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shijainx/Library/CloudStorage/Box-Box/Students Rashi/Thesis_/"/>
    </mc:Choice>
  </mc:AlternateContent>
  <xr:revisionPtr revIDLastSave="0" documentId="13_ncr:1_{9F5B5FA5-E628-3546-9342-C942500284AB}" xr6:coauthVersionLast="47" xr6:coauthVersionMax="47" xr10:uidLastSave="{00000000-0000-0000-0000-000000000000}"/>
  <bookViews>
    <workbookView xWindow="0" yWindow="760" windowWidth="25100" windowHeight="18880" activeTab="2" xr2:uid="{A30B3C3D-BD52-2140-B796-EF27F77A135B}"/>
  </bookViews>
  <sheets>
    <sheet name="RP Framework " sheetId="2" r:id="rId1"/>
    <sheet name="Resilience Power Definitions " sheetId="11" r:id="rId2"/>
    <sheet name="Sensitivity Analysis " sheetId="12" r:id="rId3"/>
    <sheet name="Enablers Bank " sheetId="4" r:id="rId4"/>
    <sheet name="Enabling Components " sheetId="7" r:id="rId5"/>
    <sheet name="Perception " sheetId="8" r:id="rId6"/>
    <sheet name="Decision Making " sheetId="9" r:id="rId7"/>
    <sheet name="Mobility " sheetId="10" r:id="rId8"/>
    <sheet name="Resources Bank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2" l="1"/>
  <c r="P12" i="12"/>
  <c r="N10" i="12"/>
  <c r="O10" i="12"/>
  <c r="R9" i="12"/>
  <c r="R6" i="12"/>
  <c r="AD143" i="12"/>
  <c r="AD136" i="12"/>
  <c r="AD129" i="12"/>
  <c r="AD122" i="12"/>
  <c r="AD115" i="12"/>
  <c r="AD108" i="12"/>
  <c r="AD101" i="12"/>
  <c r="AD94" i="12"/>
  <c r="AD87" i="12"/>
  <c r="AD80" i="12"/>
  <c r="AD73" i="12"/>
  <c r="AD66" i="12"/>
  <c r="AD59" i="12"/>
  <c r="AD52" i="12"/>
  <c r="AD45" i="12"/>
  <c r="AD38" i="12"/>
  <c r="AD31" i="12"/>
  <c r="AD24" i="12"/>
  <c r="AD17" i="12"/>
  <c r="AD10" i="12"/>
  <c r="AC73" i="12"/>
  <c r="AC143" i="12"/>
  <c r="AC136" i="12"/>
  <c r="AC129" i="12"/>
  <c r="AC122" i="12"/>
  <c r="AC115" i="12"/>
  <c r="AC108" i="12"/>
  <c r="AC101" i="12"/>
  <c r="AC94" i="12"/>
  <c r="AC87" i="12"/>
  <c r="AC80" i="12"/>
  <c r="AC66" i="12"/>
  <c r="AC59" i="12"/>
  <c r="AC52" i="12"/>
  <c r="AC45" i="12"/>
  <c r="AC38" i="12"/>
  <c r="AC31" i="12"/>
  <c r="AC24" i="12"/>
  <c r="AC17" i="12"/>
  <c r="AC10" i="12"/>
  <c r="W186" i="12"/>
  <c r="W185" i="12"/>
  <c r="Y184" i="12" s="1"/>
  <c r="W184" i="12"/>
  <c r="L164" i="12"/>
  <c r="L168" i="12"/>
  <c r="L172" i="12"/>
  <c r="L176" i="12"/>
  <c r="L180" i="12"/>
  <c r="L184" i="12"/>
  <c r="L188" i="12"/>
  <c r="L192" i="12"/>
  <c r="L196" i="12"/>
  <c r="L200" i="12"/>
  <c r="L204" i="12"/>
  <c r="K204" i="12"/>
  <c r="K200" i="12"/>
  <c r="K196" i="12"/>
  <c r="K192" i="12"/>
  <c r="K188" i="12"/>
  <c r="K184" i="12"/>
  <c r="K180" i="12"/>
  <c r="K176" i="12"/>
  <c r="K172" i="12"/>
  <c r="K168" i="12"/>
  <c r="K164" i="12"/>
  <c r="J168" i="12"/>
  <c r="J172" i="12"/>
  <c r="J176" i="12"/>
  <c r="J180" i="12"/>
  <c r="J184" i="12"/>
  <c r="J188" i="12"/>
  <c r="J204" i="12"/>
  <c r="J200" i="12"/>
  <c r="J196" i="12"/>
  <c r="J192" i="12"/>
  <c r="J164" i="12"/>
  <c r="I204" i="12"/>
  <c r="I200" i="12"/>
  <c r="I196" i="12"/>
  <c r="I192" i="12"/>
  <c r="I188" i="12"/>
  <c r="I184" i="12"/>
  <c r="I180" i="12"/>
  <c r="I176" i="12"/>
  <c r="I172" i="12"/>
  <c r="I168" i="12"/>
  <c r="I164" i="12"/>
  <c r="H204" i="12"/>
  <c r="H200" i="12"/>
  <c r="H196" i="12"/>
  <c r="H192" i="12"/>
  <c r="H188" i="12"/>
  <c r="H184" i="12"/>
  <c r="H180" i="12"/>
  <c r="H176" i="12"/>
  <c r="H172" i="12"/>
  <c r="H168" i="12"/>
  <c r="H164" i="12"/>
  <c r="O172" i="12" s="1"/>
  <c r="G204" i="12"/>
  <c r="G200" i="12"/>
  <c r="G196" i="12"/>
  <c r="G192" i="12"/>
  <c r="G188" i="12"/>
  <c r="G184" i="12"/>
  <c r="G180" i="12"/>
  <c r="G176" i="12"/>
  <c r="G172" i="12"/>
  <c r="G168" i="12"/>
  <c r="G164" i="12"/>
  <c r="F204" i="12"/>
  <c r="F200" i="12"/>
  <c r="F196" i="12"/>
  <c r="F192" i="12"/>
  <c r="F188" i="12"/>
  <c r="F184" i="12"/>
  <c r="F180" i="12"/>
  <c r="F176" i="12"/>
  <c r="F172" i="12"/>
  <c r="F168" i="12"/>
  <c r="F164" i="12"/>
  <c r="E204" i="12"/>
  <c r="E200" i="12"/>
  <c r="E196" i="12"/>
  <c r="E192" i="12"/>
  <c r="E188" i="12"/>
  <c r="E184" i="12"/>
  <c r="E180" i="12"/>
  <c r="E176" i="12"/>
  <c r="E172" i="12"/>
  <c r="E168" i="12"/>
  <c r="E164" i="12"/>
  <c r="D204" i="12"/>
  <c r="D200" i="12"/>
  <c r="D196" i="12"/>
  <c r="D192" i="12"/>
  <c r="D188" i="12"/>
  <c r="D184" i="12"/>
  <c r="D180" i="12"/>
  <c r="D176" i="12"/>
  <c r="D172" i="12"/>
  <c r="D168" i="12"/>
  <c r="D164" i="12"/>
  <c r="C204" i="12"/>
  <c r="C200" i="12"/>
  <c r="C196" i="12"/>
  <c r="C192" i="12"/>
  <c r="C188" i="12"/>
  <c r="C184" i="12"/>
  <c r="C180" i="12"/>
  <c r="C176" i="12"/>
  <c r="C172" i="12"/>
  <c r="C168" i="12"/>
  <c r="C164" i="12"/>
  <c r="B204" i="12"/>
  <c r="B200" i="12"/>
  <c r="B196" i="12"/>
  <c r="B192" i="12"/>
  <c r="B188" i="12"/>
  <c r="B184" i="12"/>
  <c r="B180" i="12"/>
  <c r="B176" i="12"/>
  <c r="B172" i="12"/>
  <c r="B168" i="12"/>
  <c r="B164" i="12"/>
  <c r="S149" i="12"/>
  <c r="R149" i="12"/>
  <c r="Q149" i="12"/>
  <c r="O143" i="12"/>
  <c r="O136" i="12"/>
  <c r="O129" i="12"/>
  <c r="O122" i="12"/>
  <c r="O115" i="12"/>
  <c r="O108" i="12"/>
  <c r="O101" i="12"/>
  <c r="O94" i="12"/>
  <c r="O87" i="12"/>
  <c r="O80" i="12"/>
  <c r="O73" i="12"/>
  <c r="O66" i="12"/>
  <c r="O59" i="12"/>
  <c r="O52" i="12"/>
  <c r="O45" i="12"/>
  <c r="O38" i="12"/>
  <c r="O31" i="12"/>
  <c r="O24" i="12"/>
  <c r="O17" i="12"/>
  <c r="N143" i="12"/>
  <c r="N136" i="12"/>
  <c r="N129" i="12"/>
  <c r="N122" i="12"/>
  <c r="N115" i="12"/>
  <c r="N108" i="12"/>
  <c r="N101" i="12"/>
  <c r="N94" i="12"/>
  <c r="N87" i="12"/>
  <c r="N80" i="12"/>
  <c r="N73" i="12"/>
  <c r="N66" i="12"/>
  <c r="N59" i="12"/>
  <c r="N52" i="12"/>
  <c r="N45" i="12"/>
  <c r="N38" i="12"/>
  <c r="N31" i="12"/>
  <c r="N24" i="12"/>
  <c r="N17" i="12"/>
  <c r="J143" i="12"/>
  <c r="J136" i="12"/>
  <c r="J129" i="12"/>
  <c r="J122" i="12"/>
  <c r="J115" i="12"/>
  <c r="J108" i="12"/>
  <c r="J101" i="12"/>
  <c r="J94" i="12"/>
  <c r="J87" i="12"/>
  <c r="J80" i="12"/>
  <c r="J73" i="12"/>
  <c r="J66" i="12"/>
  <c r="J59" i="12"/>
  <c r="J52" i="12"/>
  <c r="J45" i="12"/>
  <c r="J38" i="12"/>
  <c r="J31" i="12"/>
  <c r="J24" i="12"/>
  <c r="J17" i="12"/>
  <c r="J10" i="12"/>
  <c r="I143" i="12"/>
  <c r="I136" i="12"/>
  <c r="I129" i="12"/>
  <c r="I122" i="12"/>
  <c r="I115" i="12"/>
  <c r="I108" i="12"/>
  <c r="I101" i="12"/>
  <c r="I94" i="12"/>
  <c r="I87" i="12"/>
  <c r="I80" i="12"/>
  <c r="I73" i="12"/>
  <c r="I66" i="12"/>
  <c r="I59" i="12"/>
  <c r="I52" i="12"/>
  <c r="I45" i="12"/>
  <c r="I38" i="12"/>
  <c r="I31" i="12"/>
  <c r="I24" i="12"/>
  <c r="I17" i="12"/>
  <c r="I10" i="12"/>
  <c r="H143" i="12"/>
  <c r="H136" i="12"/>
  <c r="H129" i="12"/>
  <c r="H122" i="12"/>
  <c r="H115" i="12"/>
  <c r="H108" i="12"/>
  <c r="H101" i="12"/>
  <c r="H94" i="12"/>
  <c r="H87" i="12"/>
  <c r="H80" i="12"/>
  <c r="H73" i="12"/>
  <c r="H66" i="12"/>
  <c r="H59" i="12"/>
  <c r="H52" i="12"/>
  <c r="H45" i="12"/>
  <c r="H38" i="12"/>
  <c r="H31" i="12"/>
  <c r="H24" i="12"/>
  <c r="H17" i="12"/>
  <c r="H10" i="12"/>
  <c r="G143" i="12"/>
  <c r="G136" i="12"/>
  <c r="G129" i="12"/>
  <c r="G122" i="12"/>
  <c r="G115" i="12"/>
  <c r="G108" i="12"/>
  <c r="G101" i="12"/>
  <c r="G94" i="12"/>
  <c r="G87" i="12"/>
  <c r="G80" i="12"/>
  <c r="G73" i="12"/>
  <c r="G66" i="12"/>
  <c r="G59" i="12"/>
  <c r="G52" i="12"/>
  <c r="G45" i="12"/>
  <c r="G38" i="12"/>
  <c r="G31" i="12"/>
  <c r="G24" i="12"/>
  <c r="G17" i="12"/>
  <c r="G10" i="12"/>
  <c r="F143" i="12"/>
  <c r="F136" i="12"/>
  <c r="F129" i="12"/>
  <c r="F122" i="12"/>
  <c r="F115" i="12"/>
  <c r="F108" i="12"/>
  <c r="F101" i="12"/>
  <c r="F94" i="12"/>
  <c r="F87" i="12"/>
  <c r="F80" i="12"/>
  <c r="F73" i="12"/>
  <c r="F66" i="12"/>
  <c r="F59" i="12"/>
  <c r="F52" i="12"/>
  <c r="F45" i="12"/>
  <c r="F38" i="12"/>
  <c r="F31" i="12"/>
  <c r="F24" i="12"/>
  <c r="F17" i="12"/>
  <c r="F10" i="12"/>
  <c r="E143" i="12"/>
  <c r="E136" i="12"/>
  <c r="E129" i="12"/>
  <c r="E122" i="12"/>
  <c r="E115" i="12"/>
  <c r="E108" i="12"/>
  <c r="E101" i="12"/>
  <c r="E94" i="12"/>
  <c r="E87" i="12"/>
  <c r="E80" i="12"/>
  <c r="E73" i="12"/>
  <c r="E66" i="12"/>
  <c r="E59" i="12"/>
  <c r="E52" i="12"/>
  <c r="E45" i="12"/>
  <c r="E38" i="12"/>
  <c r="E31" i="12"/>
  <c r="E24" i="12"/>
  <c r="E17" i="12"/>
  <c r="E10" i="12"/>
  <c r="D143" i="12"/>
  <c r="D136" i="12"/>
  <c r="D129" i="12"/>
  <c r="D122" i="12"/>
  <c r="D115" i="12"/>
  <c r="D108" i="12"/>
  <c r="D101" i="12"/>
  <c r="D94" i="12"/>
  <c r="D87" i="12"/>
  <c r="D80" i="12"/>
  <c r="D73" i="12"/>
  <c r="D66" i="12"/>
  <c r="D59" i="12"/>
  <c r="D52" i="12"/>
  <c r="D45" i="12"/>
  <c r="D38" i="12"/>
  <c r="D31" i="12"/>
  <c r="D24" i="12"/>
  <c r="D17" i="12"/>
  <c r="D10" i="12"/>
  <c r="C143" i="12"/>
  <c r="C136" i="12"/>
  <c r="C129" i="12"/>
  <c r="C122" i="12"/>
  <c r="C115" i="12"/>
  <c r="C108" i="12"/>
  <c r="C101" i="12"/>
  <c r="C94" i="12"/>
  <c r="C87" i="12"/>
  <c r="C80" i="12"/>
  <c r="C73" i="12"/>
  <c r="C66" i="12"/>
  <c r="C59" i="12"/>
  <c r="C52" i="12"/>
  <c r="C45" i="12"/>
  <c r="C38" i="12"/>
  <c r="C31" i="12"/>
  <c r="C24" i="12"/>
  <c r="C17" i="12"/>
  <c r="C10" i="12"/>
  <c r="B143" i="12"/>
  <c r="B136" i="12"/>
  <c r="B129" i="12"/>
  <c r="B122" i="12"/>
  <c r="B115" i="12"/>
  <c r="B108" i="12"/>
  <c r="B101" i="12"/>
  <c r="B94" i="12"/>
  <c r="B87" i="12"/>
  <c r="B80" i="12"/>
  <c r="B73" i="12"/>
  <c r="B66" i="12"/>
  <c r="B59" i="12"/>
  <c r="B52" i="12"/>
  <c r="B45" i="12"/>
  <c r="B38" i="12"/>
  <c r="B31" i="12"/>
  <c r="B24" i="12"/>
  <c r="B17" i="12"/>
  <c r="B10" i="12"/>
  <c r="AN143" i="3"/>
  <c r="AS71" i="3"/>
  <c r="AS72" i="3"/>
  <c r="AS73" i="3"/>
  <c r="AS74" i="3"/>
  <c r="AS75" i="3"/>
  <c r="AS76" i="3"/>
  <c r="AS77" i="3"/>
  <c r="AS78" i="3"/>
  <c r="AS79" i="3"/>
  <c r="AS80" i="3"/>
  <c r="AR71" i="3"/>
  <c r="AR72" i="3"/>
  <c r="AR73" i="3"/>
  <c r="AR74" i="3"/>
  <c r="AR75" i="3"/>
  <c r="AR76" i="3"/>
  <c r="AR77" i="3"/>
  <c r="AR78" i="3"/>
  <c r="AR79" i="3"/>
  <c r="AR80" i="3"/>
  <c r="AR81" i="3"/>
  <c r="AR82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N71" i="3"/>
  <c r="AN72" i="3"/>
  <c r="AN73" i="3"/>
  <c r="AN74" i="3"/>
  <c r="AN75" i="3"/>
  <c r="AN76" i="3"/>
  <c r="AN77" i="3"/>
  <c r="AN78" i="3"/>
  <c r="AN79" i="3"/>
  <c r="AN20" i="3"/>
  <c r="AO20" i="3"/>
  <c r="AP20" i="3"/>
  <c r="AQ20" i="3"/>
  <c r="AR20" i="3"/>
  <c r="AS20" i="3"/>
  <c r="AN21" i="3"/>
  <c r="AO21" i="3"/>
  <c r="AP21" i="3"/>
  <c r="AQ21" i="3"/>
  <c r="AR21" i="3"/>
  <c r="AS21" i="3"/>
  <c r="AN22" i="3"/>
  <c r="AO22" i="3"/>
  <c r="AP22" i="3"/>
  <c r="AQ22" i="3"/>
  <c r="AR22" i="3"/>
  <c r="AS22" i="3"/>
  <c r="AN23" i="3"/>
  <c r="AO23" i="3"/>
  <c r="AP23" i="3"/>
  <c r="AQ23" i="3"/>
  <c r="AR23" i="3"/>
  <c r="AS23" i="3"/>
  <c r="AN24" i="3"/>
  <c r="AO24" i="3"/>
  <c r="AP24" i="3"/>
  <c r="AQ24" i="3"/>
  <c r="AR24" i="3"/>
  <c r="AS24" i="3"/>
  <c r="AN25" i="3"/>
  <c r="AO25" i="3"/>
  <c r="AP25" i="3"/>
  <c r="AQ25" i="3"/>
  <c r="AR25" i="3"/>
  <c r="AS25" i="3"/>
  <c r="AN26" i="3"/>
  <c r="AO26" i="3"/>
  <c r="AP26" i="3"/>
  <c r="AQ26" i="3"/>
  <c r="AR26" i="3"/>
  <c r="AS26" i="3"/>
  <c r="AN27" i="3"/>
  <c r="AO27" i="3"/>
  <c r="AP27" i="3"/>
  <c r="AQ27" i="3"/>
  <c r="AR27" i="3"/>
  <c r="AS27" i="3"/>
  <c r="AN28" i="3"/>
  <c r="AO28" i="3"/>
  <c r="AP28" i="3"/>
  <c r="AQ28" i="3"/>
  <c r="AR28" i="3"/>
  <c r="AS28" i="3"/>
  <c r="AN29" i="3"/>
  <c r="AO29" i="3"/>
  <c r="AP29" i="3"/>
  <c r="AQ29" i="3"/>
  <c r="AR29" i="3"/>
  <c r="AS29" i="3"/>
  <c r="AN30" i="3"/>
  <c r="AO30" i="3"/>
  <c r="AP30" i="3"/>
  <c r="AQ30" i="3"/>
  <c r="AR30" i="3"/>
  <c r="AS30" i="3"/>
  <c r="AN31" i="3"/>
  <c r="AO31" i="3"/>
  <c r="AP31" i="3"/>
  <c r="AQ31" i="3"/>
  <c r="AR31" i="3"/>
  <c r="AS31" i="3"/>
  <c r="AN32" i="3"/>
  <c r="AO32" i="3"/>
  <c r="AP32" i="3"/>
  <c r="AQ32" i="3"/>
  <c r="AR32" i="3"/>
  <c r="AS32" i="3"/>
  <c r="AN33" i="3"/>
  <c r="AO33" i="3"/>
  <c r="AP33" i="3"/>
  <c r="AQ33" i="3"/>
  <c r="AR33" i="3"/>
  <c r="AS33" i="3"/>
  <c r="AN34" i="3"/>
  <c r="AO34" i="3"/>
  <c r="AP34" i="3"/>
  <c r="AQ34" i="3"/>
  <c r="AR34" i="3"/>
  <c r="AS34" i="3"/>
  <c r="AN35" i="3"/>
  <c r="AO35" i="3"/>
  <c r="AP35" i="3"/>
  <c r="AQ35" i="3"/>
  <c r="AR35" i="3"/>
  <c r="AS35" i="3"/>
  <c r="AN36" i="3"/>
  <c r="AO36" i="3"/>
  <c r="AP36" i="3"/>
  <c r="AQ36" i="3"/>
  <c r="AR36" i="3"/>
  <c r="AS36" i="3"/>
  <c r="AN37" i="3"/>
  <c r="AO37" i="3"/>
  <c r="AP37" i="3"/>
  <c r="AQ37" i="3"/>
  <c r="AR37" i="3"/>
  <c r="AS37" i="3"/>
  <c r="AN38" i="3"/>
  <c r="AO38" i="3"/>
  <c r="AP38" i="3"/>
  <c r="AQ38" i="3"/>
  <c r="AR38" i="3"/>
  <c r="AS38" i="3"/>
  <c r="AN39" i="3"/>
  <c r="AO39" i="3"/>
  <c r="AP39" i="3"/>
  <c r="AQ39" i="3"/>
  <c r="AR39" i="3"/>
  <c r="AS39" i="3"/>
  <c r="AN40" i="3"/>
  <c r="AO40" i="3"/>
  <c r="AP40" i="3"/>
  <c r="AQ40" i="3"/>
  <c r="AR40" i="3"/>
  <c r="AS40" i="3"/>
  <c r="AN41" i="3"/>
  <c r="AO41" i="3"/>
  <c r="AP41" i="3"/>
  <c r="AQ41" i="3"/>
  <c r="AR41" i="3"/>
  <c r="AS41" i="3"/>
  <c r="AN42" i="3"/>
  <c r="AO42" i="3"/>
  <c r="AP42" i="3"/>
  <c r="AQ42" i="3"/>
  <c r="AR42" i="3"/>
  <c r="AS42" i="3"/>
  <c r="AN43" i="3"/>
  <c r="AO43" i="3"/>
  <c r="AP43" i="3"/>
  <c r="AQ43" i="3"/>
  <c r="AR43" i="3"/>
  <c r="AS43" i="3"/>
  <c r="AN44" i="3"/>
  <c r="AO44" i="3"/>
  <c r="AP44" i="3"/>
  <c r="AQ44" i="3"/>
  <c r="AR44" i="3"/>
  <c r="AS44" i="3"/>
  <c r="AN45" i="3"/>
  <c r="AO45" i="3"/>
  <c r="AP45" i="3"/>
  <c r="AQ45" i="3"/>
  <c r="AR45" i="3"/>
  <c r="AS45" i="3"/>
  <c r="AN46" i="3"/>
  <c r="AO46" i="3"/>
  <c r="AP46" i="3"/>
  <c r="AQ46" i="3"/>
  <c r="AR46" i="3"/>
  <c r="AS46" i="3"/>
  <c r="AN47" i="3"/>
  <c r="AO47" i="3"/>
  <c r="AP47" i="3"/>
  <c r="AQ47" i="3"/>
  <c r="AR47" i="3"/>
  <c r="AS47" i="3"/>
  <c r="AN48" i="3"/>
  <c r="AO48" i="3"/>
  <c r="AP48" i="3"/>
  <c r="AQ48" i="3"/>
  <c r="AR48" i="3"/>
  <c r="AS48" i="3"/>
  <c r="AN49" i="3"/>
  <c r="AO49" i="3"/>
  <c r="AP49" i="3"/>
  <c r="AQ49" i="3"/>
  <c r="AR49" i="3"/>
  <c r="AS49" i="3"/>
  <c r="AN50" i="3"/>
  <c r="AO50" i="3"/>
  <c r="AP50" i="3"/>
  <c r="AQ50" i="3"/>
  <c r="AR50" i="3"/>
  <c r="AS50" i="3"/>
  <c r="AN51" i="3"/>
  <c r="AO51" i="3"/>
  <c r="AP51" i="3"/>
  <c r="AQ51" i="3"/>
  <c r="AR51" i="3"/>
  <c r="AS51" i="3"/>
  <c r="AN52" i="3"/>
  <c r="AO52" i="3"/>
  <c r="AP52" i="3"/>
  <c r="AQ52" i="3"/>
  <c r="AR52" i="3"/>
  <c r="AS52" i="3"/>
  <c r="AN53" i="3"/>
  <c r="AO53" i="3"/>
  <c r="AP53" i="3"/>
  <c r="AQ53" i="3"/>
  <c r="AR53" i="3"/>
  <c r="AS53" i="3"/>
  <c r="AN54" i="3"/>
  <c r="AO54" i="3"/>
  <c r="AP54" i="3"/>
  <c r="AQ54" i="3"/>
  <c r="AR54" i="3"/>
  <c r="AS54" i="3"/>
  <c r="AN55" i="3"/>
  <c r="AO55" i="3"/>
  <c r="AP55" i="3"/>
  <c r="AQ55" i="3"/>
  <c r="AR55" i="3"/>
  <c r="AS55" i="3"/>
  <c r="AN56" i="3"/>
  <c r="AO56" i="3"/>
  <c r="AP56" i="3"/>
  <c r="AQ56" i="3"/>
  <c r="AR56" i="3"/>
  <c r="AS56" i="3"/>
  <c r="AN57" i="3"/>
  <c r="AO57" i="3"/>
  <c r="AP57" i="3"/>
  <c r="AQ57" i="3"/>
  <c r="AR57" i="3"/>
  <c r="AS57" i="3"/>
  <c r="AN58" i="3"/>
  <c r="AO58" i="3"/>
  <c r="AP58" i="3"/>
  <c r="AQ58" i="3"/>
  <c r="AR58" i="3"/>
  <c r="AS58" i="3"/>
  <c r="AN59" i="3"/>
  <c r="AO59" i="3"/>
  <c r="AP59" i="3"/>
  <c r="AQ59" i="3"/>
  <c r="AR59" i="3"/>
  <c r="AS59" i="3"/>
  <c r="AN60" i="3"/>
  <c r="AO60" i="3"/>
  <c r="AP60" i="3"/>
  <c r="AQ60" i="3"/>
  <c r="AR60" i="3"/>
  <c r="AS60" i="3"/>
  <c r="AN61" i="3"/>
  <c r="AO61" i="3"/>
  <c r="AP61" i="3"/>
  <c r="AQ61" i="3"/>
  <c r="AR61" i="3"/>
  <c r="AS61" i="3"/>
  <c r="AN62" i="3"/>
  <c r="AO62" i="3"/>
  <c r="AP62" i="3"/>
  <c r="AQ62" i="3"/>
  <c r="AR62" i="3"/>
  <c r="AS62" i="3"/>
  <c r="AN63" i="3"/>
  <c r="AO63" i="3"/>
  <c r="AP63" i="3"/>
  <c r="AQ63" i="3"/>
  <c r="AR63" i="3"/>
  <c r="AS63" i="3"/>
  <c r="AN64" i="3"/>
  <c r="AO64" i="3"/>
  <c r="AP64" i="3"/>
  <c r="AQ64" i="3"/>
  <c r="AR64" i="3"/>
  <c r="AS64" i="3"/>
  <c r="AN66" i="3"/>
  <c r="AO66" i="3"/>
  <c r="AP66" i="3"/>
  <c r="AQ66" i="3"/>
  <c r="AR66" i="3"/>
  <c r="AS66" i="3"/>
  <c r="AN67" i="3"/>
  <c r="AO67" i="3"/>
  <c r="AP67" i="3"/>
  <c r="AQ67" i="3"/>
  <c r="AR67" i="3"/>
  <c r="AS67" i="3"/>
  <c r="AN68" i="3"/>
  <c r="AO68" i="3"/>
  <c r="AP68" i="3"/>
  <c r="AQ68" i="3"/>
  <c r="AR68" i="3"/>
  <c r="AS68" i="3"/>
  <c r="AN69" i="3"/>
  <c r="AO69" i="3"/>
  <c r="AP69" i="3"/>
  <c r="AQ69" i="3"/>
  <c r="AR69" i="3"/>
  <c r="AS69" i="3"/>
  <c r="AN70" i="3"/>
  <c r="AO70" i="3"/>
  <c r="AP70" i="3"/>
  <c r="AQ70" i="3"/>
  <c r="AR70" i="3"/>
  <c r="AS70" i="3"/>
  <c r="AN80" i="3"/>
  <c r="AN81" i="3"/>
  <c r="AS81" i="3"/>
  <c r="AN82" i="3"/>
  <c r="AS82" i="3"/>
  <c r="AN83" i="3"/>
  <c r="AO83" i="3"/>
  <c r="AP83" i="3"/>
  <c r="AQ83" i="3"/>
  <c r="AR83" i="3"/>
  <c r="AS83" i="3"/>
  <c r="AN84" i="3"/>
  <c r="AO84" i="3"/>
  <c r="AP84" i="3"/>
  <c r="AQ84" i="3"/>
  <c r="AR84" i="3"/>
  <c r="AS84" i="3"/>
  <c r="AN85" i="3"/>
  <c r="AO85" i="3"/>
  <c r="AP85" i="3"/>
  <c r="AQ85" i="3"/>
  <c r="AR85" i="3"/>
  <c r="AS85" i="3"/>
  <c r="AN86" i="3"/>
  <c r="AO86" i="3"/>
  <c r="AP86" i="3"/>
  <c r="AQ86" i="3"/>
  <c r="AR86" i="3"/>
  <c r="AS86" i="3"/>
  <c r="AN87" i="3"/>
  <c r="AO87" i="3"/>
  <c r="AP87" i="3"/>
  <c r="AQ87" i="3"/>
  <c r="AR87" i="3"/>
  <c r="AS87" i="3"/>
  <c r="AN88" i="3"/>
  <c r="AO88" i="3"/>
  <c r="AP88" i="3"/>
  <c r="AQ88" i="3"/>
  <c r="AR88" i="3"/>
  <c r="AS88" i="3"/>
  <c r="AN89" i="3"/>
  <c r="AO89" i="3"/>
  <c r="AP89" i="3"/>
  <c r="AQ89" i="3"/>
  <c r="AR89" i="3"/>
  <c r="AS89" i="3"/>
  <c r="AN90" i="3"/>
  <c r="AO90" i="3"/>
  <c r="AP90" i="3"/>
  <c r="AQ90" i="3"/>
  <c r="AR90" i="3"/>
  <c r="AS90" i="3"/>
  <c r="AN91" i="3"/>
  <c r="AO91" i="3"/>
  <c r="AP91" i="3"/>
  <c r="AQ91" i="3"/>
  <c r="AR91" i="3"/>
  <c r="AS91" i="3"/>
  <c r="AN92" i="3"/>
  <c r="AO92" i="3"/>
  <c r="AP92" i="3"/>
  <c r="AQ92" i="3"/>
  <c r="AR92" i="3"/>
  <c r="AS92" i="3"/>
  <c r="AN93" i="3"/>
  <c r="AO93" i="3"/>
  <c r="AP93" i="3"/>
  <c r="AQ93" i="3"/>
  <c r="AR93" i="3"/>
  <c r="AS93" i="3"/>
  <c r="AN94" i="3"/>
  <c r="AO94" i="3"/>
  <c r="AP94" i="3"/>
  <c r="AQ94" i="3"/>
  <c r="AR94" i="3"/>
  <c r="AS94" i="3"/>
  <c r="AN95" i="3"/>
  <c r="AO95" i="3"/>
  <c r="AP95" i="3"/>
  <c r="AQ95" i="3"/>
  <c r="AR95" i="3"/>
  <c r="AS95" i="3"/>
  <c r="AN96" i="3"/>
  <c r="AO96" i="3"/>
  <c r="AP96" i="3"/>
  <c r="AQ96" i="3"/>
  <c r="AR96" i="3"/>
  <c r="AS96" i="3"/>
  <c r="AN97" i="3"/>
  <c r="AO97" i="3"/>
  <c r="AP97" i="3"/>
  <c r="AQ97" i="3"/>
  <c r="AR97" i="3"/>
  <c r="AS97" i="3"/>
  <c r="AN98" i="3"/>
  <c r="AO98" i="3"/>
  <c r="AP98" i="3"/>
  <c r="AQ98" i="3"/>
  <c r="AR98" i="3"/>
  <c r="AS98" i="3"/>
  <c r="AN99" i="3"/>
  <c r="AO99" i="3"/>
  <c r="AP99" i="3"/>
  <c r="AQ99" i="3"/>
  <c r="AR99" i="3"/>
  <c r="AS99" i="3"/>
  <c r="AN100" i="3"/>
  <c r="AO100" i="3"/>
  <c r="AP100" i="3"/>
  <c r="AQ100" i="3"/>
  <c r="AR100" i="3"/>
  <c r="AS100" i="3"/>
  <c r="AN101" i="3"/>
  <c r="AO101" i="3"/>
  <c r="AP101" i="3"/>
  <c r="AQ101" i="3"/>
  <c r="AR101" i="3"/>
  <c r="AS101" i="3"/>
  <c r="AN102" i="3"/>
  <c r="AO102" i="3"/>
  <c r="AP102" i="3"/>
  <c r="AQ102" i="3"/>
  <c r="AR102" i="3"/>
  <c r="AS102" i="3"/>
  <c r="AN103" i="3"/>
  <c r="AO103" i="3"/>
  <c r="AP103" i="3"/>
  <c r="AQ103" i="3"/>
  <c r="AR103" i="3"/>
  <c r="AS103" i="3"/>
  <c r="AN104" i="3"/>
  <c r="AO104" i="3"/>
  <c r="AP104" i="3"/>
  <c r="AQ104" i="3"/>
  <c r="AR104" i="3"/>
  <c r="AS104" i="3"/>
  <c r="AN105" i="3"/>
  <c r="AO105" i="3"/>
  <c r="AP105" i="3"/>
  <c r="AQ105" i="3"/>
  <c r="AR105" i="3"/>
  <c r="AS105" i="3"/>
  <c r="AN107" i="3"/>
  <c r="AO107" i="3"/>
  <c r="AP107" i="3"/>
  <c r="AQ107" i="3"/>
  <c r="AR107" i="3"/>
  <c r="AS107" i="3"/>
  <c r="AN109" i="3"/>
  <c r="AO109" i="3"/>
  <c r="AP109" i="3"/>
  <c r="AQ109" i="3"/>
  <c r="AR109" i="3"/>
  <c r="AS109" i="3"/>
  <c r="AN110" i="3"/>
  <c r="AO110" i="3"/>
  <c r="AP110" i="3"/>
  <c r="AQ110" i="3"/>
  <c r="AR110" i="3"/>
  <c r="AS110" i="3"/>
  <c r="AN111" i="3"/>
  <c r="AO111" i="3"/>
  <c r="AP111" i="3"/>
  <c r="AQ111" i="3"/>
  <c r="AR111" i="3"/>
  <c r="AS111" i="3"/>
  <c r="AN112" i="3"/>
  <c r="AO112" i="3"/>
  <c r="AP112" i="3"/>
  <c r="AQ112" i="3"/>
  <c r="AR112" i="3"/>
  <c r="AS112" i="3"/>
  <c r="AN113" i="3"/>
  <c r="AO113" i="3"/>
  <c r="AP113" i="3"/>
  <c r="AQ113" i="3"/>
  <c r="AR113" i="3"/>
  <c r="AS113" i="3"/>
  <c r="AN115" i="3"/>
  <c r="AO115" i="3"/>
  <c r="AP115" i="3"/>
  <c r="AQ115" i="3"/>
  <c r="AR115" i="3"/>
  <c r="AS115" i="3"/>
  <c r="AN118" i="3"/>
  <c r="AO118" i="3"/>
  <c r="AP118" i="3"/>
  <c r="AQ118" i="3"/>
  <c r="AR118" i="3"/>
  <c r="AS118" i="3"/>
  <c r="AN119" i="3"/>
  <c r="AO119" i="3"/>
  <c r="AP119" i="3"/>
  <c r="AQ119" i="3"/>
  <c r="AR119" i="3"/>
  <c r="AS119" i="3"/>
  <c r="AN121" i="3"/>
  <c r="AO121" i="3"/>
  <c r="AP121" i="3"/>
  <c r="AQ121" i="3"/>
  <c r="AR121" i="3"/>
  <c r="AS121" i="3"/>
  <c r="AN122" i="3"/>
  <c r="AO122" i="3"/>
  <c r="AP122" i="3"/>
  <c r="AQ122" i="3"/>
  <c r="AR122" i="3"/>
  <c r="AS122" i="3"/>
  <c r="AN123" i="3"/>
  <c r="AO123" i="3"/>
  <c r="AP123" i="3"/>
  <c r="AQ123" i="3"/>
  <c r="AR123" i="3"/>
  <c r="AS123" i="3"/>
  <c r="AN124" i="3"/>
  <c r="AO124" i="3"/>
  <c r="AP124" i="3"/>
  <c r="AQ124" i="3"/>
  <c r="AR124" i="3"/>
  <c r="AS124" i="3"/>
  <c r="AN125" i="3"/>
  <c r="AO125" i="3"/>
  <c r="AP125" i="3"/>
  <c r="AQ125" i="3"/>
  <c r="AR125" i="3"/>
  <c r="AS125" i="3"/>
  <c r="AN126" i="3"/>
  <c r="AO126" i="3"/>
  <c r="AP126" i="3"/>
  <c r="AQ126" i="3"/>
  <c r="AR126" i="3"/>
  <c r="AS126" i="3"/>
  <c r="AN127" i="3"/>
  <c r="AO127" i="3"/>
  <c r="AP127" i="3"/>
  <c r="AQ127" i="3"/>
  <c r="AR127" i="3"/>
  <c r="AS127" i="3"/>
  <c r="AN128" i="3"/>
  <c r="AO128" i="3"/>
  <c r="AP128" i="3"/>
  <c r="AQ128" i="3"/>
  <c r="AR128" i="3"/>
  <c r="AS128" i="3"/>
  <c r="AN129" i="3"/>
  <c r="AO129" i="3"/>
  <c r="AP129" i="3"/>
  <c r="AQ129" i="3"/>
  <c r="AR129" i="3"/>
  <c r="AS129" i="3"/>
  <c r="AN130" i="3"/>
  <c r="AO130" i="3"/>
  <c r="AP130" i="3"/>
  <c r="AQ130" i="3"/>
  <c r="AR130" i="3"/>
  <c r="AS130" i="3"/>
  <c r="AN131" i="3"/>
  <c r="AO131" i="3"/>
  <c r="AP131" i="3"/>
  <c r="AQ131" i="3"/>
  <c r="AR131" i="3"/>
  <c r="AS131" i="3"/>
  <c r="AN132" i="3"/>
  <c r="AO132" i="3"/>
  <c r="AP132" i="3"/>
  <c r="AQ132" i="3"/>
  <c r="AR132" i="3"/>
  <c r="AS132" i="3"/>
  <c r="AN133" i="3"/>
  <c r="AO133" i="3"/>
  <c r="AP133" i="3"/>
  <c r="AQ133" i="3"/>
  <c r="AR133" i="3"/>
  <c r="AS133" i="3"/>
  <c r="AN134" i="3"/>
  <c r="AO134" i="3"/>
  <c r="AP134" i="3"/>
  <c r="AQ134" i="3"/>
  <c r="AR134" i="3"/>
  <c r="AS134" i="3"/>
  <c r="AN135" i="3"/>
  <c r="AO135" i="3"/>
  <c r="AP135" i="3"/>
  <c r="AQ135" i="3"/>
  <c r="AR135" i="3"/>
  <c r="AS135" i="3"/>
  <c r="AN136" i="3"/>
  <c r="AO136" i="3"/>
  <c r="AP136" i="3"/>
  <c r="AQ136" i="3"/>
  <c r="AR136" i="3"/>
  <c r="AS136" i="3"/>
  <c r="AN137" i="3"/>
  <c r="AO137" i="3"/>
  <c r="AP137" i="3"/>
  <c r="AQ137" i="3"/>
  <c r="AR137" i="3"/>
  <c r="AS137" i="3"/>
  <c r="AN138" i="3"/>
  <c r="AO138" i="3"/>
  <c r="AP138" i="3"/>
  <c r="AQ138" i="3"/>
  <c r="AR138" i="3"/>
  <c r="AS138" i="3"/>
  <c r="AN139" i="3"/>
  <c r="AO139" i="3"/>
  <c r="AP139" i="3"/>
  <c r="AQ139" i="3"/>
  <c r="AR139" i="3"/>
  <c r="AS139" i="3"/>
  <c r="AN140" i="3"/>
  <c r="AO140" i="3"/>
  <c r="AP140" i="3"/>
  <c r="AQ140" i="3"/>
  <c r="AR140" i="3"/>
  <c r="AS140" i="3"/>
  <c r="AN141" i="3"/>
  <c r="AO141" i="3"/>
  <c r="AP141" i="3"/>
  <c r="AQ141" i="3"/>
  <c r="AR141" i="3"/>
  <c r="AS141" i="3"/>
  <c r="AN142" i="3"/>
  <c r="AO142" i="3"/>
  <c r="AP142" i="3"/>
  <c r="AQ142" i="3"/>
  <c r="AR142" i="3"/>
  <c r="AS142" i="3"/>
  <c r="AO143" i="3"/>
  <c r="AP143" i="3"/>
  <c r="AQ143" i="3"/>
  <c r="AR143" i="3"/>
  <c r="AS143" i="3"/>
  <c r="AP144" i="3"/>
  <c r="AQ144" i="3"/>
  <c r="AR144" i="3"/>
  <c r="AS144" i="3"/>
  <c r="AP145" i="3"/>
  <c r="AQ145" i="3"/>
  <c r="AR145" i="3"/>
  <c r="AS145" i="3"/>
  <c r="AP146" i="3"/>
  <c r="AQ146" i="3"/>
  <c r="AR146" i="3"/>
  <c r="AS146" i="3"/>
  <c r="AP147" i="3"/>
  <c r="AQ147" i="3"/>
  <c r="AR147" i="3"/>
  <c r="AS147" i="3"/>
  <c r="AP148" i="3"/>
  <c r="AQ148" i="3"/>
  <c r="AR148" i="3"/>
  <c r="AS148" i="3"/>
  <c r="AN7" i="3"/>
  <c r="AN8" i="3"/>
  <c r="AN4" i="3"/>
  <c r="AO4" i="3"/>
  <c r="AP4" i="3"/>
  <c r="AQ4" i="3"/>
  <c r="AS10" i="3"/>
  <c r="AS11" i="3"/>
  <c r="AS12" i="3"/>
  <c r="AS13" i="3"/>
  <c r="AS14" i="3"/>
  <c r="AS15" i="3"/>
  <c r="AS16" i="3"/>
  <c r="AS17" i="3"/>
  <c r="AS18" i="3"/>
  <c r="AS19" i="3"/>
  <c r="AR10" i="3"/>
  <c r="AR11" i="3"/>
  <c r="AR12" i="3"/>
  <c r="AR13" i="3"/>
  <c r="AR14" i="3"/>
  <c r="AR15" i="3"/>
  <c r="AR16" i="3"/>
  <c r="AR17" i="3"/>
  <c r="AR18" i="3"/>
  <c r="AR19" i="3"/>
  <c r="AQ10" i="3"/>
  <c r="AQ11" i="3"/>
  <c r="AQ12" i="3"/>
  <c r="AQ13" i="3"/>
  <c r="AQ14" i="3"/>
  <c r="AQ15" i="3"/>
  <c r="AQ16" i="3"/>
  <c r="AQ17" i="3"/>
  <c r="AQ18" i="3"/>
  <c r="AQ19" i="3"/>
  <c r="AP10" i="3"/>
  <c r="AP11" i="3"/>
  <c r="AP12" i="3"/>
  <c r="AP13" i="3"/>
  <c r="AP14" i="3"/>
  <c r="AP15" i="3"/>
  <c r="AP16" i="3"/>
  <c r="AP17" i="3"/>
  <c r="AP18" i="3"/>
  <c r="AP19" i="3"/>
  <c r="AO10" i="3"/>
  <c r="AO11" i="3"/>
  <c r="AO12" i="3"/>
  <c r="AO13" i="3"/>
  <c r="AO14" i="3"/>
  <c r="AO15" i="3"/>
  <c r="AO16" i="3"/>
  <c r="AO17" i="3"/>
  <c r="AO18" i="3"/>
  <c r="AO19" i="3"/>
  <c r="AN10" i="3"/>
  <c r="AN11" i="3"/>
  <c r="AN12" i="3"/>
  <c r="AN13" i="3"/>
  <c r="AN14" i="3"/>
  <c r="AN15" i="3"/>
  <c r="AN16" i="3"/>
  <c r="AN17" i="3"/>
  <c r="AN18" i="3"/>
  <c r="AN19" i="3"/>
  <c r="AS9" i="3"/>
  <c r="AR9" i="3"/>
  <c r="AQ9" i="3"/>
  <c r="AP9" i="3"/>
  <c r="AO9" i="3"/>
  <c r="AN9" i="3"/>
  <c r="AS5" i="3"/>
  <c r="AS6" i="3"/>
  <c r="AS7" i="3"/>
  <c r="AS8" i="3"/>
  <c r="AR5" i="3"/>
  <c r="AR6" i="3"/>
  <c r="AR7" i="3"/>
  <c r="AR8" i="3"/>
  <c r="AQ5" i="3"/>
  <c r="AQ6" i="3"/>
  <c r="AQ7" i="3"/>
  <c r="AQ8" i="3"/>
  <c r="AP5" i="3"/>
  <c r="AP6" i="3"/>
  <c r="AP7" i="3"/>
  <c r="AP8" i="3"/>
  <c r="AO5" i="3"/>
  <c r="AO6" i="3"/>
  <c r="AO7" i="3"/>
  <c r="AO8" i="3"/>
  <c r="AN5" i="3"/>
  <c r="AN6" i="3"/>
  <c r="AR4" i="3"/>
  <c r="AS4" i="3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3" i="10"/>
  <c r="W6" i="8"/>
  <c r="W4" i="8"/>
  <c r="W5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3" i="8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Q6" i="12" l="1"/>
  <c r="Y185" i="12"/>
  <c r="O176" i="12"/>
  <c r="O168" i="12"/>
  <c r="O173" i="12"/>
  <c r="O169" i="12"/>
  <c r="X161" i="12"/>
  <c r="P176" i="12" s="1"/>
  <c r="V161" i="12"/>
  <c r="O175" i="12"/>
  <c r="O170" i="12"/>
  <c r="O171" i="12"/>
  <c r="P161" i="12"/>
  <c r="N161" i="12"/>
  <c r="O167" i="12"/>
  <c r="Q161" i="12"/>
  <c r="P169" i="12" s="1"/>
  <c r="W161" i="12"/>
  <c r="P175" i="12" s="1"/>
  <c r="U161" i="12"/>
  <c r="P173" i="12" s="1"/>
  <c r="S161" i="12"/>
  <c r="R161" i="12"/>
  <c r="T161" i="12"/>
  <c r="O161" i="12"/>
  <c r="P167" i="12" s="1"/>
  <c r="Y4" i="12"/>
  <c r="T24" i="12"/>
  <c r="T27" i="12"/>
  <c r="Z4" i="12"/>
  <c r="AA4" i="12"/>
  <c r="T26" i="12"/>
  <c r="R153" i="12"/>
  <c r="R154" i="12"/>
  <c r="T25" i="12"/>
  <c r="X4" i="12"/>
  <c r="W4" i="12"/>
  <c r="T23" i="12"/>
  <c r="T22" i="12"/>
  <c r="V4" i="12"/>
  <c r="T20" i="12"/>
  <c r="T19" i="12"/>
  <c r="U4" i="12"/>
  <c r="T21" i="12"/>
  <c r="T18" i="12"/>
  <c r="T4" i="12"/>
  <c r="S4" i="12"/>
  <c r="R4" i="12"/>
  <c r="Q4" i="12"/>
  <c r="Y10" i="8"/>
  <c r="Y9" i="8"/>
  <c r="P172" i="12" l="1"/>
  <c r="P170" i="12"/>
  <c r="P168" i="12"/>
  <c r="P171" i="12"/>
  <c r="U27" i="12"/>
  <c r="U24" i="12"/>
  <c r="U26" i="12"/>
  <c r="U25" i="12"/>
  <c r="U23" i="12"/>
  <c r="U22" i="12"/>
  <c r="U21" i="12"/>
  <c r="U19" i="12"/>
  <c r="U18" i="12"/>
  <c r="U20" i="12"/>
</calcChain>
</file>

<file path=xl/sharedStrings.xml><?xml version="1.0" encoding="utf-8"?>
<sst xmlns="http://schemas.openxmlformats.org/spreadsheetml/2006/main" count="902" uniqueCount="663">
  <si>
    <t xml:space="preserve">Mobility </t>
  </si>
  <si>
    <t xml:space="preserve">Perception </t>
  </si>
  <si>
    <t xml:space="preserve">Manipulation </t>
  </si>
  <si>
    <t xml:space="preserve">Short </t>
  </si>
  <si>
    <t xml:space="preserve">Medium </t>
  </si>
  <si>
    <t xml:space="preserve">Visual </t>
  </si>
  <si>
    <t xml:space="preserve">Gripping </t>
  </si>
  <si>
    <t xml:space="preserve">Long </t>
  </si>
  <si>
    <t xml:space="preserve">Ground Control </t>
  </si>
  <si>
    <t xml:space="preserve">Gas </t>
  </si>
  <si>
    <t xml:space="preserve">Radar </t>
  </si>
  <si>
    <t xml:space="preserve">Tactile </t>
  </si>
  <si>
    <t>Olfactory</t>
  </si>
  <si>
    <t xml:space="preserve">Air </t>
  </si>
  <si>
    <t>Gustatory</t>
  </si>
  <si>
    <t xml:space="preserve">Thermal </t>
  </si>
  <si>
    <t xml:space="preserve">Decision Making </t>
  </si>
  <si>
    <t xml:space="preserve">Communication </t>
  </si>
  <si>
    <t xml:space="preserve">Sensors </t>
  </si>
  <si>
    <t xml:space="preserve">Magnetic </t>
  </si>
  <si>
    <t xml:space="preserve">Rotating </t>
  </si>
  <si>
    <t>Auditory</t>
  </si>
  <si>
    <t xml:space="preserve">Force and Torque </t>
  </si>
  <si>
    <t xml:space="preserve">Chemical </t>
  </si>
  <si>
    <t xml:space="preserve">Flat and Smooth </t>
  </si>
  <si>
    <t xml:space="preserve">Flat and Rough </t>
  </si>
  <si>
    <t xml:space="preserve">Cliffs </t>
  </si>
  <si>
    <t xml:space="preserve">Water Surface </t>
  </si>
  <si>
    <t xml:space="preserve">Grasping </t>
  </si>
  <si>
    <t xml:space="preserve">Lifting </t>
  </si>
  <si>
    <t xml:space="preserve">Vibrating </t>
  </si>
  <si>
    <t xml:space="preserve">Haptic </t>
  </si>
  <si>
    <t xml:space="preserve">Pressure </t>
  </si>
  <si>
    <t xml:space="preserve">Humidity </t>
  </si>
  <si>
    <t xml:space="preserve">Radaition </t>
  </si>
  <si>
    <t xml:space="preserve">Electric Field </t>
  </si>
  <si>
    <t xml:space="preserve">Proprioception </t>
  </si>
  <si>
    <t xml:space="preserve">Electromagnetic </t>
  </si>
  <si>
    <t xml:space="preserve">Hyperspectral </t>
  </si>
  <si>
    <t xml:space="preserve">Ultrasonic and Sonar </t>
  </si>
  <si>
    <t xml:space="preserve">Seismic and Vibration </t>
  </si>
  <si>
    <t xml:space="preserve">Uneven and Smooth </t>
  </si>
  <si>
    <t xml:space="preserve">Sloped </t>
  </si>
  <si>
    <t xml:space="preserve">Walls </t>
  </si>
  <si>
    <t xml:space="preserve">Under Water </t>
  </si>
  <si>
    <t xml:space="preserve">Vaccum </t>
  </si>
  <si>
    <t xml:space="preserve">Pushing and Pulling </t>
  </si>
  <si>
    <t xml:space="preserve">Throwing and Catching </t>
  </si>
  <si>
    <t xml:space="preserve">Effecting (Remote or Contactless) </t>
  </si>
  <si>
    <t xml:space="preserve">Small, Rigid, and Strong </t>
  </si>
  <si>
    <t xml:space="preserve">Small, Rigid, and Brittle </t>
  </si>
  <si>
    <t xml:space="preserve">Small, Flexible, and Strong </t>
  </si>
  <si>
    <t xml:space="preserve">Small, Flexible, and Brittle </t>
  </si>
  <si>
    <t xml:space="preserve">Large Solids </t>
  </si>
  <si>
    <t>Liquid</t>
  </si>
  <si>
    <t xml:space="preserve">Reactive </t>
  </si>
  <si>
    <t xml:space="preserve">Virtual </t>
  </si>
  <si>
    <t xml:space="preserve">SCIS </t>
  </si>
  <si>
    <t xml:space="preserve">Strategy </t>
  </si>
  <si>
    <t xml:space="preserve">Power </t>
  </si>
  <si>
    <t xml:space="preserve">Structural </t>
  </si>
  <si>
    <t xml:space="preserve">Interior Environment </t>
  </si>
  <si>
    <t xml:space="preserve">Thermal Control </t>
  </si>
  <si>
    <t xml:space="preserve">Environmental Control and Life Support Systems </t>
  </si>
  <si>
    <t>Water</t>
  </si>
  <si>
    <t>Fluid connectors</t>
  </si>
  <si>
    <t>Fixtures (common, replacement parts)</t>
  </si>
  <si>
    <t>Visual lock/unlock indicators</t>
  </si>
  <si>
    <t>Medication (DCS prevention)</t>
  </si>
  <si>
    <t>Ultrasound</t>
  </si>
  <si>
    <t>Ocular evaluation tools (MRI, OCT, Fundus Photography, IOP measurement, Axial Length, Refraction, Visual Fields, Visual Acuity, Amsler Grid)</t>
  </si>
  <si>
    <t>Cardiovascular evaluation tools</t>
  </si>
  <si>
    <t>Radiation dosimeters/monitoring</t>
  </si>
  <si>
    <t>Dual-Energy X-ray Absorptiometry (DXA)</t>
  </si>
  <si>
    <t>Meclizine, Promethazine, Scopolamine, Dexamphetamine (SMS)</t>
  </si>
  <si>
    <t>Bisphosphonates (Potential bone loss countermeasure)</t>
  </si>
  <si>
    <t>Vitamin D, Iron, Sodium, Magnesium, B-vitamins (Supplements)</t>
  </si>
  <si>
    <t>Decongestants, Antihistamines (Oxygen ear)</t>
  </si>
  <si>
    <t>Pain Medication</t>
  </si>
  <si>
    <t>Facemask Oxygen (O₂)</t>
  </si>
  <si>
    <t>Anti-inflammatory Agents</t>
  </si>
  <si>
    <t>Stool Softeners</t>
  </si>
  <si>
    <t>Analgesics, Sleep Aides, Allergy/Congestion meds, Rash Medications (Commonly used inflight)</t>
  </si>
  <si>
    <t>Mitodrine (Tested for orthostatic intolerance)</t>
  </si>
  <si>
    <t>Fludrocortisone (Tested for orthostatic intolerance)</t>
  </si>
  <si>
    <t>Standard Resolution CMOS Camera</t>
  </si>
  <si>
    <t>High-Resolution DSLR Sensor</t>
  </si>
  <si>
    <t>Low-Light CCD Camera</t>
  </si>
  <si>
    <t>Wide-Angle Surveillance Camera</t>
  </si>
  <si>
    <t>Compact Micro Camera</t>
  </si>
  <si>
    <t>Short-Range Doppler Radar</t>
  </si>
  <si>
    <t>High-Frequency Automotive Radar</t>
  </si>
  <si>
    <t>Long-Range Surveillance Radar</t>
  </si>
  <si>
    <t>Medium-Range Weather Radar</t>
  </si>
  <si>
    <t>Pocket Radar Sensor</t>
  </si>
  <si>
    <t>Broadband Seismometer</t>
  </si>
  <si>
    <t>High-Precision Geophone</t>
  </si>
  <si>
    <t>Cost-Effective Accelerometer Seismic Sensor</t>
  </si>
  <si>
    <t>Ultra-Low Noise Seismic Sensor</t>
  </si>
  <si>
    <t>Portable Microseismic Sensor</t>
  </si>
  <si>
    <t>High-Frequency Ultrasonic Sensor</t>
  </si>
  <si>
    <t>Long-Range Sonar Transducer</t>
  </si>
  <si>
    <t>Compact Ultrasonic Proximity Sensor</t>
  </si>
  <si>
    <t>Medical Ultrasound Sensor</t>
  </si>
  <si>
    <t>Multi-Frequency Sonar Array</t>
  </si>
  <si>
    <t>High-Resolution Hyperspectral Imager</t>
  </si>
  <si>
    <t>Compact Multispectral Sensor</t>
  </si>
  <si>
    <t>Rapid-Scanning Hyperspectral Sensor</t>
  </si>
  <si>
    <t>Low-Light Hyperspectral Camera</t>
  </si>
  <si>
    <t>High-Dynamic Range Hyperspectral Sensor</t>
  </si>
  <si>
    <t>High-Sensitivity Hall Effect Sensor</t>
  </si>
  <si>
    <t>Compact Magnetometer</t>
  </si>
  <si>
    <t>High-Performance Fluxgate Magnetometer</t>
  </si>
  <si>
    <t>Wide-Range Magnetic Field Sensor</t>
  </si>
  <si>
    <t>Low-Power Magnetoresistive Sensor</t>
  </si>
  <si>
    <t>High-Precision Voltage Sensor</t>
  </si>
  <si>
    <t>Low-Power Electric Field Sensor</t>
  </si>
  <si>
    <t>Differential Electric Sensor Array</t>
  </si>
  <si>
    <t>Broadband EM Field Sensor</t>
  </si>
  <si>
    <t>High-Frequency EM Sensor</t>
  </si>
  <si>
    <t>Low-Noise Electromagnetic Sensor</t>
  </si>
  <si>
    <t>Compact Multi-Band EM Sensor</t>
  </si>
  <si>
    <t>High-Sensitivity RF Sensor</t>
  </si>
  <si>
    <t>High-Precision Joint Angle Sensor</t>
  </si>
  <si>
    <t>Compact Inertial Measurement Unit (IMU)</t>
  </si>
  <si>
    <t>High-Range Accelerometer</t>
  </si>
  <si>
    <t>Low-Latency Gyroscopic Sensor</t>
  </si>
  <si>
    <t>Multi-Axis Orientation Sensor</t>
  </si>
  <si>
    <t>High-Sensitivity Geiger Counter</t>
  </si>
  <si>
    <t>Compact Gamma Ray Sensor</t>
  </si>
  <si>
    <t>Specialized Neutron Detector</t>
  </si>
  <si>
    <t>Broad-Spectrum Radiation Sensor</t>
  </si>
  <si>
    <t>High-Precision X-Ray Sensor</t>
  </si>
  <si>
    <t>High-Sensitivity Gas Sensor</t>
  </si>
  <si>
    <t>Multi-Gas Detection Sensor</t>
  </si>
  <si>
    <t>Compact VOC Sensor</t>
  </si>
  <si>
    <t>High-Performance pH Sensor</t>
  </si>
  <si>
    <t>Low-Power Chemical Sensor Array</t>
  </si>
  <si>
    <t>High-Accuracy Humidity Sensor</t>
  </si>
  <si>
    <t>Fast-Response Hygrometer</t>
  </si>
  <si>
    <t>Compact Digital Humidity Sensor</t>
  </si>
  <si>
    <t>Cost-Effective Humidity Detector</t>
  </si>
  <si>
    <t>High-Durability Humidity Sensor</t>
  </si>
  <si>
    <t>High-Resolution Barometric Pressure Sensor</t>
  </si>
  <si>
    <t>Industrial-Grade Pressure Transducer</t>
  </si>
  <si>
    <t>Compact Differential Pressure Sensor</t>
  </si>
  <si>
    <t>High-Range Fluid Pressure Sensor</t>
  </si>
  <si>
    <t>Low-Power Vacuum Pressure Sensor</t>
  </si>
  <si>
    <t>High-Resolution Infrared Thermal Sensor</t>
  </si>
  <si>
    <t>Fast-Response Thermocouple Sensor</t>
  </si>
  <si>
    <t>Compact Digital Temperature Sensor</t>
  </si>
  <si>
    <t>High-Range Thermal Imaging Sensor</t>
  </si>
  <si>
    <t>Low-Power Thermal Sensor Array</t>
  </si>
  <si>
    <t>High-Precision Force Feedback Sensor</t>
  </si>
  <si>
    <t>Compact Vibration Haptic Sensor</t>
  </si>
  <si>
    <t>Low-Latency Tactile Feedback Sensor</t>
  </si>
  <si>
    <t>High-Dynamic Range Haptic Sensor</t>
  </si>
  <si>
    <t>Multi-Modal Haptic Sensor</t>
  </si>
  <si>
    <t>High-Precision Torque Sensor</t>
  </si>
  <si>
    <t>Compact Force Sensor</t>
  </si>
  <si>
    <t>High-Range Load Cell</t>
  </si>
  <si>
    <t>Multi-Axis Force and Torque Sensor</t>
  </si>
  <si>
    <t>Low-Drift Force Transducer</t>
  </si>
  <si>
    <t>Electronic Taste Sensor Array</t>
  </si>
  <si>
    <t>High-Sensitivity Sweetness Detector</t>
  </si>
  <si>
    <t>Compact Umami Sensor</t>
  </si>
  <si>
    <t>Broad-Spectrum Taste Sensor</t>
  </si>
  <si>
    <t>Low-Power Bitter Sensor</t>
  </si>
  <si>
    <t>High-Sensitivity Electronic Nose</t>
  </si>
  <si>
    <t>Compact VOC Olfactory Sensor</t>
  </si>
  <si>
    <t>Multi-Gas Olfactory Sensor Array</t>
  </si>
  <si>
    <t>Cost-Effective Odor Detector</t>
  </si>
  <si>
    <t>High-Precision Aroma Sensor</t>
  </si>
  <si>
    <t>High-Resolution Tactile Array Sensor</t>
  </si>
  <si>
    <t>Compact Capacitive Tactile Sensor</t>
  </si>
  <si>
    <t>Cost-Effective Resistive Tactile Sensor</t>
  </si>
  <si>
    <t>High-Dynamic Tactile Sensor</t>
  </si>
  <si>
    <t>Multi-Point Tactile Sensor</t>
  </si>
  <si>
    <t>High-Fidelity Microphone Array</t>
  </si>
  <si>
    <t>Compact MEMS Microphone</t>
  </si>
  <si>
    <t>Low-Noise Digital Audio Sensor</t>
  </si>
  <si>
    <t>High-Sensitivity Directional Microphone</t>
  </si>
  <si>
    <t>Wide-Range Acoustic Sensor</t>
  </si>
  <si>
    <t xml:space="preserve">Beam </t>
  </si>
  <si>
    <t xml:space="preserve">Bolts </t>
  </si>
  <si>
    <t xml:space="preserve">Resources </t>
  </si>
  <si>
    <t xml:space="preserve">Enablers </t>
  </si>
  <si>
    <t>Batteries</t>
  </si>
  <si>
    <t xml:space="preserve">Coldplates </t>
  </si>
  <si>
    <t xml:space="preserve">Anhydrous Ammonia </t>
  </si>
  <si>
    <t xml:space="preserve">Liquid Water </t>
  </si>
  <si>
    <t xml:space="preserve">Dry Film Lubricant </t>
  </si>
  <si>
    <t xml:space="preserve">EVA Thread Cleaner Tool </t>
  </si>
  <si>
    <t xml:space="preserve">Evap Heater </t>
  </si>
  <si>
    <t xml:space="preserve">Radiators </t>
  </si>
  <si>
    <t>Filters</t>
  </si>
  <si>
    <t xml:space="preserve">Fiber Optics </t>
  </si>
  <si>
    <t>Pump</t>
  </si>
  <si>
    <t>Plumbing</t>
  </si>
  <si>
    <t xml:space="preserve">Hoses </t>
  </si>
  <si>
    <t xml:space="preserve">Hatches </t>
  </si>
  <si>
    <t xml:space="preserve">Heat Exchanger </t>
  </si>
  <si>
    <t xml:space="preserve">Truss </t>
  </si>
  <si>
    <t xml:space="preserve">Jumper Cables </t>
  </si>
  <si>
    <t xml:space="preserve">Fault Detection, Isolation, and Recovery </t>
  </si>
  <si>
    <t xml:space="preserve">Lights </t>
  </si>
  <si>
    <t xml:space="preserve">Rovers </t>
  </si>
  <si>
    <t xml:space="preserve">Spacesuits </t>
  </si>
  <si>
    <t xml:space="preserve">Toothbrush </t>
  </si>
  <si>
    <t xml:space="preserve">Trash </t>
  </si>
  <si>
    <t xml:space="preserve">Ziploc Bag </t>
  </si>
  <si>
    <t xml:space="preserve">Clothing </t>
  </si>
  <si>
    <t xml:space="preserve">Elektron </t>
  </si>
  <si>
    <t xml:space="preserve">Vozdukj </t>
  </si>
  <si>
    <t xml:space="preserve">Solar Arrays </t>
  </si>
  <si>
    <t xml:space="preserve">Engines </t>
  </si>
  <si>
    <t xml:space="preserve">Squawk Boxes </t>
  </si>
  <si>
    <t xml:space="preserve">Defribillators </t>
  </si>
  <si>
    <t xml:space="preserve">Treadmill </t>
  </si>
  <si>
    <t xml:space="preserve">Windows </t>
  </si>
  <si>
    <t xml:space="preserve">LiOH </t>
  </si>
  <si>
    <t xml:space="preserve">Fire </t>
  </si>
  <si>
    <t xml:space="preserve">Respirators </t>
  </si>
  <si>
    <t xml:space="preserve">Air Exchange Systems </t>
  </si>
  <si>
    <t xml:space="preserve">Hydrogen/Oxygen Fuel Cells </t>
  </si>
  <si>
    <t xml:space="preserve">Condensate Collection System </t>
  </si>
  <si>
    <t xml:space="preserve">Sabatier </t>
  </si>
  <si>
    <t xml:space="preserve">Toilet </t>
  </si>
  <si>
    <t>Valves</t>
  </si>
  <si>
    <t xml:space="preserve">Nitrox </t>
  </si>
  <si>
    <t xml:space="preserve">Hydrogen </t>
  </si>
  <si>
    <t xml:space="preserve">Composite Overwrapped Pressure Vessel </t>
  </si>
  <si>
    <t xml:space="preserve">Pressure Regulators </t>
  </si>
  <si>
    <t xml:space="preserve">Solid Fuel Oxygen Generator </t>
  </si>
  <si>
    <t xml:space="preserve">Chlorate Mixture </t>
  </si>
  <si>
    <t xml:space="preserve">Electrolysis </t>
  </si>
  <si>
    <t xml:space="preserve">Sealants </t>
  </si>
  <si>
    <t xml:space="preserve">Bacteria </t>
  </si>
  <si>
    <t xml:space="preserve">Methane </t>
  </si>
  <si>
    <t xml:space="preserve">Fans </t>
  </si>
  <si>
    <t xml:space="preserve">Dessicant Beds (CDRA) </t>
  </si>
  <si>
    <t xml:space="preserve">Zeolite Beds (CDRA) </t>
  </si>
  <si>
    <t xml:space="preserve">Vaccump Pump (CDRA) </t>
  </si>
  <si>
    <t xml:space="preserve">Primary Heater Sheet </t>
  </si>
  <si>
    <t xml:space="preserve">Velcro </t>
  </si>
  <si>
    <t xml:space="preserve">Tape </t>
  </si>
  <si>
    <t xml:space="preserve">Bungees </t>
  </si>
  <si>
    <t>Waterless Shampoo</t>
  </si>
  <si>
    <t xml:space="preserve">Wet Towels </t>
  </si>
  <si>
    <t xml:space="preserve">Body Wipes </t>
  </si>
  <si>
    <t xml:space="preserve">Rocket Fuel (Lunar Water) </t>
  </si>
  <si>
    <t xml:space="preserve">Adhesives </t>
  </si>
  <si>
    <t xml:space="preserve">Heat Pipes </t>
  </si>
  <si>
    <t xml:space="preserve">Silicon Ester </t>
  </si>
  <si>
    <t xml:space="preserve">Flourinet </t>
  </si>
  <si>
    <t xml:space="preserve">Triol </t>
  </si>
  <si>
    <t>Freon -21</t>
  </si>
  <si>
    <t xml:space="preserve">Polymethyl Siloxane </t>
  </si>
  <si>
    <t xml:space="preserve">Water / Glycol Mixture </t>
  </si>
  <si>
    <t xml:space="preserve">Multi Layer Insulation </t>
  </si>
  <si>
    <t xml:space="preserve">Biocide </t>
  </si>
  <si>
    <t xml:space="preserve">Gycerin </t>
  </si>
  <si>
    <t xml:space="preserve">Thermal Blankets </t>
  </si>
  <si>
    <t>Rope</t>
  </si>
  <si>
    <t xml:space="preserve">Tool Carrier </t>
  </si>
  <si>
    <t>Visor</t>
  </si>
  <si>
    <t xml:space="preserve">Halon Gas </t>
  </si>
  <si>
    <t xml:space="preserve">All Resources </t>
  </si>
  <si>
    <t xml:space="preserve">Astronaut </t>
  </si>
  <si>
    <t xml:space="preserve">EVA Astroanut </t>
  </si>
  <si>
    <t xml:space="preserve">Humans </t>
  </si>
  <si>
    <t xml:space="preserve">Probes </t>
  </si>
  <si>
    <t xml:space="preserve">Robots </t>
  </si>
  <si>
    <t xml:space="preserve">Computer Systems </t>
  </si>
  <si>
    <t xml:space="preserve">AI </t>
  </si>
  <si>
    <t xml:space="preserve">Shuttle Robotic Manipulator System </t>
  </si>
  <si>
    <t xml:space="preserve">Space Station Remote Manipulator System </t>
  </si>
  <si>
    <t xml:space="preserve">ISS Robotic Arm </t>
  </si>
  <si>
    <t xml:space="preserve">Locomotion Devices </t>
  </si>
  <si>
    <t>Electromechanical Fingers with Variable Stiffness</t>
  </si>
  <si>
    <t>Rapid-Response Impact Gripper for Throwing/Catching</t>
  </si>
  <si>
    <t>Electro-Rheological Soft Gripper for Variable Objects</t>
  </si>
  <si>
    <t>Modular Finger Array End-Effector</t>
  </si>
  <si>
    <t>High-Precision Micro-Gripper for Reactive Micro Components</t>
  </si>
  <si>
    <t>Suction Cup Cluster with Adaptive Sealing</t>
  </si>
  <si>
    <t>Dual-Jaw Gripper with Rotational Pivot</t>
  </si>
  <si>
    <t>Telescopic Soft Arm with Underactuated Fingers</t>
  </si>
  <si>
    <t>Rapid-Switching Electroadhesive Gripper</t>
  </si>
  <si>
    <t>Flexible Lifting Gripper with Integrated Pressure Sensors</t>
  </si>
  <si>
    <t>Remote Ultrasonic Manipulator for Contactless Pushing</t>
  </si>
  <si>
    <t>Hybrid Magnetic/Suction Gripper for Mixed Materials</t>
  </si>
  <si>
    <t>Dual-Phase Actuated Gripper for Liquid and Gas Interfaces</t>
  </si>
  <si>
    <t>Rotary Suction End-Effector for Circular Objects</t>
  </si>
  <si>
    <t>Fingertip Gripper with Tactile Arrays for Virtual Interface</t>
  </si>
  <si>
    <t>Articulated Parallel Gripper with Angular Adjustment</t>
  </si>
  <si>
    <t>Soft Lattice Gripper for Delicate Flexible Items</t>
  </si>
  <si>
    <t>Clam-Shell Gripper for Lifting Large Solids</t>
  </si>
  <si>
    <t>Piezo-Driven Micro-Manipulator for Brittle Components</t>
  </si>
  <si>
    <t>Fingered Clutch Gripper for Throwing/Catching Tasks</t>
  </si>
  <si>
    <t>Electrostatic Lifting End-Effector for Ultra-Light Objects</t>
  </si>
  <si>
    <t>Rapid-Release Magnetic Clamp for Firm Grip and Quick Let-Go</t>
  </si>
  <si>
    <t>Pneumatically Actuated Multi-Finger End-Effector</t>
  </si>
  <si>
    <t>Force-Modulated Gripper with Active Dampening</t>
  </si>
  <si>
    <t>Precision Micro-Clamp for Reactive Chemical Components</t>
  </si>
  <si>
    <t>Suction-Tip “Pincer” Gripper for Liquid Interfaces</t>
  </si>
  <si>
    <t>Electro-Optical End-Effector for Virtual Object Manipulation</t>
  </si>
  <si>
    <t>Underactuated Adaptive Claw for Variable Object Geometry</t>
  </si>
  <si>
    <t>Multi-Modal End-Effector with Interchangeable Tools</t>
  </si>
  <si>
    <t>Smart Material Gripper with Embedded Sensors</t>
  </si>
  <si>
    <t>Shape-Adaptive Gel Gripper for Brittle and Flexible Items</t>
  </si>
  <si>
    <t>Rotary-Coupled Claw with Vibration Feedback</t>
  </si>
  <si>
    <t>Bio-Mimetic Finger Gripper with Tendon-Like Actuation</t>
  </si>
  <si>
    <t>Modular Suction/Finger Hybrid End-Effector</t>
  </si>
  <si>
    <t>Adaptive Rotational Gripper with Variable Torque Output</t>
  </si>
  <si>
    <t>Vacuum-Enhanced Soft Gripper for Liquid and Gas Interfaces</t>
  </si>
  <si>
    <t>Electro-Rheological Fluid-Filled Gripper</t>
  </si>
  <si>
    <t>Quick-Change End-Effector with Tool Carriage</t>
  </si>
  <si>
    <t>Three-Dimensional Lattice Gripper for Large, Irregular Solids</t>
  </si>
  <si>
    <t>Force-Feedback Enabled Micro-Gripper for High-Precision Tasks</t>
  </si>
  <si>
    <t>Articulated Suction Pad Array with Pivoting Mounts</t>
  </si>
  <si>
    <t>Robotic Finger Array with Soft Outer Coating</t>
  </si>
  <si>
    <t>Dual-Chambered End-Effector for Simultaneous Suction and Mechanical Grip</t>
  </si>
  <si>
    <t>Dynamic Pulse Gripper with Vibration Modulation</t>
  </si>
  <si>
    <t>Electromagnetic Clamping End-Effector with Rapid Cycling</t>
  </si>
  <si>
    <t>Suction-Integrated Rotating Gripper for Angular Liquid Transfer</t>
  </si>
  <si>
    <t>Adaptive Gripper with Variable Finger Spacing</t>
  </si>
  <si>
    <t>Micro-Mechanical Clamp with Thermal Regulation</t>
  </si>
  <si>
    <t>Stereoscopic Vision-Guided End-Effector</t>
  </si>
  <si>
    <t>Hydraulic Soft Gripper for High Force Lifting of Large Solids</t>
  </si>
  <si>
    <t>Rapid-Deployable Contactless Manipulator with Air-Jet Actuation</t>
  </si>
  <si>
    <t>Electroactive Polymer Gripper for Dynamic Shape Conformity</t>
  </si>
  <si>
    <t>Multi-Axis Rotational Gripper with Twist and Tilt Functions</t>
  </si>
  <si>
    <t>Bio-Inspired Clam Gripper with Adjustable Compression</t>
  </si>
  <si>
    <t>Force-Distributed Gripper with Soft Cushioning</t>
  </si>
  <si>
    <t>Remote Manipulation End-Effector with Haptic Feedback Interface</t>
  </si>
  <si>
    <t>Flexible Jointed Gripper with Modular Finger Attachments</t>
  </si>
  <si>
    <t>Micro Vacuum Tweezer Array for Fine Particle Manipulation</t>
  </si>
  <si>
    <t>High-Speed Impact Gripper for Throwing/Catching Dynamics</t>
  </si>
  <si>
    <t>Active Friction Modulation Gripper for Variable Surface Textures</t>
  </si>
  <si>
    <t>Electrothermal Soft Actuator for Adaptive Contactless Effecting</t>
  </si>
  <si>
    <t>3D-Printed Customizable End-Effector Platform</t>
  </si>
  <si>
    <t>Integrated Sensor-Driven Hybrid Manipulator</t>
  </si>
  <si>
    <t>Battery-Powered Electric Motors</t>
  </si>
  <si>
    <t>Tethered Electric Supplies</t>
  </si>
  <si>
    <t>Hybrid Electric Drive Systems</t>
  </si>
  <si>
    <t>Fuel Cell-Powered Motors</t>
  </si>
  <si>
    <t>Solar-Assisted Battery Systems</t>
  </si>
  <si>
    <t>High-Performance Li-ion Battery Packs</t>
  </si>
  <si>
    <t xml:space="preserve">End Effectors </t>
  </si>
  <si>
    <t xml:space="preserve">Radiation </t>
  </si>
  <si>
    <t>Decision Making</t>
  </si>
  <si>
    <t xml:space="preserve">Mobility Surface </t>
  </si>
  <si>
    <t xml:space="preserve">Manipulation Motions </t>
  </si>
  <si>
    <t xml:space="preserve">Manipulation Objects </t>
  </si>
  <si>
    <t xml:space="preserve">Distance </t>
  </si>
  <si>
    <t xml:space="preserve">Astronaut (Pressurized Dome) </t>
  </si>
  <si>
    <t xml:space="preserve">Astronaut (EVA) </t>
  </si>
  <si>
    <t xml:space="preserve">Astronaut Stressful Situation </t>
  </si>
  <si>
    <t xml:space="preserve">Astroanut Stressful Situation (EVA) </t>
  </si>
  <si>
    <t xml:space="preserve">Astronaut Stressed </t>
  </si>
  <si>
    <t xml:space="preserve">Astronaut (EVA) Stressed </t>
  </si>
  <si>
    <t>Simple Rule Engine</t>
  </si>
  <si>
    <t xml:space="preserve">Checklist Based Verification </t>
  </si>
  <si>
    <t xml:space="preserve">Workflow Automation Tool </t>
  </si>
  <si>
    <t xml:space="preserve">Inventory Threshold Alert Systems </t>
  </si>
  <si>
    <t xml:space="preserve">Decision Data Look-up Tools </t>
  </si>
  <si>
    <t xml:space="preserve">Discrete Event Simulation Software </t>
  </si>
  <si>
    <t xml:space="preserve">Advanced Machine Learning Platforms </t>
  </si>
  <si>
    <t xml:space="preserve">Hybrid AI Systems </t>
  </si>
  <si>
    <t xml:space="preserve">Multi Source Data Integration </t>
  </si>
  <si>
    <t xml:space="preserve">Noise Reduction Capability </t>
  </si>
  <si>
    <t xml:space="preserve">Adaptive Learning </t>
  </si>
  <si>
    <t xml:space="preserve">Real Time Prioritized Processing </t>
  </si>
  <si>
    <t xml:space="preserve">Strategy Switching </t>
  </si>
  <si>
    <t xml:space="preserve">Basic Spreadsheets </t>
  </si>
  <si>
    <t xml:space="preserve">Constraint Satisfaction Solvers </t>
  </si>
  <si>
    <t xml:space="preserve">Linear/Non-Linear Programming Solvers </t>
  </si>
  <si>
    <t xml:space="preserve">Monte Carlo Simulation Software </t>
  </si>
  <si>
    <t>Bayesian Network Software</t>
  </si>
  <si>
    <t xml:space="preserve">Expert Systems (Rule-Based with Uncertainity Handling) </t>
  </si>
  <si>
    <t xml:space="preserve">Multi-Criteria Decision Analysis Software </t>
  </si>
  <si>
    <t xml:space="preserve">Business Intelligence (BI) Dashboard with Basic Analytics </t>
  </si>
  <si>
    <t xml:space="preserve">Statistical Process Control </t>
  </si>
  <si>
    <t xml:space="preserve">Basic Forecasting Software </t>
  </si>
  <si>
    <t xml:space="preserve">Geographic Information System (GIS) with Spatial Analysis </t>
  </si>
  <si>
    <t xml:space="preserve">Reinforcement Learning </t>
  </si>
  <si>
    <t xml:space="preserve">Agent Based Modeling (ABM) Software </t>
  </si>
  <si>
    <t xml:space="preserve">Complex Adaptive System </t>
  </si>
  <si>
    <t xml:space="preserve">Real-Time Adaptice Control Systems </t>
  </si>
  <si>
    <t xml:space="preserve">Scenario Planning </t>
  </si>
  <si>
    <t xml:space="preserve">Advanced Supply Chain Optimization </t>
  </si>
  <si>
    <t>Column1</t>
  </si>
  <si>
    <t xml:space="preserve">Uneven and Rough </t>
  </si>
  <si>
    <t xml:space="preserve">Human (EVA) </t>
  </si>
  <si>
    <t xml:space="preserve">Human </t>
  </si>
  <si>
    <t xml:space="preserve">Tracked Vehicle </t>
  </si>
  <si>
    <t xml:space="preserve">Standard Wheel (4 vehicle standard system) </t>
  </si>
  <si>
    <t xml:space="preserve">Omni Wheel (4 vehicle standard system) </t>
  </si>
  <si>
    <t xml:space="preserve">Mecanum Wheels (4 vehicle standard system) </t>
  </si>
  <si>
    <t xml:space="preserve">Compliant / Soft Wheel (4 vehicle standard system) </t>
  </si>
  <si>
    <t xml:space="preserve">Axle-less/ Rim Driven Vehicle (4 vehicle standard system) </t>
  </si>
  <si>
    <t xml:space="preserve">Compliant / Soft Wheel (Rocket Bogie) </t>
  </si>
  <si>
    <t xml:space="preserve">Standard Wheel (Tri-Star Wheel) </t>
  </si>
  <si>
    <t xml:space="preserve">Sphere / Ball Mechanism (Sphere Bot) </t>
  </si>
  <si>
    <t xml:space="preserve">Omni Wheel (Holonomic Drive Base) </t>
  </si>
  <si>
    <t xml:space="preserve">Mecanum Wheel (Holonomic Drive Base) </t>
  </si>
  <si>
    <t xml:space="preserve">Robotic Leg (Bipedal) </t>
  </si>
  <si>
    <t xml:space="preserve">Robotic Leg (Quadrupedal) </t>
  </si>
  <si>
    <t xml:space="preserve">Hopping/Pogo Mechanism (Hopping) </t>
  </si>
  <si>
    <t xml:space="preserve">Ornithopter (Flapping Wing) </t>
  </si>
  <si>
    <t>Helicopter with Rotor/Propeller</t>
  </si>
  <si>
    <t xml:space="preserve">Fin Robot </t>
  </si>
  <si>
    <t xml:space="preserve">Flipper Robot </t>
  </si>
  <si>
    <t xml:space="preserve">Paddle Robot </t>
  </si>
  <si>
    <t xml:space="preserve">Undulating Fin Robot </t>
  </si>
  <si>
    <t xml:space="preserve">Vaccum Adhesion </t>
  </si>
  <si>
    <t xml:space="preserve">Suction Cup </t>
  </si>
  <si>
    <t xml:space="preserve">Gecko Inspired Dry Adhesion </t>
  </si>
  <si>
    <t xml:space="preserve">Magnetic Levitation </t>
  </si>
  <si>
    <t xml:space="preserve">Serpentine / Undulating Mechanism </t>
  </si>
  <si>
    <t xml:space="preserve">Peristaltic/ Inchworm Mechanism </t>
  </si>
  <si>
    <t xml:space="preserve">Quadrupedal Creature </t>
  </si>
  <si>
    <t xml:space="preserve">Standard Wheel (Rocker Bogie) </t>
  </si>
  <si>
    <t xml:space="preserve">Human (EVA suit) </t>
  </si>
  <si>
    <t xml:space="preserve">Fixed Wing with Rotor/Propeller with Landing Gear </t>
  </si>
  <si>
    <t>Magnetic Adhesion *</t>
  </si>
  <si>
    <t xml:space="preserve">Radio-isotope Thermoelectric Generators </t>
  </si>
  <si>
    <t xml:space="preserve">Nuclear Fission Reactors </t>
  </si>
  <si>
    <t xml:space="preserve">Chemical Combustion </t>
  </si>
  <si>
    <t xml:space="preserve">Regenerative Braking &amp; Energy Recovery (Battery Powered) </t>
  </si>
  <si>
    <t xml:space="preserve">Regenerative Braking &amp; Energy Recovery (Fuel Cell)  </t>
  </si>
  <si>
    <t>Magnetohydrodynamic Generators</t>
  </si>
  <si>
    <t xml:space="preserve">Solid Oxide Fuel Cells </t>
  </si>
  <si>
    <t>Power Mechanism</t>
  </si>
  <si>
    <t xml:space="preserve">Drive Generation </t>
  </si>
  <si>
    <t xml:space="preserve">Enable Generation </t>
  </si>
  <si>
    <t xml:space="preserve">Improve Generation </t>
  </si>
  <si>
    <t xml:space="preserve">Generate Electricity </t>
  </si>
  <si>
    <t xml:space="preserve">Distribute Electricity </t>
  </si>
  <si>
    <t xml:space="preserve">Regulate Electricity </t>
  </si>
  <si>
    <t xml:space="preserve">Create Distribution Paths </t>
  </si>
  <si>
    <t xml:space="preserve">Carry Electricity </t>
  </si>
  <si>
    <t xml:space="preserve">Store Electricity </t>
  </si>
  <si>
    <t xml:space="preserve">Convert Electricity </t>
  </si>
  <si>
    <t xml:space="preserve">Maintain Structural Performance </t>
  </si>
  <si>
    <t>Distribute Loads</t>
  </si>
  <si>
    <t>Dampen Vibration</t>
  </si>
  <si>
    <t>Ensure Airtightness</t>
  </si>
  <si>
    <t>Enable Exit Access</t>
  </si>
  <si>
    <t xml:space="preserve">Enable Structural Integrity </t>
  </si>
  <si>
    <t>Protection from Dust</t>
  </si>
  <si>
    <t xml:space="preserve">Protection from Radiation </t>
  </si>
  <si>
    <t>Protection from Temperature Extremes</t>
  </si>
  <si>
    <t xml:space="preserve">Hold Geometric Structure </t>
  </si>
  <si>
    <t xml:space="preserve">Maintain Atmospheric Pressure </t>
  </si>
  <si>
    <t>Supply Air/Pressure</t>
  </si>
  <si>
    <t xml:space="preserve">Transfer Air/Pressure </t>
  </si>
  <si>
    <t xml:space="preserve">Vent Air/Pressure </t>
  </si>
  <si>
    <t>Thermal Control</t>
  </si>
  <si>
    <t>Maintain Temperature</t>
  </si>
  <si>
    <t>Radiate Heat</t>
  </si>
  <si>
    <t>Provide Heat</t>
  </si>
  <si>
    <t>Provide Cooling</t>
  </si>
  <si>
    <t>Remove Heat</t>
  </si>
  <si>
    <t>Exchange Heat</t>
  </si>
  <si>
    <t>Carry Coolant</t>
  </si>
  <si>
    <t>Insulate Heat</t>
  </si>
  <si>
    <t xml:space="preserve">Create Livable Atmosphere </t>
  </si>
  <si>
    <t xml:space="preserve">Generate and Supply Oxygen </t>
  </si>
  <si>
    <t xml:space="preserve">Generate and Supply Water </t>
  </si>
  <si>
    <t xml:space="preserve">Remove Carbon dioxide </t>
  </si>
  <si>
    <t xml:space="preserve">Maintain Humidity </t>
  </si>
  <si>
    <t>Provide Illumination</t>
  </si>
  <si>
    <t xml:space="preserve">Decontaminate Air </t>
  </si>
  <si>
    <t xml:space="preserve">Decontaminate Water </t>
  </si>
  <si>
    <t>Remove And Manage Waste</t>
  </si>
  <si>
    <t xml:space="preserve">Maintain Livable Atmosphere </t>
  </si>
  <si>
    <t>Human Factors</t>
  </si>
  <si>
    <t xml:space="preserve">Generate Food </t>
  </si>
  <si>
    <t xml:space="preserve">Provide Noursishment </t>
  </si>
  <si>
    <t>Provide Exercise Support</t>
  </si>
  <si>
    <t xml:space="preserve">Provide Medical Diagnosis </t>
  </si>
  <si>
    <t xml:space="preserve">Provide Medical Treatment </t>
  </si>
  <si>
    <t xml:space="preserve">Maintain Health </t>
  </si>
  <si>
    <t>Column2</t>
  </si>
  <si>
    <t>Structure</t>
  </si>
  <si>
    <t xml:space="preserve">ECLSS </t>
  </si>
  <si>
    <t xml:space="preserve">Human Factors </t>
  </si>
  <si>
    <t xml:space="preserve">Welding Machine </t>
  </si>
  <si>
    <t xml:space="preserve">Hot Gun </t>
  </si>
  <si>
    <t xml:space="preserve">Flexible Patches </t>
  </si>
  <si>
    <t>Coatings Gold Platings</t>
  </si>
  <si>
    <t xml:space="preserve">LiOH Filter </t>
  </si>
  <si>
    <t xml:space="preserve">Fine Water Mist (Fire Extinguishers ) </t>
  </si>
  <si>
    <t xml:space="preserve">Carbon dioxide (Fire Extinguishers ) </t>
  </si>
  <si>
    <t>Food Packaged</t>
  </si>
  <si>
    <t>Water Packaged</t>
  </si>
  <si>
    <t xml:space="preserve">Potable Water </t>
  </si>
  <si>
    <t>Oxygen Processor</t>
  </si>
  <si>
    <t>Urine Processor</t>
  </si>
  <si>
    <t>Waste water Processor</t>
  </si>
  <si>
    <t>Cryogenic Tanks</t>
  </si>
  <si>
    <t>Gas Tanks</t>
  </si>
  <si>
    <t>Oxygen Tanks</t>
  </si>
  <si>
    <t>Nitrogen Tanks</t>
  </si>
  <si>
    <t>Water Tanks</t>
  </si>
  <si>
    <t>Aluminum</t>
  </si>
  <si>
    <t xml:space="preserve">Candles (Oxygen) </t>
  </si>
  <si>
    <t xml:space="preserve">Carbon nanotubes </t>
  </si>
  <si>
    <t>Composites</t>
  </si>
  <si>
    <t>Fabrics</t>
  </si>
  <si>
    <t xml:space="preserve">Inflatables </t>
  </si>
  <si>
    <t>Kapton</t>
  </si>
  <si>
    <t xml:space="preserve">Liquid Hydrogen </t>
  </si>
  <si>
    <t xml:space="preserve">Liquid Oxygen </t>
  </si>
  <si>
    <t xml:space="preserve">Loose and Compacted Regolith </t>
  </si>
  <si>
    <t xml:space="preserve">Lunar Concrete </t>
  </si>
  <si>
    <t xml:space="preserve">Lunar Glass and Glass Glass Composites </t>
  </si>
  <si>
    <t xml:space="preserve">Lunar Metals </t>
  </si>
  <si>
    <t>Magnesium</t>
  </si>
  <si>
    <t>Nitrogen Canisters</t>
  </si>
  <si>
    <t>Nitrogen Gas</t>
  </si>
  <si>
    <t>Oxygen Gas</t>
  </si>
  <si>
    <t>Sinthered Regolith</t>
  </si>
  <si>
    <t>Springs</t>
  </si>
  <si>
    <t xml:space="preserve">Steel </t>
  </si>
  <si>
    <t xml:space="preserve">Structural Beam </t>
  </si>
  <si>
    <t>Structural Foam</t>
  </si>
  <si>
    <t xml:space="preserve">Titanium </t>
  </si>
  <si>
    <t>UV-Sensitive Additives</t>
  </si>
  <si>
    <t xml:space="preserve">Water/Glycol Mixture </t>
  </si>
  <si>
    <t xml:space="preserve">Small, Flexible, and Durable  </t>
  </si>
  <si>
    <t>Human</t>
  </si>
  <si>
    <t>Human (EVA)</t>
  </si>
  <si>
    <t>Parallel Jaw Gripper</t>
  </si>
  <si>
    <t>Adaptive Soft Finger Gripper</t>
  </si>
  <si>
    <t>Vacuum Suction Cup End Effector*</t>
  </si>
  <si>
    <t>Magnetic Gripper (Variable Polarity)**</t>
  </si>
  <si>
    <t>Electroadhesion End-effector</t>
  </si>
  <si>
    <t>Pneumatic Finger Gripper</t>
  </si>
  <si>
    <t>Hydraulic Claw</t>
  </si>
  <si>
    <t>Three Fingered Anthropomorphic Gripper</t>
  </si>
  <si>
    <t>Caging Gripper</t>
  </si>
  <si>
    <t>Underactuated Soft Gripper</t>
  </si>
  <si>
    <t>Rotary Twist Gripper</t>
  </si>
  <si>
    <t>Vibratory End-Effector</t>
  </si>
  <si>
    <t>Hybrid Suction/Claw gripper***</t>
  </si>
  <si>
    <t>Microforce Gripper with Tactile Sensing****</t>
  </si>
  <si>
    <t>Electrostatic Manipulator</t>
  </si>
  <si>
    <t>Laser Based Touchless Interface</t>
  </si>
  <si>
    <t>Telescopic Gripper Arm</t>
  </si>
  <si>
    <t>Compliance Tuned Gripper</t>
  </si>
  <si>
    <t>Multi-Fingered Dextrous Manipulator</t>
  </si>
  <si>
    <t>Swivel Jaw Gripper</t>
  </si>
  <si>
    <t>Force Sensitive Gripper</t>
  </si>
  <si>
    <t>Articulated Claw</t>
  </si>
  <si>
    <t>Soft Pneumatic Gripper</t>
  </si>
  <si>
    <t>Suction Array End Effector*</t>
  </si>
  <si>
    <t>Shape Memory Alloy Actuated Gripper</t>
  </si>
  <si>
    <t>Micro-Gripper with Piezoelectric Actuation****</t>
  </si>
  <si>
    <t>Underwater Suction and Claw Hybrid***</t>
  </si>
  <si>
    <t>Rotational Torque Gripper</t>
  </si>
  <si>
    <t>Vibration Enhanced Gripper</t>
  </si>
  <si>
    <t>Dual Mode Adhesive/Mechanical Gripper</t>
  </si>
  <si>
    <t>Cylindrical Suction Cup*</t>
  </si>
  <si>
    <t>Tri-Finger Precision Gripper</t>
  </si>
  <si>
    <t>Bio-inspired gecko gripper</t>
  </si>
  <si>
    <t>Magneto_Rheological Fluid Gripper</t>
  </si>
  <si>
    <r>
      <t>*</t>
    </r>
    <r>
      <rPr>
        <sz val="14"/>
        <color rgb="FF1A1C1E"/>
        <rFont val="Helvetica Neue"/>
        <family val="2"/>
      </rPr>
      <t>: Habitat Use Only, requires suitable surfaces, dust sensitive. (Applies to Vacuum Suction Cup, Suction Array, Cylindrical Cup, Suction Cup)</t>
    </r>
  </si>
  <si>
    <r>
      <t>**</t>
    </r>
    <r>
      <rPr>
        <sz val="14"/>
        <color rgb="FF1A1C1E"/>
        <rFont val="Helvetica Neue"/>
        <family val="2"/>
      </rPr>
      <t>: Object effectiveness scores apply ONLY if the object is ferromagnetic. (Applies to Magnetic Gripper, Rapid-Release Magnetic Clamp)</t>
    </r>
  </si>
  <si>
    <r>
      <t>***</t>
    </r>
    <r>
      <rPr>
        <sz val="14"/>
        <color rgb="FF1A1C1E"/>
        <rFont val="Helvetica Neue"/>
        <family val="2"/>
      </rPr>
      <t>: Evaluated for EVA context (suction ineffective). (Applies to Hybrid Suction/Claw gripper, Underwater Suction and Claw Hybrid, Hybrid Magnetic/Suction Gripper, Suction-Tip Pincer Gripper)</t>
    </r>
  </si>
  <si>
    <r>
      <t>****</t>
    </r>
    <r>
      <rPr>
        <sz val="14"/>
        <color rgb="FF1A1C1E"/>
        <rFont val="Helvetica Neue"/>
        <family val="2"/>
      </rPr>
      <t>: In-Habitat Laboratory Use ONLY. (Applies to Microforce Gripper, Micro-Gripper with Piezoelectric Actuation, High-Precision Micro-Gripper, Piezo-Driven Micro-Manipulator, Precision Micro-Clamp)</t>
    </r>
  </si>
  <si>
    <t>This is how I am formatting these for my excel file. Can you format all the end-effector manipulations that we</t>
  </si>
  <si>
    <t xml:space="preserve">Actions </t>
  </si>
  <si>
    <t xml:space="preserve">Object Type </t>
  </si>
  <si>
    <t xml:space="preserve">Definition / Description </t>
  </si>
  <si>
    <t xml:space="preserve">Resilience Power Definition </t>
  </si>
  <si>
    <t>Visual</t>
  </si>
  <si>
    <t>Light</t>
  </si>
  <si>
    <t>Sound waves</t>
  </si>
  <si>
    <t>Tactile</t>
  </si>
  <si>
    <t>Touch, Pressure</t>
  </si>
  <si>
    <t>Smell</t>
  </si>
  <si>
    <t>Non-volatile Chemical compounds</t>
  </si>
  <si>
    <t>Force and Torque</t>
  </si>
  <si>
    <t>Force, Torque</t>
  </si>
  <si>
    <t>Haptic</t>
  </si>
  <si>
    <t>Touch and Motion</t>
  </si>
  <si>
    <t>Proprioception</t>
  </si>
  <si>
    <t>Joint Angles, Currents, Inertial State</t>
  </si>
  <si>
    <t>Thermal</t>
  </si>
  <si>
    <t>Temperature</t>
  </si>
  <si>
    <t>Atmospheric Pressure</t>
  </si>
  <si>
    <t>Air Pressure</t>
  </si>
  <si>
    <t>Humidity</t>
  </si>
  <si>
    <t>Moisture</t>
  </si>
  <si>
    <t>Chemical</t>
  </si>
  <si>
    <t>All Chemicals</t>
  </si>
  <si>
    <t>Radiation</t>
  </si>
  <si>
    <t>Electric-Field</t>
  </si>
  <si>
    <t>Electric Field</t>
  </si>
  <si>
    <t>Magnetic</t>
  </si>
  <si>
    <t>Magnetic Field</t>
  </si>
  <si>
    <t>Electromagnetic</t>
  </si>
  <si>
    <t>Oscillating electric and magnetic fields</t>
  </si>
  <si>
    <t>Hyperspectral</t>
  </si>
  <si>
    <t>Spectral signatures</t>
  </si>
  <si>
    <t>Ultrasonic and Sonar</t>
  </si>
  <si>
    <t>Sound waves time-of-flight</t>
  </si>
  <si>
    <t>Seismic and Vibration</t>
  </si>
  <si>
    <t>Vibration frequencies, amplitude.</t>
  </si>
  <si>
    <t>Radar</t>
  </si>
  <si>
    <t>Radio waves</t>
  </si>
  <si>
    <t xml:space="preserve">Perception Type </t>
  </si>
  <si>
    <t xml:space="preserve">Sense </t>
  </si>
  <si>
    <t xml:space="preserve">Sensitivity Analysis </t>
  </si>
  <si>
    <t xml:space="preserve">Designed Purpose </t>
  </si>
  <si>
    <t xml:space="preserve">Range </t>
  </si>
  <si>
    <t xml:space="preserve">Coverage </t>
  </si>
  <si>
    <t xml:space="preserve">Resolution </t>
  </si>
  <si>
    <t xml:space="preserve">Noise Reducing Capability </t>
  </si>
  <si>
    <t xml:space="preserve">Robustness </t>
  </si>
  <si>
    <t>C</t>
  </si>
  <si>
    <t xml:space="preserve">One at a Time </t>
  </si>
  <si>
    <t xml:space="preserve">Range/Coverage/Resolution/Noise Reduction/Robustness </t>
  </si>
  <si>
    <t xml:space="preserve">For individual Category </t>
  </si>
  <si>
    <t xml:space="preserve">Perception Score </t>
  </si>
  <si>
    <t xml:space="preserve">Design Parameter </t>
  </si>
  <si>
    <t>D</t>
  </si>
  <si>
    <t>E</t>
  </si>
  <si>
    <t>F</t>
  </si>
  <si>
    <t xml:space="preserve">Value </t>
  </si>
  <si>
    <t xml:space="preserve">Design Parameter + Range/Coverage/Resolution/Noise Reduction/Robustness </t>
  </si>
  <si>
    <t>-0.5 and +0.25</t>
  </si>
  <si>
    <t>G</t>
  </si>
  <si>
    <t xml:space="preserve">BASELINE </t>
  </si>
  <si>
    <t xml:space="preserve">VARIANCE BASED SENSITIVITY ANALYSIS </t>
  </si>
  <si>
    <t>"-0.5 WITH - 0.25"</t>
  </si>
  <si>
    <t>-0.5 and -0.26</t>
  </si>
  <si>
    <t>"-0.5 WITH+ 0.25"</t>
  </si>
  <si>
    <t xml:space="preserve">H </t>
  </si>
  <si>
    <t xml:space="preserve">I </t>
  </si>
  <si>
    <t xml:space="preserve">Variance Based </t>
  </si>
  <si>
    <t xml:space="preserve">One at a time </t>
  </si>
  <si>
    <t xml:space="preserve">J </t>
  </si>
  <si>
    <t xml:space="preserve">K </t>
  </si>
  <si>
    <t xml:space="preserve">L </t>
  </si>
  <si>
    <t>PERCEPTION</t>
  </si>
  <si>
    <t xml:space="preserve">MDI </t>
  </si>
  <si>
    <t xml:space="preserve">NR </t>
  </si>
  <si>
    <t xml:space="preserve">AL </t>
  </si>
  <si>
    <t xml:space="preserve">RP </t>
  </si>
  <si>
    <t>SS</t>
  </si>
  <si>
    <t xml:space="preserve">Mobility Type </t>
  </si>
  <si>
    <t xml:space="preserve">Maneuvrability </t>
  </si>
  <si>
    <t xml:space="preserve">Individual Parameter </t>
  </si>
  <si>
    <t xml:space="preserve">Total Mobility Score </t>
  </si>
  <si>
    <t xml:space="preserve">vairance based </t>
  </si>
  <si>
    <t xml:space="preserve">dp (0.5) </t>
  </si>
  <si>
    <t>dp(0)</t>
  </si>
  <si>
    <t xml:space="preserve">one at a time </t>
  </si>
  <si>
    <t xml:space="preserve">DP 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</si>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</sst>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"/>
    </font>
    <font>
      <b/>
      <sz val="12"/>
      <color theme="1"/>
      <name val="Aptos Narrow"/>
      <family val="2"/>
      <scheme val="minor"/>
    </font>
    <font>
      <sz val="14"/>
      <color theme="1"/>
      <name val="Helvetica"/>
      <family val="2"/>
    </font>
    <font>
      <b/>
      <sz val="14"/>
      <color theme="1"/>
      <name val="Helvetica"/>
      <family val="2"/>
    </font>
    <font>
      <sz val="14"/>
      <color rgb="FF1A1C1E"/>
      <name val="Helvetica"/>
      <family val="2"/>
    </font>
    <font>
      <b/>
      <sz val="14"/>
      <color rgb="FF1A1C1E"/>
      <name val="Helvetica"/>
      <family val="2"/>
    </font>
    <font>
      <b/>
      <sz val="18"/>
      <color theme="1"/>
      <name val="Aptos "/>
    </font>
    <font>
      <sz val="12"/>
      <color theme="1"/>
      <name val="Aptos "/>
    </font>
    <font>
      <sz val="14"/>
      <color theme="1"/>
      <name val="Aptos "/>
    </font>
    <font>
      <b/>
      <sz val="12"/>
      <color theme="1"/>
      <name val="Aptos "/>
    </font>
    <font>
      <b/>
      <sz val="12"/>
      <color rgb="FF000000"/>
      <name val="Aptos"/>
    </font>
    <font>
      <sz val="12"/>
      <color theme="1"/>
      <name val="Aptos"/>
    </font>
    <font>
      <b/>
      <sz val="12"/>
      <color rgb="FFFFFFFF"/>
      <name val="Aptos"/>
    </font>
    <font>
      <b/>
      <sz val="12"/>
      <color rgb="FFFFFFFF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Narrow"/>
      <scheme val="minor"/>
    </font>
    <font>
      <sz val="14"/>
      <color rgb="FF000000"/>
      <name val="Helvetica"/>
      <family val="2"/>
    </font>
    <font>
      <sz val="14"/>
      <color rgb="FF1A1C1E"/>
      <name val="Helvetica Neue"/>
      <family val="2"/>
    </font>
    <font>
      <b/>
      <sz val="14"/>
      <color rgb="FF1A1C1E"/>
      <name val="Helvetica Neue"/>
      <family val="2"/>
    </font>
    <font>
      <b/>
      <i/>
      <sz val="12"/>
      <color theme="1"/>
      <name val="Aptos Narrow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0000"/>
        <bgColor rgb="FF000000"/>
      </patternFill>
    </fill>
    <fill>
      <patternFill patternType="solid">
        <fgColor rgb="FFC0E6F5"/>
        <bgColor rgb="FFC0E6F5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2" borderId="1" xfId="0" applyFont="1" applyFill="1" applyBorder="1"/>
    <xf numFmtId="0" fontId="13" fillId="0" borderId="1" xfId="0" applyFont="1" applyBorder="1"/>
    <xf numFmtId="0" fontId="3" fillId="0" borderId="1" xfId="0" applyFont="1" applyBorder="1"/>
    <xf numFmtId="0" fontId="11" fillId="0" borderId="2" xfId="0" applyFont="1" applyBorder="1"/>
    <xf numFmtId="0" fontId="14" fillId="0" borderId="0" xfId="0" applyFont="1"/>
    <xf numFmtId="0" fontId="3" fillId="0" borderId="0" xfId="0" applyFont="1"/>
    <xf numFmtId="0" fontId="13" fillId="0" borderId="0" xfId="0" applyFont="1" applyAlignment="1">
      <alignment horizontal="center"/>
    </xf>
    <xf numFmtId="0" fontId="15" fillId="3" borderId="3" xfId="0" applyFont="1" applyFill="1" applyBorder="1"/>
    <xf numFmtId="0" fontId="16" fillId="3" borderId="1" xfId="0" applyFont="1" applyFill="1" applyBorder="1"/>
    <xf numFmtId="0" fontId="16" fillId="3" borderId="4" xfId="0" applyFont="1" applyFill="1" applyBorder="1"/>
    <xf numFmtId="0" fontId="17" fillId="0" borderId="0" xfId="0" applyFont="1"/>
    <xf numFmtId="0" fontId="3" fillId="2" borderId="3" xfId="0" applyFont="1" applyFill="1" applyBorder="1"/>
    <xf numFmtId="0" fontId="18" fillId="2" borderId="1" xfId="0" applyFont="1" applyFill="1" applyBorder="1"/>
    <xf numFmtId="0" fontId="3" fillId="2" borderId="1" xfId="0" applyFont="1" applyFill="1" applyBorder="1"/>
    <xf numFmtId="0" fontId="18" fillId="2" borderId="4" xfId="0" applyFont="1" applyFill="1" applyBorder="1"/>
    <xf numFmtId="0" fontId="19" fillId="0" borderId="0" xfId="0" applyFont="1"/>
    <xf numFmtId="0" fontId="3" fillId="0" borderId="3" xfId="0" applyFont="1" applyBorder="1"/>
    <xf numFmtId="0" fontId="18" fillId="0" borderId="1" xfId="0" applyFont="1" applyBorder="1"/>
    <xf numFmtId="0" fontId="3" fillId="0" borderId="4" xfId="0" applyFont="1" applyBorder="1"/>
    <xf numFmtId="0" fontId="3" fillId="2" borderId="4" xfId="0" applyFont="1" applyFill="1" applyBorder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3" xfId="0" applyFont="1" applyBorder="1"/>
    <xf numFmtId="0" fontId="20" fillId="2" borderId="0" xfId="0" applyFont="1" applyFill="1"/>
    <xf numFmtId="0" fontId="5" fillId="0" borderId="3" xfId="0" applyFont="1" applyBorder="1"/>
    <xf numFmtId="0" fontId="7" fillId="2" borderId="0" xfId="0" applyFont="1" applyFill="1"/>
    <xf numFmtId="0" fontId="18" fillId="4" borderId="0" xfId="0" applyFont="1" applyFill="1"/>
    <xf numFmtId="0" fontId="22" fillId="0" borderId="0" xfId="0" applyFont="1"/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23" fillId="0" borderId="0" xfId="0" applyFont="1"/>
    <xf numFmtId="49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A1C1E"/>
        <name val="Helvetica"/>
        <family val="2"/>
        <scheme val="none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802E34-075F-6241-B214-4CE29737C561}" name="Table2" displayName="Table2" ref="A2:R102" totalsRowShown="0" headerRowDxfId="41">
  <autoFilter ref="A2:R102" xr:uid="{E7802E34-075F-6241-B214-4CE29737C561}"/>
  <tableColumns count="18">
    <tableColumn id="1" xr3:uid="{EE8A36E2-BA82-7B4E-99DF-737AFF1C3EA5}" name="Column1"/>
    <tableColumn id="2" xr3:uid="{BC7D227A-F632-2441-B2BA-0452B1BEC588}" name="Grasping "/>
    <tableColumn id="3" xr3:uid="{C1136D20-0377-EC46-B7C3-483D63384B9A}" name="Gripping "/>
    <tableColumn id="4" xr3:uid="{D96C9BD4-580E-5442-8FA6-0855E8F04C73}" name="Lifting "/>
    <tableColumn id="5" xr3:uid="{4868167E-2C61-EA40-AB74-96AC9999E351}" name="Pushing and Pulling "/>
    <tableColumn id="6" xr3:uid="{51143573-4A34-FD4E-B2D9-B91CC01B7713}" name="Throwing and Catching "/>
    <tableColumn id="7" xr3:uid="{5B14E694-0AC4-9D47-B095-FF6262C78E6D}" name="Rotating "/>
    <tableColumn id="8" xr3:uid="{FD6E0F58-2152-7745-BAC6-70B7F0CF05B0}" name="Vibrating "/>
    <tableColumn id="9" xr3:uid="{54091E17-8DF4-DA46-98E0-81319D98C36A}" name="Effecting (Remote or Contactless) "/>
    <tableColumn id="10" xr3:uid="{0DE429F4-86F0-0A46-878D-9B55138D3B5D}" name="Small, Rigid, and Strong "/>
    <tableColumn id="11" xr3:uid="{056CC4D9-31F8-7F48-A19B-D455D9D7DD62}" name="Small, Rigid, and Brittle "/>
    <tableColumn id="12" xr3:uid="{B4511A3C-DAF4-4446-9635-D4DB6537B9DA}" name="Small, Flexible, and Brittle "/>
    <tableColumn id="13" xr3:uid="{CAA0A6BB-ED52-A846-A30E-467500C55006}" name="Small, Flexible, and Durable  "/>
    <tableColumn id="14" xr3:uid="{9DF7B095-80DE-E44B-9AF1-0DC033F16C9D}" name="Large Solids "/>
    <tableColumn id="15" xr3:uid="{2030A6BA-800D-F740-BFF6-3063EE7E755D}" name="Liquid"/>
    <tableColumn id="16" xr3:uid="{9FFDACAD-A889-7A48-8ADD-4390A78FDEFC}" name="Gas "/>
    <tableColumn id="17" xr3:uid="{2F498619-0DF7-CA41-9C33-B222D3CCEFA3}" name="Reactive "/>
    <tableColumn id="18" xr3:uid="{D8C396F3-23B8-1947-8B45-4C3434612A0A}" name="Virtual 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18E13D-92DB-5E48-B47F-849E9A3FD2C1}" name="Table112" displayName="Table112" ref="A2:U104" totalsRowShown="0" headerRowDxfId="40" dataDxfId="39">
  <autoFilter ref="A2:U104" xr:uid="{8318E13D-92DB-5E48-B47F-849E9A3FD2C1}"/>
  <tableColumns count="21">
    <tableColumn id="1" xr3:uid="{04654D7C-AE21-334F-B4B5-15CA47C8EF42}" name="Sensors " dataDxfId="38"/>
    <tableColumn id="2" xr3:uid="{5281A688-A409-E24B-B310-703C61D9C1A0}" name="Visual " dataDxfId="37"/>
    <tableColumn id="3" xr3:uid="{A44542A4-2D37-224B-A06E-4ABA7DFDFAE0}" name="Auditory" dataDxfId="36"/>
    <tableColumn id="4" xr3:uid="{A1EE438B-4CE7-C649-824E-530CBC48396B}" name="Tactile " dataDxfId="35"/>
    <tableColumn id="5" xr3:uid="{C1BF625B-615A-6147-9CFA-48FC9BB1CD9C}" name="Olfactory" dataDxfId="34"/>
    <tableColumn id="6" xr3:uid="{FA7FC062-D41F-3545-9132-97EA4780EDCD}" name="Gustatory" dataDxfId="33"/>
    <tableColumn id="7" xr3:uid="{10F6AB03-F333-BF4A-AEB8-904F0F612836}" name="Haptic " dataDxfId="32"/>
    <tableColumn id="8" xr3:uid="{39CDF1F2-9F6A-C24F-AB8C-D8B2A699B5A6}" name="Force and Torque " dataDxfId="31"/>
    <tableColumn id="9" xr3:uid="{A5E63825-69F6-4D4D-AF0F-9DFD73D2B75E}" name="Thermal " dataDxfId="30"/>
    <tableColumn id="10" xr3:uid="{FBC601FF-D7CD-8D43-9D6B-7850B9B12594}" name="Pressure " dataDxfId="29"/>
    <tableColumn id="11" xr3:uid="{E561DADA-280D-A143-86EC-565F525B4980}" name="Humidity " dataDxfId="28"/>
    <tableColumn id="12" xr3:uid="{61B8627D-08F6-8741-8AAE-11937E53CB8C}" name="Chemical " dataDxfId="27"/>
    <tableColumn id="13" xr3:uid="{5DF59C0D-479B-7E45-9E3D-6D88BDF6688D}" name="Radiation " dataDxfId="26"/>
    <tableColumn id="14" xr3:uid="{AB00A1B8-5408-9342-8291-50209F56A57F}" name="Electric Field " dataDxfId="25"/>
    <tableColumn id="15" xr3:uid="{94D3C3EF-767A-2B4D-94D5-86260520DC70}" name="Proprioception " dataDxfId="24"/>
    <tableColumn id="16" xr3:uid="{680412FA-AFD7-D549-ACB2-850B23696037}" name="Magnetic " dataDxfId="23"/>
    <tableColumn id="17" xr3:uid="{B1500F8B-913D-3B49-8A9F-32373823B830}" name="Electromagnetic " dataDxfId="22"/>
    <tableColumn id="18" xr3:uid="{858F6046-473E-5C4F-B2E8-10A9CCDED569}" name="Hyperspectral " dataDxfId="21"/>
    <tableColumn id="19" xr3:uid="{5F0BCD2F-8FD1-D74D-8E21-4FE659E05C8B}" name="Ultrasonic and Sonar " dataDxfId="20"/>
    <tableColumn id="20" xr3:uid="{551CA0EE-3EDE-894B-A5F4-9F9773FF280E}" name="Seismic and Vibration " dataDxfId="19"/>
    <tableColumn id="21" xr3:uid="{BD94D1E8-6BD2-134B-A109-6EF74B2668B8}" name="Radar " dataDxfId="18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ABDD24-9F8B-0341-B87E-73AD340643EA}" name="Table24" displayName="Table24" ref="A2:G31" totalsRowShown="0" headerRowDxfId="17" dataDxfId="16">
  <autoFilter ref="A2:G31" xr:uid="{0CABDD24-9F8B-0341-B87E-73AD340643EA}"/>
  <tableColumns count="7">
    <tableColumn id="1" xr3:uid="{5DE9BF34-91C1-F748-9E23-8E566564AA41}" name="Column1" dataDxfId="15"/>
    <tableColumn id="2" xr3:uid="{C69D6BA7-1965-1743-A385-F9063D93D15A}" name="Multi Source Data Integration " dataDxfId="14"/>
    <tableColumn id="3" xr3:uid="{9F7C04C6-DBB6-CC42-A1DB-E5CE173F3BCC}" name="Noise Reduction Capability " dataDxfId="13"/>
    <tableColumn id="4" xr3:uid="{973A9D2E-E700-0647-A350-A2A5ED652335}" name="Adaptive Learning " dataDxfId="12"/>
    <tableColumn id="5" xr3:uid="{242014FD-CC1D-BC42-8057-2A367FCF54C1}" name="Real Time Prioritized Processing " dataDxfId="11"/>
    <tableColumn id="6" xr3:uid="{7B4321C1-0FAC-7146-AF8A-55294C47008F}" name="Strategy Switching " dataDxfId="10"/>
    <tableColumn id="7" xr3:uid="{6339B8F3-B1C0-5947-9196-A5B08769EFF1}" name="Decision Making" dataDxfId="9">
      <calculatedColumnFormula>SUM(B3:F3)/5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DD5B11-2B4F-C34E-9C30-F5D63A1CE67E}" name="Table46" displayName="Table46" ref="O2:S16" totalsRowShown="0" headerRowDxfId="8" dataDxfId="7">
  <autoFilter ref="O2:S16" xr:uid="{98DD5B11-2B4F-C34E-9C30-F5D63A1CE67E}"/>
  <tableColumns count="5">
    <tableColumn id="1" xr3:uid="{CA4EED59-C978-8847-9AB4-D98B27057C97}" name="Power Mechanism" dataDxfId="6"/>
    <tableColumn id="2" xr3:uid="{B4A67E6D-3902-F545-8B62-D3F5B79636A5}" name="Short " dataDxfId="5"/>
    <tableColumn id="3" xr3:uid="{4152567F-A968-7643-A748-156D6798ED94}" name="Medium " dataDxfId="4"/>
    <tableColumn id="4" xr3:uid="{DF2B7C08-603C-CC4E-AA0B-5CE063CBFC3B}" name="Long " dataDxfId="3"/>
    <tableColumn id="6" xr3:uid="{40E5FEFE-209E-A54D-ABA6-37869D5A5163}" name="Column1" dataDxfId="2">
      <calculatedColumnFormula>SUM(Table46[[#This Row],[Short ]:[Long ]])/3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502C95-9EE9-3547-BF99-126DD2D0E384}" name="Table6" displayName="Table6" ref="A3:AM148" totalsRowShown="0" headerRowDxfId="1">
  <autoFilter ref="A3:AM148" xr:uid="{1E502C95-9EE9-3547-BF99-126DD2D0E384}"/>
  <sortState xmlns:xlrd2="http://schemas.microsoft.com/office/spreadsheetml/2017/richdata2" ref="A4:AM148">
    <sortCondition ref="B3:B148"/>
  </sortState>
  <tableColumns count="39">
    <tableColumn id="2" xr3:uid="{BBA410AD-9FF3-894C-93D0-3B7D9E0A7D87}" name="Column2" dataDxfId="0"/>
    <tableColumn id="3" xr3:uid="{8CF73052-A1E4-B146-B106-9440B21D2B12}" name="Drive Generation "/>
    <tableColumn id="4" xr3:uid="{F8A5A115-5493-0A4D-80F9-7FB4EC17AAB3}" name="Enable Generation "/>
    <tableColumn id="5" xr3:uid="{70159197-5048-F14D-8A4B-A772BEE2C4DB}" name="Improve Generation "/>
    <tableColumn id="6" xr3:uid="{C2C31790-12E1-8945-820A-B37D95D43D84}" name="Regulate Electricity "/>
    <tableColumn id="7" xr3:uid="{FF5D7920-FE8B-7844-A6FA-724E3901CD98}" name="Create Distribution Paths "/>
    <tableColumn id="8" xr3:uid="{138BBA97-8871-6543-A862-85F0768D618E}" name="Carry Electricity "/>
    <tableColumn id="9" xr3:uid="{73795A69-5EC8-5D48-9642-59382F909E31}" name="Convert Electricity "/>
    <tableColumn id="10" xr3:uid="{2A2ACAA7-07FA-D74D-88ED-23AFCEEE6B16}" name="Distribute Loads"/>
    <tableColumn id="11" xr3:uid="{C6CFACD3-AF9C-4946-A6AB-3C8E11A63967}" name="Dampen Vibration"/>
    <tableColumn id="12" xr3:uid="{0D8E7E7D-720B-FC40-AD43-13F7A25E6111}" name="Ensure Airtightness"/>
    <tableColumn id="13" xr3:uid="{5C1BF19F-16CE-3144-BAB5-0FF5D6BCC1F3}" name="Enable Exit Access"/>
    <tableColumn id="14" xr3:uid="{9F249D62-C464-394B-B9C5-7FDF7803D5EA}" name="Protection from Radiation "/>
    <tableColumn id="15" xr3:uid="{E78F9CD4-93AC-7F4E-A587-0D239FD50F64}" name="Protection from Dust"/>
    <tableColumn id="16" xr3:uid="{26D02024-F78C-4E4E-AD5F-EC904D6932FA}" name="Protection from Temperature Extremes"/>
    <tableColumn id="17" xr3:uid="{6C1F455B-0110-2649-8AD4-F3A8954114FB}" name="Hold Geometric Structure "/>
    <tableColumn id="18" xr3:uid="{0EED9B30-AB21-4049-B907-E627C34DCC9D}" name="Supply Air/Pressure"/>
    <tableColumn id="19" xr3:uid="{8626126B-4B77-2942-BA6F-73EF81D62A0D}" name="Transfer Air/Pressure "/>
    <tableColumn id="20" xr3:uid="{E0ADEF05-2285-B743-8F7D-6EEAEA9C769F}" name="Vent Air/Pressure "/>
    <tableColumn id="21" xr3:uid="{4FC118A9-0FA2-674A-B8BA-73BDE079FE63}" name="Radiate Heat"/>
    <tableColumn id="22" xr3:uid="{A86DD458-F4C6-AA44-BE69-BB949229F4E5}" name="Provide Heat"/>
    <tableColumn id="23" xr3:uid="{A306A04E-07E1-CE49-94B0-2F32861AD4EB}" name="Provide Cooling"/>
    <tableColumn id="24" xr3:uid="{1AA864CD-89E1-1145-9B9F-E9825CFFBE2E}" name="Remove Heat"/>
    <tableColumn id="25" xr3:uid="{6A883F68-1F67-B347-8397-86745E826703}" name="Exchange Heat"/>
    <tableColumn id="26" xr3:uid="{8A650A31-A42B-5E40-8BD0-BEFCDCF00376}" name="Carry Coolant"/>
    <tableColumn id="27" xr3:uid="{AEC442B6-5E69-4142-BE34-351927B268E1}" name="Insulate Heat"/>
    <tableColumn id="28" xr3:uid="{133549E4-DB44-D442-9E7E-644A3505C804}" name="Generate and Supply Oxygen "/>
    <tableColumn id="29" xr3:uid="{47B8263A-0439-E44F-9793-C1751D4CAF28}" name="Generate and Supply Water "/>
    <tableColumn id="30" xr3:uid="{D5675B72-6727-5B4D-B45F-11DF1FD7F165}" name="Remove Carbon dioxide "/>
    <tableColumn id="31" xr3:uid="{002FABB2-A112-D141-9FDB-CFAC352350B3}" name="Maintain Humidity "/>
    <tableColumn id="32" xr3:uid="{806FED1C-19D5-FA42-8FC5-339EBC6DFED0}" name="Provide Illumination"/>
    <tableColumn id="33" xr3:uid="{C6DB3DA0-C1BA-B442-8E65-846EB2018E44}" name="Decontaminate Air "/>
    <tableColumn id="34" xr3:uid="{642EC89C-3095-ED49-9476-96FEE7213122}" name="Decontaminate Water "/>
    <tableColumn id="35" xr3:uid="{699E7A79-CF6B-0D41-A72C-D4061AE80F68}" name="Remove And Manage Waste"/>
    <tableColumn id="36" xr3:uid="{4405C402-F8F5-B945-A64D-66790D5C6D2D}" name="Generate Food "/>
    <tableColumn id="37" xr3:uid="{E1927611-34A9-0443-96B5-4CB9F623007A}" name="Provide Noursishment "/>
    <tableColumn id="38" xr3:uid="{6AD68E0C-27F4-894D-AD79-4B83BDB352F6}" name="Provide Exercise Support"/>
    <tableColumn id="39" xr3:uid="{8ADE9A51-145B-F644-8D12-2CBE76B9840F}" name="Provide Medical Diagnosis "/>
    <tableColumn id="40" xr3:uid="{15ADFB60-86F6-3648-B3D5-C6110866C267}" name="Provide Medical Treatment 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9416-1C7C-DE40-869D-6340673F3B13}">
  <dimension ref="A1:V25"/>
  <sheetViews>
    <sheetView workbookViewId="0">
      <selection activeCell="A3" sqref="A3:A22"/>
    </sheetView>
  </sheetViews>
  <sheetFormatPr baseColWidth="10" defaultRowHeight="16"/>
  <cols>
    <col min="1" max="1" width="19" bestFit="1" customWidth="1"/>
    <col min="2" max="2" width="15.1640625" bestFit="1" customWidth="1"/>
    <col min="3" max="3" width="17.5" bestFit="1" customWidth="1"/>
    <col min="4" max="4" width="8" bestFit="1" customWidth="1"/>
    <col min="5" max="5" width="29.1640625" bestFit="1" customWidth="1"/>
    <col min="6" max="6" width="29.1640625" customWidth="1"/>
    <col min="7" max="7" width="22.83203125" bestFit="1" customWidth="1"/>
    <col min="12" max="12" width="20.5" bestFit="1" customWidth="1"/>
    <col min="13" max="13" width="15" bestFit="1" customWidth="1"/>
    <col min="14" max="14" width="17.1640625" bestFit="1" customWidth="1"/>
    <col min="16" max="16" width="22.1640625" bestFit="1" customWidth="1"/>
    <col min="17" max="17" width="15.1640625" customWidth="1"/>
    <col min="18" max="18" width="16.5" bestFit="1" customWidth="1"/>
  </cols>
  <sheetData>
    <row r="1" spans="1:22">
      <c r="A1" s="1" t="s">
        <v>186</v>
      </c>
    </row>
    <row r="2" spans="1:22">
      <c r="A2" s="1" t="s">
        <v>1</v>
      </c>
      <c r="B2" s="1" t="s">
        <v>16</v>
      </c>
      <c r="C2" s="1" t="s">
        <v>0</v>
      </c>
      <c r="D2" s="1" t="s">
        <v>0</v>
      </c>
      <c r="E2" s="1" t="s">
        <v>2</v>
      </c>
      <c r="F2" s="1"/>
      <c r="G2" s="1" t="s">
        <v>2</v>
      </c>
      <c r="U2" t="s">
        <v>57</v>
      </c>
    </row>
    <row r="3" spans="1:22">
      <c r="A3" t="s">
        <v>5</v>
      </c>
      <c r="C3" s="2" t="s">
        <v>24</v>
      </c>
      <c r="D3" s="2" t="s">
        <v>3</v>
      </c>
      <c r="E3" s="2" t="s">
        <v>573</v>
      </c>
      <c r="F3" s="2" t="s">
        <v>575</v>
      </c>
      <c r="G3" t="s">
        <v>574</v>
      </c>
      <c r="H3" t="s">
        <v>575</v>
      </c>
    </row>
    <row r="4" spans="1:22">
      <c r="A4" t="s">
        <v>21</v>
      </c>
      <c r="C4" t="s">
        <v>25</v>
      </c>
      <c r="D4" t="s">
        <v>4</v>
      </c>
      <c r="E4" s="2" t="s">
        <v>28</v>
      </c>
      <c r="F4" s="2"/>
      <c r="G4" s="2" t="s">
        <v>49</v>
      </c>
      <c r="U4" t="s">
        <v>58</v>
      </c>
      <c r="V4" t="s">
        <v>1</v>
      </c>
    </row>
    <row r="5" spans="1:22">
      <c r="A5" t="s">
        <v>11</v>
      </c>
      <c r="C5" t="s">
        <v>41</v>
      </c>
      <c r="D5" t="s">
        <v>7</v>
      </c>
      <c r="E5" t="s">
        <v>6</v>
      </c>
      <c r="G5" t="s">
        <v>50</v>
      </c>
      <c r="U5" t="s">
        <v>58</v>
      </c>
      <c r="V5" t="s">
        <v>16</v>
      </c>
    </row>
    <row r="6" spans="1:22">
      <c r="A6" t="s">
        <v>12</v>
      </c>
      <c r="C6" t="s">
        <v>41</v>
      </c>
      <c r="E6" t="s">
        <v>29</v>
      </c>
      <c r="G6" t="s">
        <v>51</v>
      </c>
      <c r="U6" t="s">
        <v>58</v>
      </c>
      <c r="V6" t="s">
        <v>0</v>
      </c>
    </row>
    <row r="7" spans="1:22">
      <c r="A7" t="s">
        <v>14</v>
      </c>
      <c r="C7" t="s">
        <v>42</v>
      </c>
      <c r="E7" t="s">
        <v>46</v>
      </c>
      <c r="G7" t="s">
        <v>52</v>
      </c>
      <c r="U7" t="s">
        <v>58</v>
      </c>
      <c r="V7" t="s">
        <v>2</v>
      </c>
    </row>
    <row r="8" spans="1:22">
      <c r="A8" t="s">
        <v>31</v>
      </c>
      <c r="C8" t="s">
        <v>26</v>
      </c>
      <c r="E8" t="s">
        <v>47</v>
      </c>
      <c r="G8" t="s">
        <v>53</v>
      </c>
      <c r="U8" t="s">
        <v>58</v>
      </c>
      <c r="V8" t="s">
        <v>17</v>
      </c>
    </row>
    <row r="9" spans="1:22">
      <c r="A9" t="s">
        <v>22</v>
      </c>
      <c r="C9" t="s">
        <v>43</v>
      </c>
      <c r="E9" t="s">
        <v>20</v>
      </c>
      <c r="G9" t="s">
        <v>54</v>
      </c>
      <c r="U9" t="s">
        <v>58</v>
      </c>
      <c r="V9" t="s">
        <v>59</v>
      </c>
    </row>
    <row r="10" spans="1:22">
      <c r="A10" t="s">
        <v>15</v>
      </c>
      <c r="C10" t="s">
        <v>27</v>
      </c>
      <c r="E10" t="s">
        <v>30</v>
      </c>
      <c r="G10" t="s">
        <v>9</v>
      </c>
      <c r="U10" t="s">
        <v>58</v>
      </c>
      <c r="V10" t="s">
        <v>60</v>
      </c>
    </row>
    <row r="11" spans="1:22">
      <c r="A11" t="s">
        <v>32</v>
      </c>
      <c r="C11" t="s">
        <v>44</v>
      </c>
      <c r="E11" t="s">
        <v>48</v>
      </c>
      <c r="G11" t="s">
        <v>55</v>
      </c>
      <c r="U11" t="s">
        <v>58</v>
      </c>
      <c r="V11" t="s">
        <v>61</v>
      </c>
    </row>
    <row r="12" spans="1:22">
      <c r="A12" t="s">
        <v>33</v>
      </c>
      <c r="C12" t="s">
        <v>13</v>
      </c>
      <c r="G12" t="s">
        <v>56</v>
      </c>
      <c r="U12" t="s">
        <v>58</v>
      </c>
      <c r="V12" t="s">
        <v>62</v>
      </c>
    </row>
    <row r="13" spans="1:22">
      <c r="A13" t="s">
        <v>23</v>
      </c>
      <c r="C13" t="s">
        <v>45</v>
      </c>
      <c r="U13" t="s">
        <v>58</v>
      </c>
      <c r="V13" t="s">
        <v>63</v>
      </c>
    </row>
    <row r="14" spans="1:22">
      <c r="A14" t="s">
        <v>34</v>
      </c>
    </row>
    <row r="15" spans="1:22">
      <c r="A15" t="s">
        <v>35</v>
      </c>
    </row>
    <row r="16" spans="1:22">
      <c r="A16" t="s">
        <v>36</v>
      </c>
    </row>
    <row r="17" spans="1:1">
      <c r="A17" t="s">
        <v>19</v>
      </c>
    </row>
    <row r="18" spans="1:1">
      <c r="A18" t="s">
        <v>37</v>
      </c>
    </row>
    <row r="19" spans="1:1">
      <c r="A19" t="s">
        <v>38</v>
      </c>
    </row>
    <row r="20" spans="1:1">
      <c r="A20" t="s">
        <v>39</v>
      </c>
    </row>
    <row r="21" spans="1:1">
      <c r="A21" t="s">
        <v>40</v>
      </c>
    </row>
    <row r="22" spans="1:1">
      <c r="A22" t="s">
        <v>10</v>
      </c>
    </row>
    <row r="25" spans="1:1">
      <c r="A25" s="1" t="s">
        <v>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21672-3322-4649-A2AE-92B3E86663D5}">
  <dimension ref="A1:B24"/>
  <sheetViews>
    <sheetView workbookViewId="0">
      <selection activeCell="A5" sqref="A5"/>
    </sheetView>
  </sheetViews>
  <sheetFormatPr baseColWidth="10" defaultRowHeight="16"/>
  <cols>
    <col min="1" max="1" width="24" bestFit="1" customWidth="1"/>
    <col min="2" max="2" width="24.5" customWidth="1"/>
  </cols>
  <sheetData>
    <row r="1" spans="1:2">
      <c r="A1" t="s">
        <v>576</v>
      </c>
    </row>
    <row r="3" spans="1:2">
      <c r="A3" s="1" t="s">
        <v>1</v>
      </c>
    </row>
    <row r="4" spans="1:2" ht="17" thickBot="1">
      <c r="A4" s="44" t="s">
        <v>613</v>
      </c>
      <c r="B4" s="44" t="s">
        <v>614</v>
      </c>
    </row>
    <row r="5" spans="1:2" ht="18" thickBot="1">
      <c r="A5" s="40" t="s">
        <v>577</v>
      </c>
      <c r="B5" s="41" t="s">
        <v>578</v>
      </c>
    </row>
    <row r="6" spans="1:2" ht="18" thickBot="1">
      <c r="A6" s="42" t="s">
        <v>21</v>
      </c>
      <c r="B6" s="43" t="s">
        <v>579</v>
      </c>
    </row>
    <row r="7" spans="1:2" ht="18" thickBot="1">
      <c r="A7" s="42" t="s">
        <v>580</v>
      </c>
      <c r="B7" s="43" t="s">
        <v>581</v>
      </c>
    </row>
    <row r="8" spans="1:2" ht="18" thickBot="1">
      <c r="A8" s="42" t="s">
        <v>12</v>
      </c>
      <c r="B8" s="43" t="s">
        <v>582</v>
      </c>
    </row>
    <row r="9" spans="1:2" ht="35" thickBot="1">
      <c r="A9" s="42" t="s">
        <v>14</v>
      </c>
      <c r="B9" s="43" t="s">
        <v>583</v>
      </c>
    </row>
    <row r="10" spans="1:2" ht="18" thickBot="1">
      <c r="A10" s="42" t="s">
        <v>584</v>
      </c>
      <c r="B10" s="43" t="s">
        <v>585</v>
      </c>
    </row>
    <row r="11" spans="1:2" ht="18" thickBot="1">
      <c r="A11" s="42" t="s">
        <v>586</v>
      </c>
      <c r="B11" s="43" t="s">
        <v>587</v>
      </c>
    </row>
    <row r="12" spans="1:2" ht="35" thickBot="1">
      <c r="A12" s="42" t="s">
        <v>588</v>
      </c>
      <c r="B12" s="43" t="s">
        <v>589</v>
      </c>
    </row>
    <row r="13" spans="1:2" ht="18" thickBot="1">
      <c r="A13" s="42" t="s">
        <v>590</v>
      </c>
      <c r="B13" s="43" t="s">
        <v>591</v>
      </c>
    </row>
    <row r="14" spans="1:2" ht="18" thickBot="1">
      <c r="A14" s="42" t="s">
        <v>592</v>
      </c>
      <c r="B14" s="43" t="s">
        <v>593</v>
      </c>
    </row>
    <row r="15" spans="1:2" ht="18" thickBot="1">
      <c r="A15" s="42" t="s">
        <v>594</v>
      </c>
      <c r="B15" s="43" t="s">
        <v>595</v>
      </c>
    </row>
    <row r="16" spans="1:2" ht="18" thickBot="1">
      <c r="A16" s="42" t="s">
        <v>596</v>
      </c>
      <c r="B16" s="43" t="s">
        <v>597</v>
      </c>
    </row>
    <row r="17" spans="1:2" ht="18" thickBot="1">
      <c r="A17" s="42" t="s">
        <v>598</v>
      </c>
      <c r="B17" s="43" t="s">
        <v>598</v>
      </c>
    </row>
    <row r="18" spans="1:2" ht="18" thickBot="1">
      <c r="A18" s="42" t="s">
        <v>599</v>
      </c>
      <c r="B18" s="43" t="s">
        <v>600</v>
      </c>
    </row>
    <row r="19" spans="1:2" ht="18" thickBot="1">
      <c r="A19" s="42" t="s">
        <v>601</v>
      </c>
      <c r="B19" s="43" t="s">
        <v>602</v>
      </c>
    </row>
    <row r="20" spans="1:2" ht="35" thickBot="1">
      <c r="A20" s="42" t="s">
        <v>603</v>
      </c>
      <c r="B20" s="43" t="s">
        <v>604</v>
      </c>
    </row>
    <row r="21" spans="1:2" ht="18" thickBot="1">
      <c r="A21" s="42" t="s">
        <v>605</v>
      </c>
      <c r="B21" s="43" t="s">
        <v>606</v>
      </c>
    </row>
    <row r="22" spans="1:2" ht="35" thickBot="1">
      <c r="A22" s="42" t="s">
        <v>607</v>
      </c>
      <c r="B22" s="43" t="s">
        <v>608</v>
      </c>
    </row>
    <row r="23" spans="1:2" ht="35" thickBot="1">
      <c r="A23" s="42" t="s">
        <v>609</v>
      </c>
      <c r="B23" s="43" t="s">
        <v>610</v>
      </c>
    </row>
    <row r="24" spans="1:2" ht="18" thickBot="1">
      <c r="A24" s="42" t="s">
        <v>611</v>
      </c>
      <c r="B24" s="43" t="s">
        <v>612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65A3-0C6A-304C-A8C6-CE0D86A7BF16}">
  <dimension ref="A1:AP204"/>
  <sheetViews>
    <sheetView tabSelected="1" topLeftCell="A149" zoomScale="97" workbookViewId="0">
      <selection activeCell="D162" sqref="D162"/>
    </sheetView>
  </sheetViews>
  <sheetFormatPr baseColWidth="10" defaultRowHeight="16"/>
  <cols>
    <col min="2" max="14" width="5.83203125" customWidth="1"/>
    <col min="15" max="15" width="9.33203125" customWidth="1"/>
    <col min="16" max="16" width="17.33203125" customWidth="1"/>
    <col min="17" max="17" width="16.5" customWidth="1"/>
    <col min="18" max="18" width="11.1640625" customWidth="1"/>
    <col min="23" max="24" width="12" customWidth="1"/>
    <col min="25" max="25" width="10.33203125" customWidth="1"/>
  </cols>
  <sheetData>
    <row r="1" spans="1:42">
      <c r="A1" s="47" t="s">
        <v>615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</row>
    <row r="2" spans="1:42">
      <c r="A2" s="48" t="s">
        <v>647</v>
      </c>
      <c r="B2" s="47" t="s">
        <v>635</v>
      </c>
      <c r="C2" s="47" t="s">
        <v>636</v>
      </c>
      <c r="D2" s="47"/>
      <c r="E2" s="47"/>
      <c r="F2" s="47"/>
      <c r="G2" s="39"/>
      <c r="H2" s="47" t="s">
        <v>623</v>
      </c>
      <c r="I2" s="47"/>
      <c r="J2" s="47"/>
      <c r="K2" s="47"/>
      <c r="L2" s="47"/>
      <c r="M2" s="47"/>
      <c r="N2" s="47"/>
      <c r="O2" s="47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</row>
    <row r="3" spans="1:42">
      <c r="A3" s="48"/>
      <c r="B3" s="47"/>
      <c r="C3">
        <v>0.25</v>
      </c>
      <c r="D3">
        <v>-0.5</v>
      </c>
      <c r="E3">
        <v>-1</v>
      </c>
      <c r="F3" t="s">
        <v>637</v>
      </c>
      <c r="G3" t="s">
        <v>639</v>
      </c>
      <c r="Q3" t="s">
        <v>635</v>
      </c>
      <c r="R3" t="s">
        <v>622</v>
      </c>
      <c r="S3" t="s">
        <v>628</v>
      </c>
      <c r="T3" t="s">
        <v>629</v>
      </c>
      <c r="U3" t="s">
        <v>630</v>
      </c>
      <c r="V3" t="s">
        <v>634</v>
      </c>
      <c r="W3" t="s">
        <v>640</v>
      </c>
      <c r="X3" t="s">
        <v>641</v>
      </c>
      <c r="Y3" t="s">
        <v>644</v>
      </c>
      <c r="Z3" t="s">
        <v>645</v>
      </c>
      <c r="AA3" t="s">
        <v>646</v>
      </c>
    </row>
    <row r="4" spans="1:42">
      <c r="A4" s="2" t="s">
        <v>616</v>
      </c>
      <c r="B4">
        <v>1</v>
      </c>
      <c r="C4">
        <v>1</v>
      </c>
      <c r="D4">
        <v>0.75</v>
      </c>
      <c r="E4">
        <v>0</v>
      </c>
      <c r="F4">
        <v>0.75</v>
      </c>
      <c r="G4">
        <v>0.75</v>
      </c>
      <c r="H4">
        <v>1</v>
      </c>
      <c r="I4">
        <v>0.75</v>
      </c>
      <c r="J4">
        <v>0</v>
      </c>
      <c r="N4">
        <v>0.75</v>
      </c>
      <c r="O4">
        <v>0.75</v>
      </c>
      <c r="Q4" s="1">
        <f t="shared" ref="Q4:Y4" si="0">(B10+B17+B24+B31+B38+B45+B52+B59+B66+B73+B80+B87+B94+B101+B108+B115+B122+B129+B136+B143)/20</f>
        <v>0.69999999999999973</v>
      </c>
      <c r="R4" s="1">
        <f t="shared" si="0"/>
        <v>0.70249999999999979</v>
      </c>
      <c r="S4" s="1">
        <f t="shared" si="0"/>
        <v>0.69124999999999981</v>
      </c>
      <c r="T4" s="1">
        <f t="shared" si="0"/>
        <v>0.66499999999999981</v>
      </c>
      <c r="U4" s="1">
        <f t="shared" si="0"/>
        <v>0.68937499999999974</v>
      </c>
      <c r="V4" s="1">
        <f t="shared" si="0"/>
        <v>0.69312499999999977</v>
      </c>
      <c r="W4" s="1">
        <f t="shared" si="0"/>
        <v>0.94999999999999962</v>
      </c>
      <c r="X4" s="1">
        <f t="shared" si="0"/>
        <v>0.52500000000000013</v>
      </c>
      <c r="Y4" s="1">
        <f t="shared" si="0"/>
        <v>0</v>
      </c>
      <c r="Z4" s="1">
        <f t="shared" ref="Z4:AA4" si="1">(N10+N17+N24+N31+N38+N45+N52+N59+N66+N73+N80+N87+N94+N101+N108+N115+N122+N129+N136+N143)/20</f>
        <v>0.71250000000000013</v>
      </c>
      <c r="AA4" s="1">
        <f t="shared" si="1"/>
        <v>0.33750000000000013</v>
      </c>
      <c r="AC4">
        <v>1</v>
      </c>
      <c r="AD4">
        <v>1</v>
      </c>
    </row>
    <row r="5" spans="1:42">
      <c r="A5" t="s">
        <v>617</v>
      </c>
      <c r="B5">
        <v>0.7</v>
      </c>
      <c r="C5">
        <v>0.95</v>
      </c>
      <c r="D5">
        <v>0.7</v>
      </c>
      <c r="E5">
        <v>0.7</v>
      </c>
      <c r="F5">
        <v>0.45</v>
      </c>
      <c r="G5">
        <v>0.95</v>
      </c>
      <c r="H5">
        <v>0.95</v>
      </c>
      <c r="I5">
        <v>0.7</v>
      </c>
      <c r="J5">
        <v>0.7</v>
      </c>
      <c r="N5">
        <v>0.95</v>
      </c>
      <c r="O5">
        <v>0.45</v>
      </c>
      <c r="AC5">
        <v>0.5</v>
      </c>
      <c r="AD5">
        <v>0.75</v>
      </c>
    </row>
    <row r="6" spans="1:42">
      <c r="A6" t="s">
        <v>618</v>
      </c>
      <c r="B6">
        <v>0.7</v>
      </c>
      <c r="C6">
        <v>0.7</v>
      </c>
      <c r="D6">
        <v>0.7</v>
      </c>
      <c r="E6">
        <v>0.7</v>
      </c>
      <c r="F6">
        <v>0.7</v>
      </c>
      <c r="G6">
        <v>0.7</v>
      </c>
      <c r="H6">
        <v>0.95</v>
      </c>
      <c r="I6">
        <v>0.7</v>
      </c>
      <c r="J6">
        <v>0.7</v>
      </c>
      <c r="N6">
        <v>0.95</v>
      </c>
      <c r="O6">
        <v>0.45</v>
      </c>
      <c r="Q6">
        <f>AVERAGE(AC10, AC17, AC24, AC31, AC38, AC45, AC52, AC59, AC66, AC73, AC80, AC87, AC94, AC101, AC108, AC115, AC122, AC129, AC136, AC143)</f>
        <v>0.5</v>
      </c>
      <c r="R6">
        <f>AVERAGE(AD10, AD17, AD24, AD31, AD38, AD45, AD52, AD59, AD66, AD73, AD80, AD87, AD94, AD101, AD108, AD115, AD122, AD129, AD136, AD143)</f>
        <v>0.50250000000000006</v>
      </c>
      <c r="AC6">
        <v>0.5</v>
      </c>
      <c r="AD6">
        <v>0.5</v>
      </c>
    </row>
    <row r="7" spans="1:42">
      <c r="A7" t="s">
        <v>619</v>
      </c>
      <c r="B7">
        <v>0.7</v>
      </c>
      <c r="C7">
        <v>0.7</v>
      </c>
      <c r="D7">
        <v>0.7</v>
      </c>
      <c r="E7">
        <v>0.7</v>
      </c>
      <c r="F7">
        <v>0.7</v>
      </c>
      <c r="G7">
        <v>0.7</v>
      </c>
      <c r="H7">
        <v>0.95</v>
      </c>
      <c r="I7">
        <v>0.7</v>
      </c>
      <c r="J7">
        <v>0.7</v>
      </c>
      <c r="N7">
        <v>0.95</v>
      </c>
      <c r="O7">
        <v>0.45</v>
      </c>
      <c r="AC7">
        <v>0.5</v>
      </c>
      <c r="AD7">
        <v>0.5</v>
      </c>
    </row>
    <row r="8" spans="1:42">
      <c r="A8" t="s">
        <v>620</v>
      </c>
      <c r="B8">
        <v>0.7</v>
      </c>
      <c r="C8">
        <v>0.7</v>
      </c>
      <c r="D8">
        <v>0.7</v>
      </c>
      <c r="E8">
        <v>0.7</v>
      </c>
      <c r="F8">
        <v>0.7</v>
      </c>
      <c r="G8">
        <v>0.7</v>
      </c>
      <c r="H8">
        <v>0.95</v>
      </c>
      <c r="I8">
        <v>0.7</v>
      </c>
      <c r="J8">
        <v>0.7</v>
      </c>
      <c r="N8">
        <v>0.95</v>
      </c>
      <c r="O8">
        <v>0.45</v>
      </c>
      <c r="AC8">
        <v>0.5</v>
      </c>
      <c r="AD8">
        <v>0.5</v>
      </c>
    </row>
    <row r="9" spans="1:42">
      <c r="A9" t="s">
        <v>621</v>
      </c>
      <c r="B9">
        <v>0.7</v>
      </c>
      <c r="C9">
        <v>0.7</v>
      </c>
      <c r="D9">
        <v>0.7</v>
      </c>
      <c r="E9">
        <v>0.7</v>
      </c>
      <c r="F9">
        <v>0.7</v>
      </c>
      <c r="G9">
        <v>0.7</v>
      </c>
      <c r="H9">
        <v>0.95</v>
      </c>
      <c r="I9">
        <v>0.7</v>
      </c>
      <c r="J9">
        <v>0.7</v>
      </c>
      <c r="N9">
        <v>0.95</v>
      </c>
      <c r="O9">
        <v>0.45</v>
      </c>
      <c r="R9">
        <f>(R6-Q6)/Q6*100</f>
        <v>0.50000000000001155</v>
      </c>
      <c r="AC9">
        <v>0.5</v>
      </c>
      <c r="AD9">
        <v>0.5</v>
      </c>
    </row>
    <row r="10" spans="1:42">
      <c r="B10" s="1">
        <f t="shared" ref="B10:O10" si="2">B4*AVERAGE(B5:B9)</f>
        <v>0.7</v>
      </c>
      <c r="C10" s="1">
        <f t="shared" si="2"/>
        <v>0.75</v>
      </c>
      <c r="D10" s="1">
        <f t="shared" si="2"/>
        <v>0.52499999999999991</v>
      </c>
      <c r="E10" s="1">
        <f t="shared" si="2"/>
        <v>0</v>
      </c>
      <c r="F10" s="1">
        <f t="shared" si="2"/>
        <v>0.48750000000000004</v>
      </c>
      <c r="G10" s="1">
        <f t="shared" si="2"/>
        <v>0.5625</v>
      </c>
      <c r="H10" s="1">
        <f t="shared" si="2"/>
        <v>0.95</v>
      </c>
      <c r="I10" s="1">
        <f t="shared" si="2"/>
        <v>0.52499999999999991</v>
      </c>
      <c r="J10" s="1">
        <f t="shared" si="2"/>
        <v>0</v>
      </c>
      <c r="K10" s="1"/>
      <c r="L10" s="1"/>
      <c r="M10" s="1"/>
      <c r="N10" s="1">
        <f t="shared" si="2"/>
        <v>0.71249999999999991</v>
      </c>
      <c r="O10" s="1">
        <f t="shared" si="2"/>
        <v>0.33750000000000002</v>
      </c>
      <c r="P10" s="1"/>
      <c r="Q10">
        <f>0.0125/0.7</f>
        <v>1.785714285714286E-2</v>
      </c>
      <c r="X10" s="45"/>
      <c r="AC10" s="1">
        <f t="shared" ref="AC10:AD10" si="3">AC4*AVERAGE(AC5:AC9)</f>
        <v>0.5</v>
      </c>
      <c r="AD10" s="1">
        <f t="shared" si="3"/>
        <v>0.55000000000000004</v>
      </c>
    </row>
    <row r="11" spans="1:42">
      <c r="A11" s="2" t="s">
        <v>616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0.75</v>
      </c>
      <c r="J11">
        <v>0</v>
      </c>
      <c r="N11">
        <v>0.75</v>
      </c>
      <c r="O11">
        <v>0.75</v>
      </c>
      <c r="X11" s="45"/>
      <c r="AC11">
        <v>1</v>
      </c>
      <c r="AD11">
        <v>1</v>
      </c>
    </row>
    <row r="12" spans="1:42">
      <c r="A12" t="s">
        <v>617</v>
      </c>
      <c r="B12">
        <v>0.7</v>
      </c>
      <c r="C12">
        <v>0.7</v>
      </c>
      <c r="D12">
        <v>0.7</v>
      </c>
      <c r="E12">
        <v>0.7</v>
      </c>
      <c r="F12">
        <v>0.7</v>
      </c>
      <c r="G12">
        <v>0.7</v>
      </c>
      <c r="H12">
        <v>0.95</v>
      </c>
      <c r="I12">
        <v>0.7</v>
      </c>
      <c r="J12">
        <v>0.7</v>
      </c>
      <c r="N12">
        <v>0.95</v>
      </c>
      <c r="O12">
        <v>0.45</v>
      </c>
      <c r="P12">
        <f>N4*0.95</f>
        <v>0.71249999999999991</v>
      </c>
      <c r="X12" s="45"/>
      <c r="AC12">
        <v>0.5</v>
      </c>
      <c r="AD12">
        <v>0.5</v>
      </c>
    </row>
    <row r="13" spans="1:42">
      <c r="A13" t="s">
        <v>618</v>
      </c>
      <c r="B13">
        <v>0.7</v>
      </c>
      <c r="C13">
        <v>0.7</v>
      </c>
      <c r="D13">
        <v>0.7</v>
      </c>
      <c r="E13">
        <v>0.7</v>
      </c>
      <c r="F13">
        <v>0.7</v>
      </c>
      <c r="G13">
        <v>0.7</v>
      </c>
      <c r="H13">
        <v>0.95</v>
      </c>
      <c r="I13">
        <v>0.7</v>
      </c>
      <c r="J13">
        <v>0.7</v>
      </c>
      <c r="N13">
        <v>0.95</v>
      </c>
      <c r="O13">
        <v>0.45</v>
      </c>
      <c r="X13" s="45"/>
      <c r="AC13">
        <v>0.5</v>
      </c>
      <c r="AD13">
        <v>0.5</v>
      </c>
    </row>
    <row r="14" spans="1:42">
      <c r="A14" t="s">
        <v>619</v>
      </c>
      <c r="B14">
        <v>0.7</v>
      </c>
      <c r="C14">
        <v>0.7</v>
      </c>
      <c r="D14">
        <v>0.7</v>
      </c>
      <c r="E14">
        <v>0.7</v>
      </c>
      <c r="F14">
        <v>0.7</v>
      </c>
      <c r="G14">
        <v>0.7</v>
      </c>
      <c r="H14">
        <v>0.95</v>
      </c>
      <c r="I14">
        <v>0.7</v>
      </c>
      <c r="J14">
        <v>0.7</v>
      </c>
      <c r="N14">
        <v>0.95</v>
      </c>
      <c r="O14">
        <v>0.45</v>
      </c>
      <c r="X14" s="45"/>
      <c r="AC14">
        <v>0.5</v>
      </c>
      <c r="AD14">
        <v>0.5</v>
      </c>
    </row>
    <row r="15" spans="1:42">
      <c r="A15" t="s">
        <v>620</v>
      </c>
      <c r="B15">
        <v>0.7</v>
      </c>
      <c r="C15">
        <v>0.7</v>
      </c>
      <c r="D15">
        <v>0.7</v>
      </c>
      <c r="E15">
        <v>0.7</v>
      </c>
      <c r="F15">
        <v>0.7</v>
      </c>
      <c r="G15">
        <v>0.7</v>
      </c>
      <c r="H15">
        <v>0.95</v>
      </c>
      <c r="I15">
        <v>0.7</v>
      </c>
      <c r="J15">
        <v>0.7</v>
      </c>
      <c r="N15">
        <v>0.95</v>
      </c>
      <c r="O15">
        <v>0.45</v>
      </c>
      <c r="X15" s="45"/>
      <c r="AC15">
        <v>0.5</v>
      </c>
      <c r="AD15">
        <v>0.5</v>
      </c>
    </row>
    <row r="16" spans="1:42">
      <c r="A16" t="s">
        <v>621</v>
      </c>
      <c r="B16">
        <v>0.7</v>
      </c>
      <c r="C16">
        <v>0.7</v>
      </c>
      <c r="D16">
        <v>0.7</v>
      </c>
      <c r="E16">
        <v>0.7</v>
      </c>
      <c r="F16">
        <v>0.7</v>
      </c>
      <c r="G16">
        <v>0.7</v>
      </c>
      <c r="H16">
        <v>0.95</v>
      </c>
      <c r="I16">
        <v>0.7</v>
      </c>
      <c r="J16">
        <v>0.7</v>
      </c>
      <c r="N16">
        <v>0.95</v>
      </c>
      <c r="O16">
        <v>0.45</v>
      </c>
      <c r="X16" s="45"/>
      <c r="AC16">
        <v>0.5</v>
      </c>
      <c r="AD16">
        <v>0.5</v>
      </c>
    </row>
    <row r="17" spans="1:30">
      <c r="B17" s="1">
        <f t="shared" ref="B17:O17" si="4">B11*AVERAGE(B12:B16)</f>
        <v>0.7</v>
      </c>
      <c r="C17" s="1">
        <f t="shared" si="4"/>
        <v>0.7</v>
      </c>
      <c r="D17" s="1">
        <f t="shared" si="4"/>
        <v>0.7</v>
      </c>
      <c r="E17" s="1">
        <f t="shared" si="4"/>
        <v>0.7</v>
      </c>
      <c r="F17" s="1">
        <f t="shared" si="4"/>
        <v>0.7</v>
      </c>
      <c r="G17" s="1">
        <f t="shared" si="4"/>
        <v>0.7</v>
      </c>
      <c r="H17" s="1">
        <f t="shared" si="4"/>
        <v>0.95</v>
      </c>
      <c r="I17" s="1">
        <f t="shared" si="4"/>
        <v>0.52499999999999991</v>
      </c>
      <c r="J17" s="1">
        <f t="shared" si="4"/>
        <v>0</v>
      </c>
      <c r="K17" s="1"/>
      <c r="L17" s="1"/>
      <c r="M17" s="1"/>
      <c r="N17" s="1">
        <f t="shared" si="4"/>
        <v>0.71249999999999991</v>
      </c>
      <c r="O17" s="1">
        <f t="shared" si="4"/>
        <v>0.33750000000000002</v>
      </c>
      <c r="P17" s="1"/>
      <c r="R17" s="1"/>
      <c r="S17" s="1" t="s">
        <v>631</v>
      </c>
      <c r="T17" t="s">
        <v>625</v>
      </c>
      <c r="U17" t="s">
        <v>626</v>
      </c>
      <c r="X17" s="45"/>
      <c r="AC17" s="1">
        <f t="shared" ref="AC17:AD17" si="5">AC11*AVERAGE(AC12:AC16)</f>
        <v>0.5</v>
      </c>
      <c r="AD17" s="1">
        <f t="shared" si="5"/>
        <v>0.5</v>
      </c>
    </row>
    <row r="18" spans="1:30">
      <c r="A18" s="2" t="s">
        <v>616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 s="46">
        <v>0.75</v>
      </c>
      <c r="J18">
        <v>0</v>
      </c>
      <c r="N18">
        <v>0.75</v>
      </c>
      <c r="O18">
        <v>0.75</v>
      </c>
      <c r="Q18" s="47" t="s">
        <v>642</v>
      </c>
      <c r="R18" t="s">
        <v>624</v>
      </c>
      <c r="S18" s="45">
        <v>0.25</v>
      </c>
      <c r="T18">
        <f>(C$10-$B$10)/$B$10*100</f>
        <v>7.1428571428571495</v>
      </c>
      <c r="U18">
        <f>(R$4-$Q$4)/$Q$4*100</f>
        <v>0.35714285714286553</v>
      </c>
      <c r="AC18">
        <v>1</v>
      </c>
      <c r="AD18">
        <v>1</v>
      </c>
    </row>
    <row r="19" spans="1:30">
      <c r="A19" t="s">
        <v>617</v>
      </c>
      <c r="B19">
        <v>0.7</v>
      </c>
      <c r="C19">
        <v>0.7</v>
      </c>
      <c r="D19">
        <v>0.7</v>
      </c>
      <c r="E19">
        <v>0.7</v>
      </c>
      <c r="F19">
        <v>0.7</v>
      </c>
      <c r="G19">
        <v>0.7</v>
      </c>
      <c r="H19">
        <v>0.95</v>
      </c>
      <c r="I19">
        <v>0.7</v>
      </c>
      <c r="J19">
        <v>0.7</v>
      </c>
      <c r="N19">
        <v>0.95</v>
      </c>
      <c r="O19">
        <v>0.45</v>
      </c>
      <c r="Q19" s="47"/>
      <c r="R19" t="s">
        <v>627</v>
      </c>
      <c r="S19" s="45">
        <v>-0.5</v>
      </c>
      <c r="T19">
        <f>(D$10-$B$10)/$B$10*100</f>
        <v>-25.000000000000007</v>
      </c>
      <c r="U19">
        <f>(S$4-$Q$4)/$Q$4*100</f>
        <v>-1.2499999999999896</v>
      </c>
      <c r="AC19">
        <v>0.5</v>
      </c>
      <c r="AD19">
        <v>0.5</v>
      </c>
    </row>
    <row r="20" spans="1:30">
      <c r="A20" t="s">
        <v>618</v>
      </c>
      <c r="B20">
        <v>0.7</v>
      </c>
      <c r="C20">
        <v>0.7</v>
      </c>
      <c r="D20">
        <v>0.7</v>
      </c>
      <c r="E20">
        <v>0.7</v>
      </c>
      <c r="F20">
        <v>0.7</v>
      </c>
      <c r="G20">
        <v>0.7</v>
      </c>
      <c r="H20">
        <v>0.95</v>
      </c>
      <c r="I20">
        <v>0.7</v>
      </c>
      <c r="J20">
        <v>0.7</v>
      </c>
      <c r="N20">
        <v>0.95</v>
      </c>
      <c r="O20">
        <v>0.45</v>
      </c>
      <c r="Q20" s="47"/>
      <c r="R20" t="s">
        <v>627</v>
      </c>
      <c r="S20" s="45">
        <v>-1</v>
      </c>
      <c r="T20">
        <f>(E$10-$B$10)/$B$10*100</f>
        <v>-100</v>
      </c>
      <c r="U20">
        <f>(T$4-$Q$4)/$Q$4*100</f>
        <v>-4.9999999999999902</v>
      </c>
      <c r="AC20">
        <v>0.5</v>
      </c>
      <c r="AD20">
        <v>0.5</v>
      </c>
    </row>
    <row r="21" spans="1:30">
      <c r="A21" t="s">
        <v>619</v>
      </c>
      <c r="B21">
        <v>0.7</v>
      </c>
      <c r="C21">
        <v>0.7</v>
      </c>
      <c r="D21">
        <v>0.7</v>
      </c>
      <c r="E21">
        <v>0.7</v>
      </c>
      <c r="F21">
        <v>0.7</v>
      </c>
      <c r="G21">
        <v>0.7</v>
      </c>
      <c r="H21">
        <v>0.95</v>
      </c>
      <c r="I21">
        <v>0.7</v>
      </c>
      <c r="J21">
        <v>0.7</v>
      </c>
      <c r="N21">
        <v>0.95</v>
      </c>
      <c r="O21">
        <v>0.45</v>
      </c>
      <c r="Q21" s="47"/>
      <c r="R21" t="s">
        <v>632</v>
      </c>
      <c r="S21" s="45" t="s">
        <v>638</v>
      </c>
      <c r="T21">
        <f>(F$10-$B$10)/$B$10*100</f>
        <v>-30.357142857142843</v>
      </c>
      <c r="U21">
        <f>(U$4-$Q$4)/$Q$4*100</f>
        <v>-1.5178571428571428</v>
      </c>
      <c r="AC21">
        <v>0.5</v>
      </c>
      <c r="AD21">
        <v>0.5</v>
      </c>
    </row>
    <row r="22" spans="1:30">
      <c r="A22" t="s">
        <v>620</v>
      </c>
      <c r="B22">
        <v>0.7</v>
      </c>
      <c r="C22">
        <v>0.7</v>
      </c>
      <c r="D22">
        <v>0.7</v>
      </c>
      <c r="E22">
        <v>0.7</v>
      </c>
      <c r="F22">
        <v>0.7</v>
      </c>
      <c r="G22">
        <v>0.7</v>
      </c>
      <c r="H22">
        <v>0.95</v>
      </c>
      <c r="I22">
        <v>0.7</v>
      </c>
      <c r="J22">
        <v>0.7</v>
      </c>
      <c r="N22">
        <v>0.95</v>
      </c>
      <c r="O22">
        <v>0.45</v>
      </c>
      <c r="Q22" s="47"/>
      <c r="R22" t="s">
        <v>632</v>
      </c>
      <c r="S22" s="45" t="s">
        <v>633</v>
      </c>
      <c r="T22">
        <f>(G$10-$B$10)/$B$10*100</f>
        <v>-19.642857142857135</v>
      </c>
      <c r="U22">
        <f>(V$4-$Q$4)/$Q$4*100</f>
        <v>-0.98214285714285243</v>
      </c>
      <c r="AC22">
        <v>0.5</v>
      </c>
      <c r="AD22">
        <v>0.5</v>
      </c>
    </row>
    <row r="23" spans="1:30">
      <c r="A23" t="s">
        <v>621</v>
      </c>
      <c r="B23">
        <v>0.7</v>
      </c>
      <c r="C23">
        <v>0.7</v>
      </c>
      <c r="D23">
        <v>0.7</v>
      </c>
      <c r="E23">
        <v>0.7</v>
      </c>
      <c r="F23">
        <v>0.7</v>
      </c>
      <c r="G23">
        <v>0.7</v>
      </c>
      <c r="H23">
        <v>0.95</v>
      </c>
      <c r="I23">
        <v>0.7</v>
      </c>
      <c r="J23">
        <v>0.7</v>
      </c>
      <c r="N23">
        <v>0.95</v>
      </c>
      <c r="O23">
        <v>0.45</v>
      </c>
      <c r="Q23" s="47" t="s">
        <v>643</v>
      </c>
      <c r="R23" t="s">
        <v>624</v>
      </c>
      <c r="S23" s="45">
        <v>0.25</v>
      </c>
      <c r="T23">
        <f>(H$10-$B$10)/$B$10*100</f>
        <v>35.714285714285715</v>
      </c>
      <c r="U23">
        <f>(W$4-$Q$4)/$Q$4*100</f>
        <v>35.714285714285708</v>
      </c>
      <c r="AC23">
        <v>0.5</v>
      </c>
      <c r="AD23">
        <v>0.5</v>
      </c>
    </row>
    <row r="24" spans="1:30">
      <c r="B24" s="1">
        <f t="shared" ref="B24:O24" si="6">B18*AVERAGE(B19:B23)</f>
        <v>0.7</v>
      </c>
      <c r="C24" s="1">
        <f t="shared" si="6"/>
        <v>0.7</v>
      </c>
      <c r="D24" s="1">
        <f t="shared" si="6"/>
        <v>0.7</v>
      </c>
      <c r="E24" s="1">
        <f t="shared" si="6"/>
        <v>0.7</v>
      </c>
      <c r="F24" s="1">
        <f t="shared" si="6"/>
        <v>0.7</v>
      </c>
      <c r="G24" s="1">
        <f t="shared" si="6"/>
        <v>0.7</v>
      </c>
      <c r="H24" s="1">
        <f t="shared" si="6"/>
        <v>0.95</v>
      </c>
      <c r="I24" s="1">
        <f t="shared" si="6"/>
        <v>0.52499999999999991</v>
      </c>
      <c r="J24" s="1">
        <f t="shared" si="6"/>
        <v>0</v>
      </c>
      <c r="K24" s="1"/>
      <c r="L24" s="1"/>
      <c r="M24" s="1"/>
      <c r="N24" s="1">
        <f t="shared" si="6"/>
        <v>0.71249999999999991</v>
      </c>
      <c r="O24" s="1">
        <f t="shared" si="6"/>
        <v>0.33750000000000002</v>
      </c>
      <c r="P24" s="1"/>
      <c r="Q24" s="47"/>
      <c r="R24" t="s">
        <v>627</v>
      </c>
      <c r="S24" s="45">
        <v>0.5</v>
      </c>
      <c r="T24">
        <f>(I$10-$B$10)/$B$10*100</f>
        <v>-25.000000000000007</v>
      </c>
      <c r="U24">
        <f>(X$4-$Q$4)/$Q$4*100</f>
        <v>-24.999999999999954</v>
      </c>
      <c r="AC24" s="1">
        <f t="shared" ref="AC24:AD24" si="7">AC18*AVERAGE(AC19:AC23)</f>
        <v>0.5</v>
      </c>
      <c r="AD24" s="1">
        <f t="shared" si="7"/>
        <v>0.5</v>
      </c>
    </row>
    <row r="25" spans="1:30">
      <c r="A25" s="2" t="s">
        <v>616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0.75</v>
      </c>
      <c r="J25">
        <v>0</v>
      </c>
      <c r="N25">
        <v>0.75</v>
      </c>
      <c r="O25">
        <v>0.75</v>
      </c>
      <c r="Q25" s="47"/>
      <c r="R25" t="s">
        <v>627</v>
      </c>
      <c r="S25" s="45">
        <v>1</v>
      </c>
      <c r="T25">
        <f>(J$10-$B$10)/$B$10*100</f>
        <v>-100</v>
      </c>
      <c r="U25">
        <f>(Y$4-$Q$4)/$Q$4*100</f>
        <v>-100</v>
      </c>
      <c r="AC25">
        <v>1</v>
      </c>
      <c r="AD25">
        <v>1</v>
      </c>
    </row>
    <row r="26" spans="1:30">
      <c r="A26" t="s">
        <v>617</v>
      </c>
      <c r="B26">
        <v>0.7</v>
      </c>
      <c r="C26">
        <v>0.7</v>
      </c>
      <c r="D26">
        <v>0.7</v>
      </c>
      <c r="E26">
        <v>0.7</v>
      </c>
      <c r="F26">
        <v>0.7</v>
      </c>
      <c r="G26">
        <v>0.7</v>
      </c>
      <c r="H26">
        <v>0.95</v>
      </c>
      <c r="I26">
        <v>0.7</v>
      </c>
      <c r="J26">
        <v>0.7</v>
      </c>
      <c r="N26">
        <v>0.95</v>
      </c>
      <c r="O26">
        <v>0.45</v>
      </c>
      <c r="Q26" s="47"/>
      <c r="T26">
        <f>(N$10-$B$10)/$B$10*100</f>
        <v>1.7857142857142794</v>
      </c>
      <c r="U26">
        <f>(Z$4-$Q$4)/$Q$4*100</f>
        <v>1.7857142857143435</v>
      </c>
      <c r="AC26">
        <v>0.5</v>
      </c>
      <c r="AD26">
        <v>0.5</v>
      </c>
    </row>
    <row r="27" spans="1:30">
      <c r="A27" t="s">
        <v>618</v>
      </c>
      <c r="B27">
        <v>0.7</v>
      </c>
      <c r="C27">
        <v>0.7</v>
      </c>
      <c r="D27">
        <v>0.7</v>
      </c>
      <c r="E27">
        <v>0.7</v>
      </c>
      <c r="F27">
        <v>0.7</v>
      </c>
      <c r="G27">
        <v>0.7</v>
      </c>
      <c r="H27">
        <v>0.95</v>
      </c>
      <c r="I27">
        <v>0.7</v>
      </c>
      <c r="J27">
        <v>0.7</v>
      </c>
      <c r="N27">
        <v>0.95</v>
      </c>
      <c r="O27">
        <v>0.45</v>
      </c>
      <c r="Q27" s="47"/>
      <c r="T27">
        <f>(O$10-$B$10)/$B$10*100</f>
        <v>-51.785714285714278</v>
      </c>
      <c r="U27">
        <f>(AA$4-$Q$4)/$Q$4*100</f>
        <v>-51.785714285714249</v>
      </c>
      <c r="AC27">
        <v>0.5</v>
      </c>
      <c r="AD27">
        <v>0.5</v>
      </c>
    </row>
    <row r="28" spans="1:30">
      <c r="A28" t="s">
        <v>619</v>
      </c>
      <c r="B28">
        <v>0.7</v>
      </c>
      <c r="C28">
        <v>0.7</v>
      </c>
      <c r="D28">
        <v>0.7</v>
      </c>
      <c r="E28">
        <v>0.7</v>
      </c>
      <c r="F28">
        <v>0.7</v>
      </c>
      <c r="G28">
        <v>0.7</v>
      </c>
      <c r="H28">
        <v>0.95</v>
      </c>
      <c r="I28">
        <v>0.7</v>
      </c>
      <c r="J28">
        <v>0.7</v>
      </c>
      <c r="N28">
        <v>0.95</v>
      </c>
      <c r="O28">
        <v>0.45</v>
      </c>
      <c r="Q28" s="47"/>
      <c r="AC28">
        <v>0.5</v>
      </c>
      <c r="AD28">
        <v>0.5</v>
      </c>
    </row>
    <row r="29" spans="1:30">
      <c r="A29" t="s">
        <v>620</v>
      </c>
      <c r="B29">
        <v>0.7</v>
      </c>
      <c r="C29">
        <v>0.7</v>
      </c>
      <c r="D29">
        <v>0.7</v>
      </c>
      <c r="E29">
        <v>0.7</v>
      </c>
      <c r="F29">
        <v>0.7</v>
      </c>
      <c r="G29">
        <v>0.7</v>
      </c>
      <c r="H29">
        <v>0.95</v>
      </c>
      <c r="I29">
        <v>0.7</v>
      </c>
      <c r="J29">
        <v>0.7</v>
      </c>
      <c r="N29">
        <v>0.95</v>
      </c>
      <c r="O29">
        <v>0.45</v>
      </c>
      <c r="AC29">
        <v>0.5</v>
      </c>
      <c r="AD29">
        <v>0.5</v>
      </c>
    </row>
    <row r="30" spans="1:30">
      <c r="A30" t="s">
        <v>621</v>
      </c>
      <c r="B30">
        <v>0.7</v>
      </c>
      <c r="C30">
        <v>0.7</v>
      </c>
      <c r="D30">
        <v>0.7</v>
      </c>
      <c r="E30">
        <v>0.7</v>
      </c>
      <c r="F30">
        <v>0.7</v>
      </c>
      <c r="G30">
        <v>0.7</v>
      </c>
      <c r="H30">
        <v>0.95</v>
      </c>
      <c r="I30">
        <v>0.7</v>
      </c>
      <c r="J30">
        <v>0.7</v>
      </c>
      <c r="N30">
        <v>0.95</v>
      </c>
      <c r="O30">
        <v>0.45</v>
      </c>
      <c r="AC30">
        <v>0.5</v>
      </c>
      <c r="AD30">
        <v>0.5</v>
      </c>
    </row>
    <row r="31" spans="1:30">
      <c r="B31" s="1">
        <f t="shared" ref="B31:O31" si="8">B25*AVERAGE(B26:B30)</f>
        <v>0.7</v>
      </c>
      <c r="C31" s="1">
        <f t="shared" si="8"/>
        <v>0.7</v>
      </c>
      <c r="D31" s="1">
        <f t="shared" si="8"/>
        <v>0.7</v>
      </c>
      <c r="E31" s="1">
        <f t="shared" si="8"/>
        <v>0.7</v>
      </c>
      <c r="F31" s="1">
        <f t="shared" si="8"/>
        <v>0.7</v>
      </c>
      <c r="G31" s="1">
        <f t="shared" si="8"/>
        <v>0.7</v>
      </c>
      <c r="H31" s="1">
        <f t="shared" si="8"/>
        <v>0.95</v>
      </c>
      <c r="I31" s="1">
        <f t="shared" si="8"/>
        <v>0.52499999999999991</v>
      </c>
      <c r="J31" s="1">
        <f t="shared" si="8"/>
        <v>0</v>
      </c>
      <c r="K31" s="1"/>
      <c r="L31" s="1"/>
      <c r="M31" s="1"/>
      <c r="N31" s="1">
        <f t="shared" si="8"/>
        <v>0.71249999999999991</v>
      </c>
      <c r="O31" s="1">
        <f t="shared" si="8"/>
        <v>0.33750000000000002</v>
      </c>
      <c r="P31" s="1"/>
      <c r="AC31" s="1">
        <f t="shared" ref="AC31:AD31" si="9">AC25*AVERAGE(AC26:AC30)</f>
        <v>0.5</v>
      </c>
      <c r="AD31" s="1">
        <f t="shared" si="9"/>
        <v>0.5</v>
      </c>
    </row>
    <row r="32" spans="1:30">
      <c r="A32" s="2" t="s">
        <v>616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0.75</v>
      </c>
      <c r="J32">
        <v>0</v>
      </c>
      <c r="N32">
        <v>0.75</v>
      </c>
      <c r="O32">
        <v>0.75</v>
      </c>
      <c r="AC32">
        <v>1</v>
      </c>
      <c r="AD32">
        <v>1</v>
      </c>
    </row>
    <row r="33" spans="1:30">
      <c r="A33" t="s">
        <v>617</v>
      </c>
      <c r="B33">
        <v>0.7</v>
      </c>
      <c r="C33">
        <v>0.7</v>
      </c>
      <c r="D33">
        <v>0.7</v>
      </c>
      <c r="E33">
        <v>0.7</v>
      </c>
      <c r="F33">
        <v>0.7</v>
      </c>
      <c r="G33">
        <v>0.7</v>
      </c>
      <c r="H33">
        <v>0.95</v>
      </c>
      <c r="I33">
        <v>0.7</v>
      </c>
      <c r="J33">
        <v>0.7</v>
      </c>
      <c r="N33">
        <v>0.95</v>
      </c>
      <c r="O33">
        <v>0.45</v>
      </c>
      <c r="AC33">
        <v>0.5</v>
      </c>
      <c r="AD33">
        <v>0.5</v>
      </c>
    </row>
    <row r="34" spans="1:30">
      <c r="A34" t="s">
        <v>618</v>
      </c>
      <c r="B34">
        <v>0.7</v>
      </c>
      <c r="C34">
        <v>0.7</v>
      </c>
      <c r="D34">
        <v>0.7</v>
      </c>
      <c r="E34">
        <v>0.7</v>
      </c>
      <c r="F34">
        <v>0.7</v>
      </c>
      <c r="G34">
        <v>0.7</v>
      </c>
      <c r="H34">
        <v>0.95</v>
      </c>
      <c r="I34">
        <v>0.7</v>
      </c>
      <c r="J34">
        <v>0.7</v>
      </c>
      <c r="N34">
        <v>0.95</v>
      </c>
      <c r="O34">
        <v>0.45</v>
      </c>
      <c r="AC34">
        <v>0.5</v>
      </c>
      <c r="AD34">
        <v>0.5</v>
      </c>
    </row>
    <row r="35" spans="1:30">
      <c r="A35" t="s">
        <v>619</v>
      </c>
      <c r="B35">
        <v>0.7</v>
      </c>
      <c r="C35">
        <v>0.7</v>
      </c>
      <c r="D35">
        <v>0.7</v>
      </c>
      <c r="E35">
        <v>0.7</v>
      </c>
      <c r="F35">
        <v>0.7</v>
      </c>
      <c r="G35">
        <v>0.7</v>
      </c>
      <c r="H35">
        <v>0.95</v>
      </c>
      <c r="I35">
        <v>0.7</v>
      </c>
      <c r="J35">
        <v>0.7</v>
      </c>
      <c r="N35">
        <v>0.95</v>
      </c>
      <c r="O35">
        <v>0.45</v>
      </c>
      <c r="AC35">
        <v>0.5</v>
      </c>
      <c r="AD35">
        <v>0.5</v>
      </c>
    </row>
    <row r="36" spans="1:30">
      <c r="A36" t="s">
        <v>620</v>
      </c>
      <c r="B36">
        <v>0.7</v>
      </c>
      <c r="C36">
        <v>0.7</v>
      </c>
      <c r="D36">
        <v>0.7</v>
      </c>
      <c r="E36">
        <v>0.7</v>
      </c>
      <c r="F36">
        <v>0.7</v>
      </c>
      <c r="G36">
        <v>0.7</v>
      </c>
      <c r="H36">
        <v>0.95</v>
      </c>
      <c r="I36">
        <v>0.7</v>
      </c>
      <c r="J36">
        <v>0.7</v>
      </c>
      <c r="N36">
        <v>0.95</v>
      </c>
      <c r="O36">
        <v>0.45</v>
      </c>
      <c r="AC36">
        <v>0.5</v>
      </c>
      <c r="AD36">
        <v>0.5</v>
      </c>
    </row>
    <row r="37" spans="1:30">
      <c r="A37" t="s">
        <v>621</v>
      </c>
      <c r="B37">
        <v>0.7</v>
      </c>
      <c r="C37">
        <v>0.7</v>
      </c>
      <c r="D37">
        <v>0.7</v>
      </c>
      <c r="E37">
        <v>0.7</v>
      </c>
      <c r="F37">
        <v>0.7</v>
      </c>
      <c r="G37">
        <v>0.7</v>
      </c>
      <c r="H37">
        <v>0.95</v>
      </c>
      <c r="I37">
        <v>0.7</v>
      </c>
      <c r="J37">
        <v>0.7</v>
      </c>
      <c r="N37">
        <v>0.95</v>
      </c>
      <c r="O37">
        <v>0.45</v>
      </c>
      <c r="AC37">
        <v>0.5</v>
      </c>
      <c r="AD37">
        <v>0.5</v>
      </c>
    </row>
    <row r="38" spans="1:30">
      <c r="B38" s="1">
        <f t="shared" ref="B38:O38" si="10">B32*AVERAGE(B33:B37)</f>
        <v>0.7</v>
      </c>
      <c r="C38" s="1">
        <f t="shared" si="10"/>
        <v>0.7</v>
      </c>
      <c r="D38" s="1">
        <f t="shared" si="10"/>
        <v>0.7</v>
      </c>
      <c r="E38" s="1">
        <f t="shared" si="10"/>
        <v>0.7</v>
      </c>
      <c r="F38" s="1">
        <f t="shared" si="10"/>
        <v>0.7</v>
      </c>
      <c r="G38" s="1">
        <f t="shared" si="10"/>
        <v>0.7</v>
      </c>
      <c r="H38" s="1">
        <f t="shared" si="10"/>
        <v>0.95</v>
      </c>
      <c r="I38" s="1">
        <f t="shared" si="10"/>
        <v>0.52499999999999991</v>
      </c>
      <c r="J38" s="1">
        <f t="shared" si="10"/>
        <v>0</v>
      </c>
      <c r="K38" s="1"/>
      <c r="L38" s="1"/>
      <c r="M38" s="1"/>
      <c r="N38" s="1">
        <f t="shared" si="10"/>
        <v>0.71249999999999991</v>
      </c>
      <c r="O38" s="1">
        <f t="shared" si="10"/>
        <v>0.33750000000000002</v>
      </c>
      <c r="P38" s="1"/>
      <c r="AC38" s="1">
        <f t="shared" ref="AC38:AD38" si="11">AC32*AVERAGE(AC33:AC37)</f>
        <v>0.5</v>
      </c>
      <c r="AD38" s="1">
        <f t="shared" si="11"/>
        <v>0.5</v>
      </c>
    </row>
    <row r="39" spans="1:30">
      <c r="A39" s="2" t="s">
        <v>616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0.75</v>
      </c>
      <c r="J39">
        <v>0</v>
      </c>
      <c r="N39">
        <v>0.75</v>
      </c>
      <c r="O39">
        <v>0.75</v>
      </c>
      <c r="AC39">
        <v>1</v>
      </c>
      <c r="AD39">
        <v>1</v>
      </c>
    </row>
    <row r="40" spans="1:30">
      <c r="A40" t="s">
        <v>617</v>
      </c>
      <c r="B40">
        <v>0.7</v>
      </c>
      <c r="C40">
        <v>0.7</v>
      </c>
      <c r="D40">
        <v>0.7</v>
      </c>
      <c r="E40">
        <v>0.7</v>
      </c>
      <c r="F40">
        <v>0.7</v>
      </c>
      <c r="G40">
        <v>0.7</v>
      </c>
      <c r="H40">
        <v>0.95</v>
      </c>
      <c r="I40">
        <v>0.7</v>
      </c>
      <c r="J40">
        <v>0.7</v>
      </c>
      <c r="N40">
        <v>0.95</v>
      </c>
      <c r="O40">
        <v>0.45</v>
      </c>
      <c r="AC40">
        <v>0.5</v>
      </c>
      <c r="AD40">
        <v>0.5</v>
      </c>
    </row>
    <row r="41" spans="1:30">
      <c r="A41" t="s">
        <v>618</v>
      </c>
      <c r="B41">
        <v>0.7</v>
      </c>
      <c r="C41">
        <v>0.7</v>
      </c>
      <c r="D41">
        <v>0.7</v>
      </c>
      <c r="E41">
        <v>0.7</v>
      </c>
      <c r="F41">
        <v>0.7</v>
      </c>
      <c r="G41">
        <v>0.7</v>
      </c>
      <c r="H41">
        <v>0.95</v>
      </c>
      <c r="I41">
        <v>0.7</v>
      </c>
      <c r="J41">
        <v>0.7</v>
      </c>
      <c r="N41">
        <v>0.95</v>
      </c>
      <c r="O41">
        <v>0.45</v>
      </c>
      <c r="AC41">
        <v>0.5</v>
      </c>
      <c r="AD41">
        <v>0.5</v>
      </c>
    </row>
    <row r="42" spans="1:30">
      <c r="A42" t="s">
        <v>619</v>
      </c>
      <c r="B42">
        <v>0.7</v>
      </c>
      <c r="C42">
        <v>0.7</v>
      </c>
      <c r="D42">
        <v>0.7</v>
      </c>
      <c r="E42">
        <v>0.7</v>
      </c>
      <c r="F42">
        <v>0.7</v>
      </c>
      <c r="G42">
        <v>0.7</v>
      </c>
      <c r="H42">
        <v>0.95</v>
      </c>
      <c r="I42">
        <v>0.7</v>
      </c>
      <c r="J42">
        <v>0.7</v>
      </c>
      <c r="N42">
        <v>0.95</v>
      </c>
      <c r="O42">
        <v>0.45</v>
      </c>
      <c r="AC42">
        <v>0.5</v>
      </c>
      <c r="AD42">
        <v>0.5</v>
      </c>
    </row>
    <row r="43" spans="1:30">
      <c r="A43" t="s">
        <v>620</v>
      </c>
      <c r="B43">
        <v>0.7</v>
      </c>
      <c r="C43">
        <v>0.7</v>
      </c>
      <c r="D43">
        <v>0.7</v>
      </c>
      <c r="E43">
        <v>0.7</v>
      </c>
      <c r="F43">
        <v>0.7</v>
      </c>
      <c r="G43">
        <v>0.7</v>
      </c>
      <c r="H43">
        <v>0.95</v>
      </c>
      <c r="I43">
        <v>0.7</v>
      </c>
      <c r="J43">
        <v>0.7</v>
      </c>
      <c r="N43">
        <v>0.95</v>
      </c>
      <c r="O43">
        <v>0.45</v>
      </c>
      <c r="AC43">
        <v>0.5</v>
      </c>
      <c r="AD43">
        <v>0.5</v>
      </c>
    </row>
    <row r="44" spans="1:30">
      <c r="A44" t="s">
        <v>621</v>
      </c>
      <c r="B44">
        <v>0.7</v>
      </c>
      <c r="C44">
        <v>0.7</v>
      </c>
      <c r="D44">
        <v>0.7</v>
      </c>
      <c r="E44">
        <v>0.7</v>
      </c>
      <c r="F44">
        <v>0.7</v>
      </c>
      <c r="G44">
        <v>0.7</v>
      </c>
      <c r="H44">
        <v>0.95</v>
      </c>
      <c r="I44">
        <v>0.7</v>
      </c>
      <c r="J44">
        <v>0.7</v>
      </c>
      <c r="N44">
        <v>0.95</v>
      </c>
      <c r="O44">
        <v>0.45</v>
      </c>
      <c r="AC44">
        <v>0.5</v>
      </c>
      <c r="AD44">
        <v>0.5</v>
      </c>
    </row>
    <row r="45" spans="1:30">
      <c r="B45" s="1">
        <f t="shared" ref="B45:O45" si="12">B39*AVERAGE(B40:B44)</f>
        <v>0.7</v>
      </c>
      <c r="C45" s="1">
        <f t="shared" si="12"/>
        <v>0.7</v>
      </c>
      <c r="D45" s="1">
        <f t="shared" si="12"/>
        <v>0.7</v>
      </c>
      <c r="E45" s="1">
        <f t="shared" si="12"/>
        <v>0.7</v>
      </c>
      <c r="F45" s="1">
        <f t="shared" si="12"/>
        <v>0.7</v>
      </c>
      <c r="G45" s="1">
        <f t="shared" si="12"/>
        <v>0.7</v>
      </c>
      <c r="H45" s="1">
        <f t="shared" si="12"/>
        <v>0.95</v>
      </c>
      <c r="I45" s="1">
        <f t="shared" si="12"/>
        <v>0.52499999999999991</v>
      </c>
      <c r="J45" s="1">
        <f t="shared" si="12"/>
        <v>0</v>
      </c>
      <c r="K45" s="1"/>
      <c r="L45" s="1"/>
      <c r="M45" s="1"/>
      <c r="N45" s="1">
        <f t="shared" si="12"/>
        <v>0.71249999999999991</v>
      </c>
      <c r="O45" s="1">
        <f t="shared" si="12"/>
        <v>0.33750000000000002</v>
      </c>
      <c r="P45" s="1"/>
      <c r="AC45" s="1">
        <f t="shared" ref="AC45:AD45" si="13">AC39*AVERAGE(AC40:AC44)</f>
        <v>0.5</v>
      </c>
      <c r="AD45" s="1">
        <f t="shared" si="13"/>
        <v>0.5</v>
      </c>
    </row>
    <row r="46" spans="1:30">
      <c r="A46" s="2" t="s">
        <v>616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0.75</v>
      </c>
      <c r="J46">
        <v>0</v>
      </c>
      <c r="N46">
        <v>0.75</v>
      </c>
      <c r="O46">
        <v>0.75</v>
      </c>
      <c r="AC46">
        <v>1</v>
      </c>
      <c r="AD46">
        <v>1</v>
      </c>
    </row>
    <row r="47" spans="1:30">
      <c r="A47" t="s">
        <v>617</v>
      </c>
      <c r="B47">
        <v>0.7</v>
      </c>
      <c r="C47">
        <v>0.7</v>
      </c>
      <c r="D47">
        <v>0.7</v>
      </c>
      <c r="E47">
        <v>0.7</v>
      </c>
      <c r="F47">
        <v>0.7</v>
      </c>
      <c r="G47">
        <v>0.7</v>
      </c>
      <c r="H47">
        <v>0.95</v>
      </c>
      <c r="I47">
        <v>0.7</v>
      </c>
      <c r="J47">
        <v>0.7</v>
      </c>
      <c r="N47">
        <v>0.95</v>
      </c>
      <c r="O47">
        <v>0.45</v>
      </c>
      <c r="AC47">
        <v>0.5</v>
      </c>
      <c r="AD47">
        <v>0.5</v>
      </c>
    </row>
    <row r="48" spans="1:30">
      <c r="A48" t="s">
        <v>618</v>
      </c>
      <c r="B48">
        <v>0.7</v>
      </c>
      <c r="C48">
        <v>0.7</v>
      </c>
      <c r="D48">
        <v>0.7</v>
      </c>
      <c r="E48">
        <v>0.7</v>
      </c>
      <c r="F48">
        <v>0.7</v>
      </c>
      <c r="G48">
        <v>0.7</v>
      </c>
      <c r="H48">
        <v>0.95</v>
      </c>
      <c r="I48">
        <v>0.7</v>
      </c>
      <c r="J48">
        <v>0.7</v>
      </c>
      <c r="N48">
        <v>0.95</v>
      </c>
      <c r="O48">
        <v>0.45</v>
      </c>
      <c r="AC48">
        <v>0.5</v>
      </c>
      <c r="AD48">
        <v>0.5</v>
      </c>
    </row>
    <row r="49" spans="1:30">
      <c r="A49" t="s">
        <v>619</v>
      </c>
      <c r="B49">
        <v>0.7</v>
      </c>
      <c r="C49">
        <v>0.7</v>
      </c>
      <c r="D49">
        <v>0.7</v>
      </c>
      <c r="E49">
        <v>0.7</v>
      </c>
      <c r="F49">
        <v>0.7</v>
      </c>
      <c r="G49">
        <v>0.7</v>
      </c>
      <c r="H49">
        <v>0.95</v>
      </c>
      <c r="I49">
        <v>0.7</v>
      </c>
      <c r="J49">
        <v>0.7</v>
      </c>
      <c r="N49">
        <v>0.95</v>
      </c>
      <c r="O49">
        <v>0.45</v>
      </c>
      <c r="AC49">
        <v>0.5</v>
      </c>
      <c r="AD49">
        <v>0.5</v>
      </c>
    </row>
    <row r="50" spans="1:30">
      <c r="A50" t="s">
        <v>620</v>
      </c>
      <c r="B50">
        <v>0.7</v>
      </c>
      <c r="C50">
        <v>0.7</v>
      </c>
      <c r="D50">
        <v>0.7</v>
      </c>
      <c r="E50">
        <v>0.7</v>
      </c>
      <c r="F50">
        <v>0.7</v>
      </c>
      <c r="G50">
        <v>0.7</v>
      </c>
      <c r="H50">
        <v>0.95</v>
      </c>
      <c r="I50">
        <v>0.7</v>
      </c>
      <c r="J50">
        <v>0.7</v>
      </c>
      <c r="N50">
        <v>0.95</v>
      </c>
      <c r="O50">
        <v>0.45</v>
      </c>
      <c r="AC50">
        <v>0.5</v>
      </c>
      <c r="AD50">
        <v>0.5</v>
      </c>
    </row>
    <row r="51" spans="1:30">
      <c r="A51" t="s">
        <v>621</v>
      </c>
      <c r="B51">
        <v>0.7</v>
      </c>
      <c r="C51">
        <v>0.7</v>
      </c>
      <c r="D51">
        <v>0.7</v>
      </c>
      <c r="E51">
        <v>0.7</v>
      </c>
      <c r="F51">
        <v>0.7</v>
      </c>
      <c r="G51">
        <v>0.7</v>
      </c>
      <c r="H51">
        <v>0.95</v>
      </c>
      <c r="I51">
        <v>0.7</v>
      </c>
      <c r="J51">
        <v>0.7</v>
      </c>
      <c r="N51">
        <v>0.95</v>
      </c>
      <c r="O51">
        <v>0.45</v>
      </c>
      <c r="AC51">
        <v>0.5</v>
      </c>
      <c r="AD51">
        <v>0.5</v>
      </c>
    </row>
    <row r="52" spans="1:30">
      <c r="B52" s="1">
        <f t="shared" ref="B52:O52" si="14">B46*AVERAGE(B47:B51)</f>
        <v>0.7</v>
      </c>
      <c r="C52" s="1">
        <f t="shared" si="14"/>
        <v>0.7</v>
      </c>
      <c r="D52" s="1">
        <f t="shared" si="14"/>
        <v>0.7</v>
      </c>
      <c r="E52" s="1">
        <f t="shared" si="14"/>
        <v>0.7</v>
      </c>
      <c r="F52" s="1">
        <f t="shared" si="14"/>
        <v>0.7</v>
      </c>
      <c r="G52" s="1">
        <f t="shared" si="14"/>
        <v>0.7</v>
      </c>
      <c r="H52" s="1">
        <f t="shared" si="14"/>
        <v>0.95</v>
      </c>
      <c r="I52" s="1">
        <f t="shared" si="14"/>
        <v>0.52499999999999991</v>
      </c>
      <c r="J52" s="1">
        <f t="shared" si="14"/>
        <v>0</v>
      </c>
      <c r="K52" s="1"/>
      <c r="L52" s="1"/>
      <c r="M52" s="1"/>
      <c r="N52" s="1">
        <f t="shared" si="14"/>
        <v>0.71249999999999991</v>
      </c>
      <c r="O52" s="1">
        <f t="shared" si="14"/>
        <v>0.33750000000000002</v>
      </c>
      <c r="P52" s="1"/>
      <c r="AC52" s="1">
        <f t="shared" ref="AC52:AD52" si="15">AC46*AVERAGE(AC47:AC51)</f>
        <v>0.5</v>
      </c>
      <c r="AD52" s="1">
        <f t="shared" si="15"/>
        <v>0.5</v>
      </c>
    </row>
    <row r="53" spans="1:30">
      <c r="A53" s="2" t="s">
        <v>616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0.75</v>
      </c>
      <c r="J53">
        <v>0</v>
      </c>
      <c r="N53">
        <v>0.75</v>
      </c>
      <c r="O53">
        <v>0.75</v>
      </c>
      <c r="AC53">
        <v>1</v>
      </c>
      <c r="AD53">
        <v>1</v>
      </c>
    </row>
    <row r="54" spans="1:30">
      <c r="A54" t="s">
        <v>617</v>
      </c>
      <c r="B54">
        <v>0.7</v>
      </c>
      <c r="C54">
        <v>0.7</v>
      </c>
      <c r="D54">
        <v>0.7</v>
      </c>
      <c r="E54">
        <v>0.7</v>
      </c>
      <c r="F54">
        <v>0.7</v>
      </c>
      <c r="G54">
        <v>0.7</v>
      </c>
      <c r="H54">
        <v>0.95</v>
      </c>
      <c r="I54">
        <v>0.7</v>
      </c>
      <c r="J54">
        <v>0.7</v>
      </c>
      <c r="N54">
        <v>0.95</v>
      </c>
      <c r="O54">
        <v>0.45</v>
      </c>
      <c r="AC54" s="46">
        <v>0.5</v>
      </c>
      <c r="AD54" s="46">
        <v>0.5</v>
      </c>
    </row>
    <row r="55" spans="1:30">
      <c r="A55" t="s">
        <v>618</v>
      </c>
      <c r="B55">
        <v>0.7</v>
      </c>
      <c r="C55">
        <v>0.7</v>
      </c>
      <c r="D55">
        <v>0.7</v>
      </c>
      <c r="E55">
        <v>0.7</v>
      </c>
      <c r="F55">
        <v>0.7</v>
      </c>
      <c r="G55">
        <v>0.7</v>
      </c>
      <c r="H55">
        <v>0.95</v>
      </c>
      <c r="I55">
        <v>0.7</v>
      </c>
      <c r="J55">
        <v>0.7</v>
      </c>
      <c r="N55">
        <v>0.95</v>
      </c>
      <c r="O55">
        <v>0.45</v>
      </c>
      <c r="AC55" s="46">
        <v>0.5</v>
      </c>
      <c r="AD55" s="46">
        <v>0.5</v>
      </c>
    </row>
    <row r="56" spans="1:30">
      <c r="A56" t="s">
        <v>619</v>
      </c>
      <c r="B56">
        <v>0.7</v>
      </c>
      <c r="C56">
        <v>0.7</v>
      </c>
      <c r="D56">
        <v>0.7</v>
      </c>
      <c r="E56">
        <v>0.7</v>
      </c>
      <c r="F56">
        <v>0.7</v>
      </c>
      <c r="G56">
        <v>0.7</v>
      </c>
      <c r="H56">
        <v>0.95</v>
      </c>
      <c r="I56">
        <v>0.7</v>
      </c>
      <c r="J56">
        <v>0.7</v>
      </c>
      <c r="N56">
        <v>0.95</v>
      </c>
      <c r="O56">
        <v>0.45</v>
      </c>
      <c r="AC56" s="46">
        <v>0.5</v>
      </c>
      <c r="AD56" s="46">
        <v>0.5</v>
      </c>
    </row>
    <row r="57" spans="1:30">
      <c r="A57" t="s">
        <v>620</v>
      </c>
      <c r="B57">
        <v>0.7</v>
      </c>
      <c r="C57">
        <v>0.7</v>
      </c>
      <c r="D57">
        <v>0.7</v>
      </c>
      <c r="E57">
        <v>0.7</v>
      </c>
      <c r="F57">
        <v>0.7</v>
      </c>
      <c r="G57">
        <v>0.7</v>
      </c>
      <c r="H57">
        <v>0.95</v>
      </c>
      <c r="I57">
        <v>0.7</v>
      </c>
      <c r="J57">
        <v>0.7</v>
      </c>
      <c r="N57">
        <v>0.95</v>
      </c>
      <c r="O57">
        <v>0.45</v>
      </c>
      <c r="AC57" s="46">
        <v>0.5</v>
      </c>
      <c r="AD57" s="46">
        <v>0.5</v>
      </c>
    </row>
    <row r="58" spans="1:30">
      <c r="A58" t="s">
        <v>621</v>
      </c>
      <c r="B58">
        <v>0.7</v>
      </c>
      <c r="C58">
        <v>0.7</v>
      </c>
      <c r="D58">
        <v>0.7</v>
      </c>
      <c r="E58">
        <v>0.7</v>
      </c>
      <c r="F58">
        <v>0.7</v>
      </c>
      <c r="G58">
        <v>0.7</v>
      </c>
      <c r="H58">
        <v>0.95</v>
      </c>
      <c r="I58">
        <v>0.7</v>
      </c>
      <c r="J58">
        <v>0.7</v>
      </c>
      <c r="N58">
        <v>0.95</v>
      </c>
      <c r="O58">
        <v>0.45</v>
      </c>
      <c r="AC58" s="46">
        <v>0.5</v>
      </c>
      <c r="AD58" s="46">
        <v>0.5</v>
      </c>
    </row>
    <row r="59" spans="1:30">
      <c r="B59" s="1">
        <f t="shared" ref="B59:O59" si="16">B53*AVERAGE(B54:B58)</f>
        <v>0.7</v>
      </c>
      <c r="C59" s="1">
        <f t="shared" si="16"/>
        <v>0.7</v>
      </c>
      <c r="D59" s="1">
        <f t="shared" si="16"/>
        <v>0.7</v>
      </c>
      <c r="E59" s="1">
        <f t="shared" si="16"/>
        <v>0.7</v>
      </c>
      <c r="F59" s="1">
        <f t="shared" si="16"/>
        <v>0.7</v>
      </c>
      <c r="G59" s="1">
        <f t="shared" si="16"/>
        <v>0.7</v>
      </c>
      <c r="H59" s="1">
        <f t="shared" si="16"/>
        <v>0.95</v>
      </c>
      <c r="I59" s="1">
        <f t="shared" si="16"/>
        <v>0.52499999999999991</v>
      </c>
      <c r="J59" s="1">
        <f t="shared" si="16"/>
        <v>0</v>
      </c>
      <c r="K59" s="1"/>
      <c r="L59" s="1"/>
      <c r="M59" s="1"/>
      <c r="N59" s="1">
        <f t="shared" si="16"/>
        <v>0.71249999999999991</v>
      </c>
      <c r="O59" s="1">
        <f t="shared" si="16"/>
        <v>0.33750000000000002</v>
      </c>
      <c r="P59" s="1"/>
      <c r="AC59" s="1">
        <f t="shared" ref="AC59:AD59" si="17">AC53*AVERAGE(AC54:AC58)</f>
        <v>0.5</v>
      </c>
      <c r="AD59" s="1">
        <f t="shared" si="17"/>
        <v>0.5</v>
      </c>
    </row>
    <row r="60" spans="1:30">
      <c r="A60" s="2" t="s">
        <v>616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0.75</v>
      </c>
      <c r="J60">
        <v>0</v>
      </c>
      <c r="N60">
        <v>0.75</v>
      </c>
      <c r="O60">
        <v>0.75</v>
      </c>
      <c r="AC60">
        <v>1</v>
      </c>
      <c r="AD60">
        <v>1</v>
      </c>
    </row>
    <row r="61" spans="1:30">
      <c r="A61" t="s">
        <v>617</v>
      </c>
      <c r="B61">
        <v>0.7</v>
      </c>
      <c r="C61">
        <v>0.7</v>
      </c>
      <c r="D61">
        <v>0.7</v>
      </c>
      <c r="E61">
        <v>0.7</v>
      </c>
      <c r="F61">
        <v>0.7</v>
      </c>
      <c r="G61">
        <v>0.7</v>
      </c>
      <c r="H61">
        <v>0.95</v>
      </c>
      <c r="I61">
        <v>0.7</v>
      </c>
      <c r="J61">
        <v>0.7</v>
      </c>
      <c r="N61">
        <v>0.95</v>
      </c>
      <c r="O61">
        <v>0.45</v>
      </c>
      <c r="AC61" s="46">
        <v>0.5</v>
      </c>
      <c r="AD61" s="46">
        <v>0.5</v>
      </c>
    </row>
    <row r="62" spans="1:30">
      <c r="A62" t="s">
        <v>618</v>
      </c>
      <c r="B62">
        <v>0.7</v>
      </c>
      <c r="C62">
        <v>0.7</v>
      </c>
      <c r="D62">
        <v>0.7</v>
      </c>
      <c r="E62">
        <v>0.7</v>
      </c>
      <c r="F62">
        <v>0.7</v>
      </c>
      <c r="G62">
        <v>0.7</v>
      </c>
      <c r="H62">
        <v>0.95</v>
      </c>
      <c r="I62">
        <v>0.7</v>
      </c>
      <c r="J62">
        <v>0.7</v>
      </c>
      <c r="N62">
        <v>0.95</v>
      </c>
      <c r="O62">
        <v>0.45</v>
      </c>
      <c r="AC62" s="46">
        <v>0.5</v>
      </c>
      <c r="AD62" s="46">
        <v>0.5</v>
      </c>
    </row>
    <row r="63" spans="1:30">
      <c r="A63" t="s">
        <v>619</v>
      </c>
      <c r="B63">
        <v>0.7</v>
      </c>
      <c r="C63">
        <v>0.7</v>
      </c>
      <c r="D63">
        <v>0.7</v>
      </c>
      <c r="E63">
        <v>0.7</v>
      </c>
      <c r="F63">
        <v>0.7</v>
      </c>
      <c r="G63">
        <v>0.7</v>
      </c>
      <c r="H63">
        <v>0.95</v>
      </c>
      <c r="I63">
        <v>0.7</v>
      </c>
      <c r="J63">
        <v>0.7</v>
      </c>
      <c r="N63">
        <v>0.95</v>
      </c>
      <c r="O63">
        <v>0.45</v>
      </c>
      <c r="AC63" s="46">
        <v>0.5</v>
      </c>
      <c r="AD63" s="46">
        <v>0.5</v>
      </c>
    </row>
    <row r="64" spans="1:30">
      <c r="A64" t="s">
        <v>620</v>
      </c>
      <c r="B64">
        <v>0.7</v>
      </c>
      <c r="C64">
        <v>0.7</v>
      </c>
      <c r="D64">
        <v>0.7</v>
      </c>
      <c r="E64">
        <v>0.7</v>
      </c>
      <c r="F64">
        <v>0.7</v>
      </c>
      <c r="G64">
        <v>0.7</v>
      </c>
      <c r="H64">
        <v>0.95</v>
      </c>
      <c r="I64">
        <v>0.7</v>
      </c>
      <c r="J64">
        <v>0.7</v>
      </c>
      <c r="N64">
        <v>0.95</v>
      </c>
      <c r="O64">
        <v>0.45</v>
      </c>
      <c r="AC64" s="46">
        <v>0.5</v>
      </c>
      <c r="AD64" s="46">
        <v>0.5</v>
      </c>
    </row>
    <row r="65" spans="1:30">
      <c r="A65" t="s">
        <v>621</v>
      </c>
      <c r="B65">
        <v>0.7</v>
      </c>
      <c r="C65">
        <v>0.7</v>
      </c>
      <c r="D65">
        <v>0.7</v>
      </c>
      <c r="E65">
        <v>0.7</v>
      </c>
      <c r="F65">
        <v>0.7</v>
      </c>
      <c r="G65">
        <v>0.7</v>
      </c>
      <c r="H65">
        <v>0.95</v>
      </c>
      <c r="I65">
        <v>0.7</v>
      </c>
      <c r="J65">
        <v>0.7</v>
      </c>
      <c r="N65">
        <v>0.95</v>
      </c>
      <c r="O65">
        <v>0.45</v>
      </c>
      <c r="AC65" s="46">
        <v>0.5</v>
      </c>
      <c r="AD65" s="46">
        <v>0.5</v>
      </c>
    </row>
    <row r="66" spans="1:30">
      <c r="B66" s="1">
        <f t="shared" ref="B66:O66" si="18">B60*AVERAGE(B61:B65)</f>
        <v>0.7</v>
      </c>
      <c r="C66" s="1">
        <f t="shared" si="18"/>
        <v>0.7</v>
      </c>
      <c r="D66" s="1">
        <f t="shared" si="18"/>
        <v>0.7</v>
      </c>
      <c r="E66" s="1">
        <f t="shared" si="18"/>
        <v>0.7</v>
      </c>
      <c r="F66" s="1">
        <f t="shared" si="18"/>
        <v>0.7</v>
      </c>
      <c r="G66" s="1">
        <f t="shared" si="18"/>
        <v>0.7</v>
      </c>
      <c r="H66" s="1">
        <f t="shared" si="18"/>
        <v>0.95</v>
      </c>
      <c r="I66" s="1">
        <f t="shared" si="18"/>
        <v>0.52499999999999991</v>
      </c>
      <c r="J66" s="1">
        <f t="shared" si="18"/>
        <v>0</v>
      </c>
      <c r="K66" s="1"/>
      <c r="L66" s="1"/>
      <c r="M66" s="1"/>
      <c r="N66" s="1">
        <f t="shared" si="18"/>
        <v>0.71249999999999991</v>
      </c>
      <c r="O66" s="1">
        <f t="shared" si="18"/>
        <v>0.33750000000000002</v>
      </c>
      <c r="P66" s="1"/>
      <c r="AC66" s="1">
        <f t="shared" ref="AC66:AD66" si="19">AC60*AVERAGE(AC61:AC65)</f>
        <v>0.5</v>
      </c>
      <c r="AD66" s="1">
        <f t="shared" si="19"/>
        <v>0.5</v>
      </c>
    </row>
    <row r="67" spans="1:30">
      <c r="A67" s="2" t="s">
        <v>616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0.75</v>
      </c>
      <c r="J67">
        <v>0</v>
      </c>
      <c r="N67">
        <v>0.75</v>
      </c>
      <c r="O67">
        <v>0.75</v>
      </c>
      <c r="AC67">
        <v>1</v>
      </c>
      <c r="AD67">
        <v>1</v>
      </c>
    </row>
    <row r="68" spans="1:30">
      <c r="A68" t="s">
        <v>617</v>
      </c>
      <c r="B68">
        <v>0.7</v>
      </c>
      <c r="C68">
        <v>0.7</v>
      </c>
      <c r="D68">
        <v>0.7</v>
      </c>
      <c r="E68">
        <v>0.7</v>
      </c>
      <c r="F68">
        <v>0.7</v>
      </c>
      <c r="G68">
        <v>0.7</v>
      </c>
      <c r="H68">
        <v>0.95</v>
      </c>
      <c r="I68">
        <v>0.7</v>
      </c>
      <c r="J68">
        <v>0.7</v>
      </c>
      <c r="N68">
        <v>0.95</v>
      </c>
      <c r="O68">
        <v>0.45</v>
      </c>
      <c r="AC68" s="46">
        <v>0.5</v>
      </c>
      <c r="AD68" s="46">
        <v>0.5</v>
      </c>
    </row>
    <row r="69" spans="1:30">
      <c r="A69" t="s">
        <v>618</v>
      </c>
      <c r="B69">
        <v>0.7</v>
      </c>
      <c r="C69">
        <v>0.7</v>
      </c>
      <c r="D69">
        <v>0.7</v>
      </c>
      <c r="E69">
        <v>0.7</v>
      </c>
      <c r="F69">
        <v>0.7</v>
      </c>
      <c r="G69">
        <v>0.7</v>
      </c>
      <c r="H69">
        <v>0.95</v>
      </c>
      <c r="I69">
        <v>0.7</v>
      </c>
      <c r="J69">
        <v>0.7</v>
      </c>
      <c r="N69">
        <v>0.95</v>
      </c>
      <c r="O69">
        <v>0.45</v>
      </c>
      <c r="AC69" s="46">
        <v>0.5</v>
      </c>
      <c r="AD69" s="46">
        <v>0.5</v>
      </c>
    </row>
    <row r="70" spans="1:30">
      <c r="A70" t="s">
        <v>619</v>
      </c>
      <c r="B70">
        <v>0.7</v>
      </c>
      <c r="C70">
        <v>0.7</v>
      </c>
      <c r="D70">
        <v>0.7</v>
      </c>
      <c r="E70">
        <v>0.7</v>
      </c>
      <c r="F70">
        <v>0.7</v>
      </c>
      <c r="G70">
        <v>0.7</v>
      </c>
      <c r="H70">
        <v>0.95</v>
      </c>
      <c r="I70">
        <v>0.7</v>
      </c>
      <c r="J70">
        <v>0.7</v>
      </c>
      <c r="N70">
        <v>0.95</v>
      </c>
      <c r="O70">
        <v>0.45</v>
      </c>
      <c r="AC70" s="46">
        <v>0.5</v>
      </c>
      <c r="AD70" s="46">
        <v>0.5</v>
      </c>
    </row>
    <row r="71" spans="1:30">
      <c r="A71" t="s">
        <v>620</v>
      </c>
      <c r="B71">
        <v>0.7</v>
      </c>
      <c r="C71">
        <v>0.7</v>
      </c>
      <c r="D71">
        <v>0.7</v>
      </c>
      <c r="E71">
        <v>0.7</v>
      </c>
      <c r="F71">
        <v>0.7</v>
      </c>
      <c r="G71">
        <v>0.7</v>
      </c>
      <c r="H71">
        <v>0.95</v>
      </c>
      <c r="I71">
        <v>0.7</v>
      </c>
      <c r="J71">
        <v>0.7</v>
      </c>
      <c r="N71">
        <v>0.95</v>
      </c>
      <c r="O71">
        <v>0.45</v>
      </c>
      <c r="AC71" s="46">
        <v>0.5</v>
      </c>
      <c r="AD71" s="46">
        <v>0.5</v>
      </c>
    </row>
    <row r="72" spans="1:30">
      <c r="A72" t="s">
        <v>621</v>
      </c>
      <c r="B72">
        <v>0.7</v>
      </c>
      <c r="C72">
        <v>0.7</v>
      </c>
      <c r="D72">
        <v>0.7</v>
      </c>
      <c r="E72">
        <v>0.7</v>
      </c>
      <c r="F72">
        <v>0.7</v>
      </c>
      <c r="G72">
        <v>0.7</v>
      </c>
      <c r="H72">
        <v>0.95</v>
      </c>
      <c r="I72">
        <v>0.7</v>
      </c>
      <c r="J72">
        <v>0.7</v>
      </c>
      <c r="N72">
        <v>0.95</v>
      </c>
      <c r="O72">
        <v>0.45</v>
      </c>
      <c r="AC72" s="46">
        <v>0.5</v>
      </c>
      <c r="AD72" s="46">
        <v>0.5</v>
      </c>
    </row>
    <row r="73" spans="1:30">
      <c r="B73" s="1">
        <f t="shared" ref="B73:O73" si="20">B67*AVERAGE(B68:B72)</f>
        <v>0.7</v>
      </c>
      <c r="C73" s="1">
        <f t="shared" si="20"/>
        <v>0.7</v>
      </c>
      <c r="D73" s="1">
        <f t="shared" si="20"/>
        <v>0.7</v>
      </c>
      <c r="E73" s="1">
        <f t="shared" si="20"/>
        <v>0.7</v>
      </c>
      <c r="F73" s="1">
        <f t="shared" si="20"/>
        <v>0.7</v>
      </c>
      <c r="G73" s="1">
        <f t="shared" si="20"/>
        <v>0.7</v>
      </c>
      <c r="H73" s="1">
        <f t="shared" si="20"/>
        <v>0.95</v>
      </c>
      <c r="I73" s="1">
        <f t="shared" si="20"/>
        <v>0.52499999999999991</v>
      </c>
      <c r="J73" s="1">
        <f t="shared" si="20"/>
        <v>0</v>
      </c>
      <c r="K73" s="1"/>
      <c r="L73" s="1"/>
      <c r="M73" s="1"/>
      <c r="N73" s="1">
        <f t="shared" si="20"/>
        <v>0.71249999999999991</v>
      </c>
      <c r="O73" s="1">
        <f t="shared" si="20"/>
        <v>0.33750000000000002</v>
      </c>
      <c r="P73" s="1"/>
      <c r="AC73" s="1">
        <f t="shared" ref="AC73:AD73" si="21">AC67*AVERAGE(AC68:AC72)</f>
        <v>0.5</v>
      </c>
      <c r="AD73" s="1">
        <f t="shared" si="21"/>
        <v>0.5</v>
      </c>
    </row>
    <row r="74" spans="1:30">
      <c r="A74" s="2" t="s">
        <v>616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0.75</v>
      </c>
      <c r="J74">
        <v>0</v>
      </c>
      <c r="N74">
        <v>0.75</v>
      </c>
      <c r="O74">
        <v>0.75</v>
      </c>
      <c r="AC74">
        <v>1</v>
      </c>
      <c r="AD74">
        <v>1</v>
      </c>
    </row>
    <row r="75" spans="1:30">
      <c r="A75" t="s">
        <v>617</v>
      </c>
      <c r="B75">
        <v>0.7</v>
      </c>
      <c r="C75">
        <v>0.7</v>
      </c>
      <c r="D75">
        <v>0.7</v>
      </c>
      <c r="E75">
        <v>0.7</v>
      </c>
      <c r="F75">
        <v>0.7</v>
      </c>
      <c r="G75">
        <v>0.7</v>
      </c>
      <c r="H75">
        <v>0.95</v>
      </c>
      <c r="I75">
        <v>0.7</v>
      </c>
      <c r="J75">
        <v>0.7</v>
      </c>
      <c r="N75">
        <v>0.95</v>
      </c>
      <c r="O75">
        <v>0.45</v>
      </c>
      <c r="AC75" s="46">
        <v>0.5</v>
      </c>
      <c r="AD75" s="46">
        <v>0.5</v>
      </c>
    </row>
    <row r="76" spans="1:30">
      <c r="A76" t="s">
        <v>618</v>
      </c>
      <c r="B76">
        <v>0.7</v>
      </c>
      <c r="C76">
        <v>0.7</v>
      </c>
      <c r="D76">
        <v>0.7</v>
      </c>
      <c r="E76">
        <v>0.7</v>
      </c>
      <c r="F76">
        <v>0.7</v>
      </c>
      <c r="G76">
        <v>0.7</v>
      </c>
      <c r="H76">
        <v>0.95</v>
      </c>
      <c r="I76">
        <v>0.7</v>
      </c>
      <c r="J76">
        <v>0.7</v>
      </c>
      <c r="N76">
        <v>0.95</v>
      </c>
      <c r="O76">
        <v>0.45</v>
      </c>
      <c r="AC76" s="46">
        <v>0.5</v>
      </c>
      <c r="AD76" s="46">
        <v>0.5</v>
      </c>
    </row>
    <row r="77" spans="1:30">
      <c r="A77" t="s">
        <v>619</v>
      </c>
      <c r="B77">
        <v>0.7</v>
      </c>
      <c r="C77">
        <v>0.7</v>
      </c>
      <c r="D77">
        <v>0.7</v>
      </c>
      <c r="E77">
        <v>0.7</v>
      </c>
      <c r="F77">
        <v>0.7</v>
      </c>
      <c r="G77">
        <v>0.7</v>
      </c>
      <c r="H77">
        <v>0.95</v>
      </c>
      <c r="I77">
        <v>0.7</v>
      </c>
      <c r="J77">
        <v>0.7</v>
      </c>
      <c r="N77">
        <v>0.95</v>
      </c>
      <c r="O77">
        <v>0.45</v>
      </c>
      <c r="AC77" s="46">
        <v>0.5</v>
      </c>
      <c r="AD77" s="46">
        <v>0.5</v>
      </c>
    </row>
    <row r="78" spans="1:30">
      <c r="A78" t="s">
        <v>620</v>
      </c>
      <c r="B78">
        <v>0.7</v>
      </c>
      <c r="C78">
        <v>0.7</v>
      </c>
      <c r="D78">
        <v>0.7</v>
      </c>
      <c r="E78">
        <v>0.7</v>
      </c>
      <c r="F78">
        <v>0.7</v>
      </c>
      <c r="G78">
        <v>0.7</v>
      </c>
      <c r="H78">
        <v>0.95</v>
      </c>
      <c r="I78">
        <v>0.7</v>
      </c>
      <c r="J78">
        <v>0.7</v>
      </c>
      <c r="N78">
        <v>0.95</v>
      </c>
      <c r="O78">
        <v>0.45</v>
      </c>
      <c r="AC78" s="46">
        <v>0.5</v>
      </c>
      <c r="AD78" s="46">
        <v>0.5</v>
      </c>
    </row>
    <row r="79" spans="1:30">
      <c r="A79" t="s">
        <v>621</v>
      </c>
      <c r="B79">
        <v>0.7</v>
      </c>
      <c r="C79">
        <v>0.7</v>
      </c>
      <c r="D79">
        <v>0.7</v>
      </c>
      <c r="E79">
        <v>0.7</v>
      </c>
      <c r="F79">
        <v>0.7</v>
      </c>
      <c r="G79">
        <v>0.7</v>
      </c>
      <c r="H79">
        <v>0.95</v>
      </c>
      <c r="I79">
        <v>0.7</v>
      </c>
      <c r="J79">
        <v>0.7</v>
      </c>
      <c r="N79">
        <v>0.95</v>
      </c>
      <c r="O79">
        <v>0.45</v>
      </c>
      <c r="AC79" s="46">
        <v>0.5</v>
      </c>
      <c r="AD79" s="46">
        <v>0.5</v>
      </c>
    </row>
    <row r="80" spans="1:30">
      <c r="B80" s="1">
        <f t="shared" ref="B80:O80" si="22">B74*AVERAGE(B75:B79)</f>
        <v>0.7</v>
      </c>
      <c r="C80" s="1">
        <f t="shared" si="22"/>
        <v>0.7</v>
      </c>
      <c r="D80" s="1">
        <f t="shared" si="22"/>
        <v>0.7</v>
      </c>
      <c r="E80" s="1">
        <f t="shared" si="22"/>
        <v>0.7</v>
      </c>
      <c r="F80" s="1">
        <f t="shared" si="22"/>
        <v>0.7</v>
      </c>
      <c r="G80" s="1">
        <f t="shared" si="22"/>
        <v>0.7</v>
      </c>
      <c r="H80" s="1">
        <f t="shared" si="22"/>
        <v>0.95</v>
      </c>
      <c r="I80" s="1">
        <f t="shared" si="22"/>
        <v>0.52499999999999991</v>
      </c>
      <c r="J80" s="1">
        <f t="shared" si="22"/>
        <v>0</v>
      </c>
      <c r="K80" s="1"/>
      <c r="L80" s="1"/>
      <c r="M80" s="1"/>
      <c r="N80" s="1">
        <f t="shared" si="22"/>
        <v>0.71249999999999991</v>
      </c>
      <c r="O80" s="1">
        <f t="shared" si="22"/>
        <v>0.33750000000000002</v>
      </c>
      <c r="P80" s="1"/>
      <c r="AC80" s="1">
        <f t="shared" ref="AC80:AD80" si="23">AC74*AVERAGE(AC75:AC79)</f>
        <v>0.5</v>
      </c>
      <c r="AD80" s="1">
        <f t="shared" si="23"/>
        <v>0.5</v>
      </c>
    </row>
    <row r="81" spans="1:30">
      <c r="A81" s="2" t="s">
        <v>616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0.75</v>
      </c>
      <c r="J81">
        <v>0</v>
      </c>
      <c r="N81">
        <v>0.75</v>
      </c>
      <c r="O81">
        <v>0.75</v>
      </c>
      <c r="AC81">
        <v>1</v>
      </c>
      <c r="AD81">
        <v>1</v>
      </c>
    </row>
    <row r="82" spans="1:30">
      <c r="A82" t="s">
        <v>617</v>
      </c>
      <c r="B82">
        <v>0.7</v>
      </c>
      <c r="C82">
        <v>0.7</v>
      </c>
      <c r="D82">
        <v>0.7</v>
      </c>
      <c r="E82">
        <v>0.7</v>
      </c>
      <c r="F82">
        <v>0.7</v>
      </c>
      <c r="G82">
        <v>0.7</v>
      </c>
      <c r="H82">
        <v>0.95</v>
      </c>
      <c r="I82">
        <v>0.7</v>
      </c>
      <c r="J82">
        <v>0.7</v>
      </c>
      <c r="N82">
        <v>0.95</v>
      </c>
      <c r="O82">
        <v>0.45</v>
      </c>
      <c r="AC82" s="46">
        <v>0.5</v>
      </c>
      <c r="AD82" s="46">
        <v>0.5</v>
      </c>
    </row>
    <row r="83" spans="1:30">
      <c r="A83" t="s">
        <v>618</v>
      </c>
      <c r="B83">
        <v>0.7</v>
      </c>
      <c r="C83">
        <v>0.7</v>
      </c>
      <c r="D83">
        <v>0.7</v>
      </c>
      <c r="E83">
        <v>0.7</v>
      </c>
      <c r="F83">
        <v>0.7</v>
      </c>
      <c r="G83">
        <v>0.7</v>
      </c>
      <c r="H83">
        <v>0.95</v>
      </c>
      <c r="I83">
        <v>0.7</v>
      </c>
      <c r="J83">
        <v>0.7</v>
      </c>
      <c r="N83">
        <v>0.95</v>
      </c>
      <c r="O83">
        <v>0.45</v>
      </c>
      <c r="AC83" s="46">
        <v>0.5</v>
      </c>
      <c r="AD83" s="46">
        <v>0.5</v>
      </c>
    </row>
    <row r="84" spans="1:30">
      <c r="A84" t="s">
        <v>619</v>
      </c>
      <c r="B84">
        <v>0.7</v>
      </c>
      <c r="C84">
        <v>0.7</v>
      </c>
      <c r="D84">
        <v>0.7</v>
      </c>
      <c r="E84">
        <v>0.7</v>
      </c>
      <c r="F84">
        <v>0.7</v>
      </c>
      <c r="G84">
        <v>0.7</v>
      </c>
      <c r="H84">
        <v>0.95</v>
      </c>
      <c r="I84">
        <v>0.7</v>
      </c>
      <c r="J84">
        <v>0.7</v>
      </c>
      <c r="N84">
        <v>0.95</v>
      </c>
      <c r="O84">
        <v>0.45</v>
      </c>
      <c r="AC84" s="46">
        <v>0.5</v>
      </c>
      <c r="AD84" s="46">
        <v>0.5</v>
      </c>
    </row>
    <row r="85" spans="1:30">
      <c r="A85" t="s">
        <v>620</v>
      </c>
      <c r="B85">
        <v>0.7</v>
      </c>
      <c r="C85">
        <v>0.7</v>
      </c>
      <c r="D85">
        <v>0.7</v>
      </c>
      <c r="E85">
        <v>0.7</v>
      </c>
      <c r="F85">
        <v>0.7</v>
      </c>
      <c r="G85">
        <v>0.7</v>
      </c>
      <c r="H85">
        <v>0.95</v>
      </c>
      <c r="I85">
        <v>0.7</v>
      </c>
      <c r="J85">
        <v>0.7</v>
      </c>
      <c r="N85">
        <v>0.95</v>
      </c>
      <c r="O85">
        <v>0.45</v>
      </c>
      <c r="AC85" s="46">
        <v>0.5</v>
      </c>
      <c r="AD85" s="46">
        <v>0.5</v>
      </c>
    </row>
    <row r="86" spans="1:30">
      <c r="A86" t="s">
        <v>621</v>
      </c>
      <c r="B86">
        <v>0.7</v>
      </c>
      <c r="C86">
        <v>0.7</v>
      </c>
      <c r="D86">
        <v>0.7</v>
      </c>
      <c r="E86">
        <v>0.7</v>
      </c>
      <c r="F86">
        <v>0.7</v>
      </c>
      <c r="G86">
        <v>0.7</v>
      </c>
      <c r="H86">
        <v>0.95</v>
      </c>
      <c r="I86">
        <v>0.7</v>
      </c>
      <c r="J86">
        <v>0.7</v>
      </c>
      <c r="N86">
        <v>0.95</v>
      </c>
      <c r="O86">
        <v>0.45</v>
      </c>
      <c r="AC86" s="46">
        <v>0.5</v>
      </c>
      <c r="AD86" s="46">
        <v>0.5</v>
      </c>
    </row>
    <row r="87" spans="1:30">
      <c r="B87" s="1">
        <f t="shared" ref="B87:O87" si="24">B81*AVERAGE(B82:B86)</f>
        <v>0.7</v>
      </c>
      <c r="C87" s="1">
        <f t="shared" si="24"/>
        <v>0.7</v>
      </c>
      <c r="D87" s="1">
        <f t="shared" si="24"/>
        <v>0.7</v>
      </c>
      <c r="E87" s="1">
        <f t="shared" si="24"/>
        <v>0.7</v>
      </c>
      <c r="F87" s="1">
        <f t="shared" si="24"/>
        <v>0.7</v>
      </c>
      <c r="G87" s="1">
        <f t="shared" si="24"/>
        <v>0.7</v>
      </c>
      <c r="H87" s="1">
        <f t="shared" si="24"/>
        <v>0.95</v>
      </c>
      <c r="I87" s="1">
        <f t="shared" si="24"/>
        <v>0.52499999999999991</v>
      </c>
      <c r="J87" s="1">
        <f t="shared" si="24"/>
        <v>0</v>
      </c>
      <c r="K87" s="1"/>
      <c r="L87" s="1"/>
      <c r="M87" s="1"/>
      <c r="N87" s="1">
        <f t="shared" si="24"/>
        <v>0.71249999999999991</v>
      </c>
      <c r="O87" s="1">
        <f t="shared" si="24"/>
        <v>0.33750000000000002</v>
      </c>
      <c r="P87" s="1"/>
      <c r="AC87" s="1">
        <f t="shared" ref="AC87:AD87" si="25">AC81*AVERAGE(AC82:AC86)</f>
        <v>0.5</v>
      </c>
      <c r="AD87" s="1">
        <f t="shared" si="25"/>
        <v>0.5</v>
      </c>
    </row>
    <row r="88" spans="1:30">
      <c r="A88" s="2" t="s">
        <v>616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0.75</v>
      </c>
      <c r="J88">
        <v>0</v>
      </c>
      <c r="N88">
        <v>0.75</v>
      </c>
      <c r="O88">
        <v>0.75</v>
      </c>
      <c r="AC88">
        <v>1</v>
      </c>
      <c r="AD88">
        <v>1</v>
      </c>
    </row>
    <row r="89" spans="1:30">
      <c r="A89" t="s">
        <v>617</v>
      </c>
      <c r="B89">
        <v>0.7</v>
      </c>
      <c r="C89">
        <v>0.7</v>
      </c>
      <c r="D89">
        <v>0.7</v>
      </c>
      <c r="E89">
        <v>0.7</v>
      </c>
      <c r="F89">
        <v>0.7</v>
      </c>
      <c r="G89">
        <v>0.7</v>
      </c>
      <c r="H89">
        <v>0.95</v>
      </c>
      <c r="I89">
        <v>0.7</v>
      </c>
      <c r="J89">
        <v>0.7</v>
      </c>
      <c r="N89">
        <v>0.95</v>
      </c>
      <c r="O89">
        <v>0.45</v>
      </c>
      <c r="AC89" s="46">
        <v>0.5</v>
      </c>
      <c r="AD89" s="46">
        <v>0.5</v>
      </c>
    </row>
    <row r="90" spans="1:30">
      <c r="A90" t="s">
        <v>618</v>
      </c>
      <c r="B90">
        <v>0.7</v>
      </c>
      <c r="C90">
        <v>0.7</v>
      </c>
      <c r="D90">
        <v>0.7</v>
      </c>
      <c r="E90">
        <v>0.7</v>
      </c>
      <c r="F90">
        <v>0.7</v>
      </c>
      <c r="G90">
        <v>0.7</v>
      </c>
      <c r="H90">
        <v>0.95</v>
      </c>
      <c r="I90">
        <v>0.7</v>
      </c>
      <c r="J90">
        <v>0.7</v>
      </c>
      <c r="N90">
        <v>0.95</v>
      </c>
      <c r="O90">
        <v>0.45</v>
      </c>
      <c r="AC90" s="46">
        <v>0.5</v>
      </c>
      <c r="AD90" s="46">
        <v>0.5</v>
      </c>
    </row>
    <row r="91" spans="1:30">
      <c r="A91" t="s">
        <v>619</v>
      </c>
      <c r="B91">
        <v>0.7</v>
      </c>
      <c r="C91">
        <v>0.7</v>
      </c>
      <c r="D91">
        <v>0.7</v>
      </c>
      <c r="E91">
        <v>0.7</v>
      </c>
      <c r="F91">
        <v>0.7</v>
      </c>
      <c r="G91">
        <v>0.7</v>
      </c>
      <c r="H91">
        <v>0.95</v>
      </c>
      <c r="I91">
        <v>0.7</v>
      </c>
      <c r="J91">
        <v>0.7</v>
      </c>
      <c r="N91">
        <v>0.95</v>
      </c>
      <c r="O91">
        <v>0.45</v>
      </c>
      <c r="AC91" s="46">
        <v>0.5</v>
      </c>
      <c r="AD91" s="46">
        <v>0.5</v>
      </c>
    </row>
    <row r="92" spans="1:30">
      <c r="A92" t="s">
        <v>620</v>
      </c>
      <c r="B92">
        <v>0.7</v>
      </c>
      <c r="C92">
        <v>0.7</v>
      </c>
      <c r="D92">
        <v>0.7</v>
      </c>
      <c r="E92">
        <v>0.7</v>
      </c>
      <c r="F92">
        <v>0.7</v>
      </c>
      <c r="G92">
        <v>0.7</v>
      </c>
      <c r="H92">
        <v>0.95</v>
      </c>
      <c r="I92">
        <v>0.7</v>
      </c>
      <c r="J92">
        <v>0.7</v>
      </c>
      <c r="N92">
        <v>0.95</v>
      </c>
      <c r="O92">
        <v>0.45</v>
      </c>
      <c r="AC92" s="46">
        <v>0.5</v>
      </c>
      <c r="AD92" s="46">
        <v>0.5</v>
      </c>
    </row>
    <row r="93" spans="1:30">
      <c r="A93" t="s">
        <v>621</v>
      </c>
      <c r="B93">
        <v>0.7</v>
      </c>
      <c r="C93">
        <v>0.7</v>
      </c>
      <c r="D93">
        <v>0.7</v>
      </c>
      <c r="E93">
        <v>0.7</v>
      </c>
      <c r="F93">
        <v>0.7</v>
      </c>
      <c r="G93">
        <v>0.7</v>
      </c>
      <c r="H93">
        <v>0.95</v>
      </c>
      <c r="I93">
        <v>0.7</v>
      </c>
      <c r="J93">
        <v>0.7</v>
      </c>
      <c r="N93">
        <v>0.95</v>
      </c>
      <c r="O93">
        <v>0.45</v>
      </c>
      <c r="AC93" s="46">
        <v>0.5</v>
      </c>
      <c r="AD93" s="46">
        <v>0.5</v>
      </c>
    </row>
    <row r="94" spans="1:30">
      <c r="B94" s="1">
        <f t="shared" ref="B94:O94" si="26">B88*AVERAGE(B89:B93)</f>
        <v>0.7</v>
      </c>
      <c r="C94" s="1">
        <f t="shared" si="26"/>
        <v>0.7</v>
      </c>
      <c r="D94" s="1">
        <f t="shared" si="26"/>
        <v>0.7</v>
      </c>
      <c r="E94" s="1">
        <f t="shared" si="26"/>
        <v>0.7</v>
      </c>
      <c r="F94" s="1">
        <f t="shared" si="26"/>
        <v>0.7</v>
      </c>
      <c r="G94" s="1">
        <f t="shared" si="26"/>
        <v>0.7</v>
      </c>
      <c r="H94" s="1">
        <f t="shared" si="26"/>
        <v>0.95</v>
      </c>
      <c r="I94" s="1">
        <f t="shared" si="26"/>
        <v>0.52499999999999991</v>
      </c>
      <c r="J94" s="1">
        <f t="shared" si="26"/>
        <v>0</v>
      </c>
      <c r="K94" s="1"/>
      <c r="L94" s="1"/>
      <c r="M94" s="1"/>
      <c r="N94" s="1">
        <f t="shared" si="26"/>
        <v>0.71249999999999991</v>
      </c>
      <c r="O94" s="1">
        <f t="shared" si="26"/>
        <v>0.33750000000000002</v>
      </c>
      <c r="P94" s="1"/>
      <c r="AC94" s="1">
        <f t="shared" ref="AC94:AD94" si="27">AC88*AVERAGE(AC89:AC93)</f>
        <v>0.5</v>
      </c>
      <c r="AD94" s="1">
        <f t="shared" si="27"/>
        <v>0.5</v>
      </c>
    </row>
    <row r="95" spans="1:30">
      <c r="A95" s="2" t="s">
        <v>616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0.75</v>
      </c>
      <c r="J95">
        <v>0</v>
      </c>
      <c r="N95">
        <v>0.75</v>
      </c>
      <c r="O95">
        <v>0.75</v>
      </c>
      <c r="AC95">
        <v>1</v>
      </c>
      <c r="AD95">
        <v>1</v>
      </c>
    </row>
    <row r="96" spans="1:30">
      <c r="A96" t="s">
        <v>617</v>
      </c>
      <c r="B96">
        <v>0.7</v>
      </c>
      <c r="C96">
        <v>0.7</v>
      </c>
      <c r="D96">
        <v>0.7</v>
      </c>
      <c r="E96">
        <v>0.7</v>
      </c>
      <c r="F96">
        <v>0.7</v>
      </c>
      <c r="G96">
        <v>0.7</v>
      </c>
      <c r="H96">
        <v>0.95</v>
      </c>
      <c r="I96">
        <v>0.7</v>
      </c>
      <c r="J96">
        <v>0.7</v>
      </c>
      <c r="N96">
        <v>0.95</v>
      </c>
      <c r="O96">
        <v>0.45</v>
      </c>
      <c r="AC96" s="46">
        <v>0.5</v>
      </c>
      <c r="AD96" s="46">
        <v>0.5</v>
      </c>
    </row>
    <row r="97" spans="1:30">
      <c r="A97" t="s">
        <v>618</v>
      </c>
      <c r="B97">
        <v>0.7</v>
      </c>
      <c r="C97">
        <v>0.7</v>
      </c>
      <c r="D97">
        <v>0.7</v>
      </c>
      <c r="E97">
        <v>0.7</v>
      </c>
      <c r="F97">
        <v>0.7</v>
      </c>
      <c r="G97">
        <v>0.7</v>
      </c>
      <c r="H97">
        <v>0.95</v>
      </c>
      <c r="I97">
        <v>0.7</v>
      </c>
      <c r="J97">
        <v>0.7</v>
      </c>
      <c r="N97">
        <v>0.95</v>
      </c>
      <c r="O97">
        <v>0.45</v>
      </c>
      <c r="AC97" s="46">
        <v>0.5</v>
      </c>
      <c r="AD97" s="46">
        <v>0.5</v>
      </c>
    </row>
    <row r="98" spans="1:30">
      <c r="A98" t="s">
        <v>619</v>
      </c>
      <c r="B98">
        <v>0.7</v>
      </c>
      <c r="C98">
        <v>0.7</v>
      </c>
      <c r="D98">
        <v>0.7</v>
      </c>
      <c r="E98">
        <v>0.7</v>
      </c>
      <c r="F98">
        <v>0.7</v>
      </c>
      <c r="G98">
        <v>0.7</v>
      </c>
      <c r="H98">
        <v>0.95</v>
      </c>
      <c r="I98">
        <v>0.7</v>
      </c>
      <c r="J98">
        <v>0.7</v>
      </c>
      <c r="N98">
        <v>0.95</v>
      </c>
      <c r="O98">
        <v>0.45</v>
      </c>
      <c r="AC98" s="46">
        <v>0.5</v>
      </c>
      <c r="AD98" s="46">
        <v>0.5</v>
      </c>
    </row>
    <row r="99" spans="1:30">
      <c r="A99" t="s">
        <v>620</v>
      </c>
      <c r="B99">
        <v>0.7</v>
      </c>
      <c r="C99">
        <v>0.7</v>
      </c>
      <c r="D99">
        <v>0.7</v>
      </c>
      <c r="E99">
        <v>0.7</v>
      </c>
      <c r="F99">
        <v>0.7</v>
      </c>
      <c r="G99">
        <v>0.7</v>
      </c>
      <c r="H99">
        <v>0.95</v>
      </c>
      <c r="I99">
        <v>0.7</v>
      </c>
      <c r="J99">
        <v>0.7</v>
      </c>
      <c r="N99">
        <v>0.95</v>
      </c>
      <c r="O99">
        <v>0.45</v>
      </c>
      <c r="AC99" s="46">
        <v>0.5</v>
      </c>
      <c r="AD99" s="46">
        <v>0.5</v>
      </c>
    </row>
    <row r="100" spans="1:30">
      <c r="A100" t="s">
        <v>621</v>
      </c>
      <c r="B100">
        <v>0.7</v>
      </c>
      <c r="C100">
        <v>0.7</v>
      </c>
      <c r="D100">
        <v>0.7</v>
      </c>
      <c r="E100">
        <v>0.7</v>
      </c>
      <c r="F100">
        <v>0.7</v>
      </c>
      <c r="G100">
        <v>0.7</v>
      </c>
      <c r="H100">
        <v>0.95</v>
      </c>
      <c r="I100">
        <v>0.7</v>
      </c>
      <c r="J100">
        <v>0.7</v>
      </c>
      <c r="N100">
        <v>0.95</v>
      </c>
      <c r="O100">
        <v>0.45</v>
      </c>
      <c r="AC100" s="46">
        <v>0.5</v>
      </c>
      <c r="AD100" s="46">
        <v>0.5</v>
      </c>
    </row>
    <row r="101" spans="1:30">
      <c r="B101" s="1">
        <f t="shared" ref="B101:O101" si="28">B95*AVERAGE(B96:B100)</f>
        <v>0.7</v>
      </c>
      <c r="C101" s="1">
        <f t="shared" si="28"/>
        <v>0.7</v>
      </c>
      <c r="D101" s="1">
        <f t="shared" si="28"/>
        <v>0.7</v>
      </c>
      <c r="E101" s="1">
        <f t="shared" si="28"/>
        <v>0.7</v>
      </c>
      <c r="F101" s="1">
        <f t="shared" si="28"/>
        <v>0.7</v>
      </c>
      <c r="G101" s="1">
        <f t="shared" si="28"/>
        <v>0.7</v>
      </c>
      <c r="H101" s="1">
        <f t="shared" si="28"/>
        <v>0.95</v>
      </c>
      <c r="I101" s="1">
        <f t="shared" si="28"/>
        <v>0.52499999999999991</v>
      </c>
      <c r="J101" s="1">
        <f t="shared" si="28"/>
        <v>0</v>
      </c>
      <c r="K101" s="1"/>
      <c r="L101" s="1"/>
      <c r="M101" s="1"/>
      <c r="N101" s="1">
        <f t="shared" si="28"/>
        <v>0.71249999999999991</v>
      </c>
      <c r="O101" s="1">
        <f t="shared" si="28"/>
        <v>0.33750000000000002</v>
      </c>
      <c r="P101" s="1"/>
      <c r="AC101" s="1">
        <f t="shared" ref="AC101:AD101" si="29">AC95*AVERAGE(AC96:AC100)</f>
        <v>0.5</v>
      </c>
      <c r="AD101" s="1">
        <f t="shared" si="29"/>
        <v>0.5</v>
      </c>
    </row>
    <row r="102" spans="1:30">
      <c r="A102" s="2" t="s">
        <v>616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0.75</v>
      </c>
      <c r="J102">
        <v>0</v>
      </c>
      <c r="N102">
        <v>0.75</v>
      </c>
      <c r="O102">
        <v>0.75</v>
      </c>
      <c r="AC102">
        <v>1</v>
      </c>
      <c r="AD102">
        <v>1</v>
      </c>
    </row>
    <row r="103" spans="1:30">
      <c r="A103" t="s">
        <v>617</v>
      </c>
      <c r="B103">
        <v>0.7</v>
      </c>
      <c r="C103">
        <v>0.7</v>
      </c>
      <c r="D103">
        <v>0.7</v>
      </c>
      <c r="E103">
        <v>0.7</v>
      </c>
      <c r="F103">
        <v>0.7</v>
      </c>
      <c r="G103">
        <v>0.7</v>
      </c>
      <c r="H103">
        <v>0.95</v>
      </c>
      <c r="I103">
        <v>0.7</v>
      </c>
      <c r="J103">
        <v>0.7</v>
      </c>
      <c r="N103">
        <v>0.95</v>
      </c>
      <c r="O103">
        <v>0.45</v>
      </c>
      <c r="AC103" s="46">
        <v>0.5</v>
      </c>
      <c r="AD103" s="46">
        <v>0.5</v>
      </c>
    </row>
    <row r="104" spans="1:30">
      <c r="A104" t="s">
        <v>618</v>
      </c>
      <c r="B104">
        <v>0.7</v>
      </c>
      <c r="C104">
        <v>0.7</v>
      </c>
      <c r="D104">
        <v>0.7</v>
      </c>
      <c r="E104">
        <v>0.7</v>
      </c>
      <c r="F104">
        <v>0.7</v>
      </c>
      <c r="G104">
        <v>0.7</v>
      </c>
      <c r="H104">
        <v>0.95</v>
      </c>
      <c r="I104">
        <v>0.7</v>
      </c>
      <c r="J104">
        <v>0.7</v>
      </c>
      <c r="N104">
        <v>0.95</v>
      </c>
      <c r="O104">
        <v>0.45</v>
      </c>
      <c r="AC104" s="46">
        <v>0.5</v>
      </c>
      <c r="AD104" s="46">
        <v>0.5</v>
      </c>
    </row>
    <row r="105" spans="1:30">
      <c r="A105" t="s">
        <v>619</v>
      </c>
      <c r="B105">
        <v>0.7</v>
      </c>
      <c r="C105">
        <v>0.7</v>
      </c>
      <c r="D105">
        <v>0.7</v>
      </c>
      <c r="E105">
        <v>0.7</v>
      </c>
      <c r="F105">
        <v>0.7</v>
      </c>
      <c r="G105">
        <v>0.7</v>
      </c>
      <c r="H105">
        <v>0.95</v>
      </c>
      <c r="I105">
        <v>0.7</v>
      </c>
      <c r="J105">
        <v>0.7</v>
      </c>
      <c r="N105">
        <v>0.95</v>
      </c>
      <c r="O105">
        <v>0.45</v>
      </c>
      <c r="AC105" s="46">
        <v>0.5</v>
      </c>
      <c r="AD105" s="46">
        <v>0.5</v>
      </c>
    </row>
    <row r="106" spans="1:30">
      <c r="A106" t="s">
        <v>620</v>
      </c>
      <c r="B106">
        <v>0.7</v>
      </c>
      <c r="C106">
        <v>0.7</v>
      </c>
      <c r="D106">
        <v>0.7</v>
      </c>
      <c r="E106">
        <v>0.7</v>
      </c>
      <c r="F106">
        <v>0.7</v>
      </c>
      <c r="G106">
        <v>0.7</v>
      </c>
      <c r="H106">
        <v>0.95</v>
      </c>
      <c r="I106">
        <v>0.7</v>
      </c>
      <c r="J106">
        <v>0.7</v>
      </c>
      <c r="N106">
        <v>0.95</v>
      </c>
      <c r="O106">
        <v>0.45</v>
      </c>
      <c r="AC106" s="46">
        <v>0.5</v>
      </c>
      <c r="AD106" s="46">
        <v>0.5</v>
      </c>
    </row>
    <row r="107" spans="1:30">
      <c r="A107" t="s">
        <v>621</v>
      </c>
      <c r="B107">
        <v>0.7</v>
      </c>
      <c r="C107">
        <v>0.7</v>
      </c>
      <c r="D107">
        <v>0.7</v>
      </c>
      <c r="E107">
        <v>0.7</v>
      </c>
      <c r="F107">
        <v>0.7</v>
      </c>
      <c r="G107">
        <v>0.7</v>
      </c>
      <c r="H107">
        <v>0.95</v>
      </c>
      <c r="I107">
        <v>0.7</v>
      </c>
      <c r="J107">
        <v>0.7</v>
      </c>
      <c r="N107">
        <v>0.95</v>
      </c>
      <c r="O107">
        <v>0.45</v>
      </c>
      <c r="AC107" s="46">
        <v>0.5</v>
      </c>
      <c r="AD107" s="46">
        <v>0.5</v>
      </c>
    </row>
    <row r="108" spans="1:30">
      <c r="B108" s="1">
        <f t="shared" ref="B108:O108" si="30">B102*AVERAGE(B103:B107)</f>
        <v>0.7</v>
      </c>
      <c r="C108" s="1">
        <f t="shared" si="30"/>
        <v>0.7</v>
      </c>
      <c r="D108" s="1">
        <f t="shared" si="30"/>
        <v>0.7</v>
      </c>
      <c r="E108" s="1">
        <f t="shared" si="30"/>
        <v>0.7</v>
      </c>
      <c r="F108" s="1">
        <f t="shared" si="30"/>
        <v>0.7</v>
      </c>
      <c r="G108" s="1">
        <f t="shared" si="30"/>
        <v>0.7</v>
      </c>
      <c r="H108" s="1">
        <f t="shared" si="30"/>
        <v>0.95</v>
      </c>
      <c r="I108" s="1">
        <f t="shared" si="30"/>
        <v>0.52499999999999991</v>
      </c>
      <c r="J108" s="1">
        <f t="shared" si="30"/>
        <v>0</v>
      </c>
      <c r="K108" s="1"/>
      <c r="L108" s="1"/>
      <c r="M108" s="1"/>
      <c r="N108" s="1">
        <f t="shared" si="30"/>
        <v>0.71249999999999991</v>
      </c>
      <c r="O108" s="1">
        <f t="shared" si="30"/>
        <v>0.33750000000000002</v>
      </c>
      <c r="P108" s="1"/>
      <c r="AC108" s="1">
        <f t="shared" ref="AC108:AD108" si="31">AC102*AVERAGE(AC103:AC107)</f>
        <v>0.5</v>
      </c>
      <c r="AD108" s="1">
        <f t="shared" si="31"/>
        <v>0.5</v>
      </c>
    </row>
    <row r="109" spans="1:30">
      <c r="A109" s="2" t="s">
        <v>616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0.75</v>
      </c>
      <c r="J109">
        <v>0</v>
      </c>
      <c r="N109">
        <v>0.75</v>
      </c>
      <c r="O109">
        <v>0.75</v>
      </c>
      <c r="AC109">
        <v>1</v>
      </c>
      <c r="AD109">
        <v>1</v>
      </c>
    </row>
    <row r="110" spans="1:30">
      <c r="A110" t="s">
        <v>617</v>
      </c>
      <c r="B110">
        <v>0.7</v>
      </c>
      <c r="C110">
        <v>0.7</v>
      </c>
      <c r="D110">
        <v>0.7</v>
      </c>
      <c r="E110">
        <v>0.7</v>
      </c>
      <c r="F110">
        <v>0.7</v>
      </c>
      <c r="G110">
        <v>0.7</v>
      </c>
      <c r="H110">
        <v>0.95</v>
      </c>
      <c r="I110">
        <v>0.7</v>
      </c>
      <c r="J110">
        <v>0.7</v>
      </c>
      <c r="N110">
        <v>0.95</v>
      </c>
      <c r="O110">
        <v>0.45</v>
      </c>
      <c r="AC110" s="46">
        <v>0.5</v>
      </c>
      <c r="AD110" s="46">
        <v>0.5</v>
      </c>
    </row>
    <row r="111" spans="1:30">
      <c r="A111" t="s">
        <v>618</v>
      </c>
      <c r="B111">
        <v>0.7</v>
      </c>
      <c r="C111">
        <v>0.7</v>
      </c>
      <c r="D111">
        <v>0.7</v>
      </c>
      <c r="E111">
        <v>0.7</v>
      </c>
      <c r="F111">
        <v>0.7</v>
      </c>
      <c r="G111">
        <v>0.7</v>
      </c>
      <c r="H111">
        <v>0.95</v>
      </c>
      <c r="I111">
        <v>0.7</v>
      </c>
      <c r="J111">
        <v>0.7</v>
      </c>
      <c r="N111">
        <v>0.95</v>
      </c>
      <c r="O111">
        <v>0.45</v>
      </c>
      <c r="AC111" s="46">
        <v>0.5</v>
      </c>
      <c r="AD111" s="46">
        <v>0.5</v>
      </c>
    </row>
    <row r="112" spans="1:30">
      <c r="A112" t="s">
        <v>619</v>
      </c>
      <c r="B112">
        <v>0.7</v>
      </c>
      <c r="C112">
        <v>0.7</v>
      </c>
      <c r="D112">
        <v>0.7</v>
      </c>
      <c r="E112">
        <v>0.7</v>
      </c>
      <c r="F112">
        <v>0.7</v>
      </c>
      <c r="G112">
        <v>0.7</v>
      </c>
      <c r="H112">
        <v>0.95</v>
      </c>
      <c r="I112">
        <v>0.7</v>
      </c>
      <c r="J112">
        <v>0.7</v>
      </c>
      <c r="N112">
        <v>0.95</v>
      </c>
      <c r="O112">
        <v>0.45</v>
      </c>
      <c r="AC112" s="46">
        <v>0.5</v>
      </c>
      <c r="AD112" s="46">
        <v>0.5</v>
      </c>
    </row>
    <row r="113" spans="1:30">
      <c r="A113" t="s">
        <v>620</v>
      </c>
      <c r="B113">
        <v>0.7</v>
      </c>
      <c r="C113">
        <v>0.7</v>
      </c>
      <c r="D113">
        <v>0.7</v>
      </c>
      <c r="E113">
        <v>0.7</v>
      </c>
      <c r="F113">
        <v>0.7</v>
      </c>
      <c r="G113">
        <v>0.7</v>
      </c>
      <c r="H113">
        <v>0.95</v>
      </c>
      <c r="I113">
        <v>0.7</v>
      </c>
      <c r="J113">
        <v>0.7</v>
      </c>
      <c r="N113">
        <v>0.95</v>
      </c>
      <c r="O113">
        <v>0.45</v>
      </c>
      <c r="AC113" s="46">
        <v>0.5</v>
      </c>
      <c r="AD113" s="46">
        <v>0.5</v>
      </c>
    </row>
    <row r="114" spans="1:30">
      <c r="A114" t="s">
        <v>621</v>
      </c>
      <c r="B114">
        <v>0.7</v>
      </c>
      <c r="C114">
        <v>0.7</v>
      </c>
      <c r="D114">
        <v>0.7</v>
      </c>
      <c r="E114">
        <v>0.7</v>
      </c>
      <c r="F114">
        <v>0.7</v>
      </c>
      <c r="G114">
        <v>0.7</v>
      </c>
      <c r="H114">
        <v>0.95</v>
      </c>
      <c r="I114">
        <v>0.7</v>
      </c>
      <c r="J114">
        <v>0.7</v>
      </c>
      <c r="N114">
        <v>0.95</v>
      </c>
      <c r="O114">
        <v>0.45</v>
      </c>
      <c r="AC114" s="46">
        <v>0.5</v>
      </c>
      <c r="AD114" s="46">
        <v>0.5</v>
      </c>
    </row>
    <row r="115" spans="1:30">
      <c r="B115" s="1">
        <f t="shared" ref="B115:O115" si="32">B109*AVERAGE(B110:B114)</f>
        <v>0.7</v>
      </c>
      <c r="C115" s="1">
        <f t="shared" si="32"/>
        <v>0.7</v>
      </c>
      <c r="D115" s="1">
        <f t="shared" si="32"/>
        <v>0.7</v>
      </c>
      <c r="E115" s="1">
        <f t="shared" si="32"/>
        <v>0.7</v>
      </c>
      <c r="F115" s="1">
        <f t="shared" si="32"/>
        <v>0.7</v>
      </c>
      <c r="G115" s="1">
        <f t="shared" si="32"/>
        <v>0.7</v>
      </c>
      <c r="H115" s="1">
        <f t="shared" si="32"/>
        <v>0.95</v>
      </c>
      <c r="I115" s="1">
        <f t="shared" si="32"/>
        <v>0.52499999999999991</v>
      </c>
      <c r="J115" s="1">
        <f t="shared" si="32"/>
        <v>0</v>
      </c>
      <c r="K115" s="1"/>
      <c r="L115" s="1"/>
      <c r="M115" s="1"/>
      <c r="N115" s="1">
        <f t="shared" si="32"/>
        <v>0.71249999999999991</v>
      </c>
      <c r="O115" s="1">
        <f t="shared" si="32"/>
        <v>0.33750000000000002</v>
      </c>
      <c r="P115" s="1"/>
      <c r="AC115" s="1">
        <f t="shared" ref="AC115:AD115" si="33">AC109*AVERAGE(AC110:AC114)</f>
        <v>0.5</v>
      </c>
      <c r="AD115" s="1">
        <f t="shared" si="33"/>
        <v>0.5</v>
      </c>
    </row>
    <row r="116" spans="1:30">
      <c r="A116" s="2" t="s">
        <v>616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0.75</v>
      </c>
      <c r="J116">
        <v>0</v>
      </c>
      <c r="N116">
        <v>0.75</v>
      </c>
      <c r="O116">
        <v>0.75</v>
      </c>
      <c r="AC116">
        <v>1</v>
      </c>
      <c r="AD116">
        <v>1</v>
      </c>
    </row>
    <row r="117" spans="1:30">
      <c r="A117" t="s">
        <v>617</v>
      </c>
      <c r="B117">
        <v>0.7</v>
      </c>
      <c r="C117">
        <v>0.7</v>
      </c>
      <c r="D117">
        <v>0.7</v>
      </c>
      <c r="E117">
        <v>0.7</v>
      </c>
      <c r="F117">
        <v>0.7</v>
      </c>
      <c r="G117">
        <v>0.7</v>
      </c>
      <c r="H117">
        <v>0.95</v>
      </c>
      <c r="I117">
        <v>0.7</v>
      </c>
      <c r="J117">
        <v>0.7</v>
      </c>
      <c r="N117">
        <v>0.95</v>
      </c>
      <c r="O117">
        <v>0.45</v>
      </c>
      <c r="AC117" s="46">
        <v>0.5</v>
      </c>
      <c r="AD117" s="46">
        <v>0.5</v>
      </c>
    </row>
    <row r="118" spans="1:30">
      <c r="A118" t="s">
        <v>618</v>
      </c>
      <c r="B118">
        <v>0.7</v>
      </c>
      <c r="C118">
        <v>0.7</v>
      </c>
      <c r="D118">
        <v>0.7</v>
      </c>
      <c r="E118">
        <v>0.7</v>
      </c>
      <c r="F118">
        <v>0.7</v>
      </c>
      <c r="G118">
        <v>0.7</v>
      </c>
      <c r="H118">
        <v>0.95</v>
      </c>
      <c r="I118">
        <v>0.7</v>
      </c>
      <c r="J118">
        <v>0.7</v>
      </c>
      <c r="N118">
        <v>0.95</v>
      </c>
      <c r="O118">
        <v>0.45</v>
      </c>
      <c r="AC118" s="46">
        <v>0.5</v>
      </c>
      <c r="AD118" s="46">
        <v>0.5</v>
      </c>
    </row>
    <row r="119" spans="1:30">
      <c r="A119" t="s">
        <v>619</v>
      </c>
      <c r="B119">
        <v>0.7</v>
      </c>
      <c r="C119">
        <v>0.7</v>
      </c>
      <c r="D119">
        <v>0.7</v>
      </c>
      <c r="E119">
        <v>0.7</v>
      </c>
      <c r="F119">
        <v>0.7</v>
      </c>
      <c r="G119">
        <v>0.7</v>
      </c>
      <c r="H119">
        <v>0.95</v>
      </c>
      <c r="I119">
        <v>0.7</v>
      </c>
      <c r="J119">
        <v>0.7</v>
      </c>
      <c r="N119">
        <v>0.95</v>
      </c>
      <c r="O119">
        <v>0.45</v>
      </c>
      <c r="AC119" s="46">
        <v>0.5</v>
      </c>
      <c r="AD119" s="46">
        <v>0.5</v>
      </c>
    </row>
    <row r="120" spans="1:30">
      <c r="A120" t="s">
        <v>620</v>
      </c>
      <c r="B120">
        <v>0.7</v>
      </c>
      <c r="C120">
        <v>0.7</v>
      </c>
      <c r="D120">
        <v>0.7</v>
      </c>
      <c r="E120">
        <v>0.7</v>
      </c>
      <c r="F120">
        <v>0.7</v>
      </c>
      <c r="G120">
        <v>0.7</v>
      </c>
      <c r="H120">
        <v>0.95</v>
      </c>
      <c r="I120">
        <v>0.7</v>
      </c>
      <c r="J120">
        <v>0.7</v>
      </c>
      <c r="N120">
        <v>0.95</v>
      </c>
      <c r="O120">
        <v>0.45</v>
      </c>
      <c r="AC120" s="46">
        <v>0.5</v>
      </c>
      <c r="AD120" s="46">
        <v>0.5</v>
      </c>
    </row>
    <row r="121" spans="1:30">
      <c r="A121" t="s">
        <v>621</v>
      </c>
      <c r="B121">
        <v>0.7</v>
      </c>
      <c r="C121">
        <v>0.7</v>
      </c>
      <c r="D121">
        <v>0.7</v>
      </c>
      <c r="E121">
        <v>0.7</v>
      </c>
      <c r="F121">
        <v>0.7</v>
      </c>
      <c r="G121">
        <v>0.7</v>
      </c>
      <c r="H121">
        <v>0.95</v>
      </c>
      <c r="I121">
        <v>0.7</v>
      </c>
      <c r="J121">
        <v>0.7</v>
      </c>
      <c r="N121">
        <v>0.95</v>
      </c>
      <c r="O121">
        <v>0.45</v>
      </c>
      <c r="AC121" s="46">
        <v>0.5</v>
      </c>
      <c r="AD121" s="46">
        <v>0.5</v>
      </c>
    </row>
    <row r="122" spans="1:30">
      <c r="B122" s="1">
        <f t="shared" ref="B122:O122" si="34">B116*AVERAGE(B117:B121)</f>
        <v>0.7</v>
      </c>
      <c r="C122" s="1">
        <f t="shared" si="34"/>
        <v>0.7</v>
      </c>
      <c r="D122" s="1">
        <f t="shared" si="34"/>
        <v>0.7</v>
      </c>
      <c r="E122" s="1">
        <f t="shared" si="34"/>
        <v>0.7</v>
      </c>
      <c r="F122" s="1">
        <f t="shared" si="34"/>
        <v>0.7</v>
      </c>
      <c r="G122" s="1">
        <f t="shared" si="34"/>
        <v>0.7</v>
      </c>
      <c r="H122" s="1">
        <f t="shared" si="34"/>
        <v>0.95</v>
      </c>
      <c r="I122" s="1">
        <f t="shared" si="34"/>
        <v>0.52499999999999991</v>
      </c>
      <c r="J122" s="1">
        <f t="shared" si="34"/>
        <v>0</v>
      </c>
      <c r="K122" s="1"/>
      <c r="L122" s="1"/>
      <c r="M122" s="1"/>
      <c r="N122" s="1">
        <f t="shared" si="34"/>
        <v>0.71249999999999991</v>
      </c>
      <c r="O122" s="1">
        <f t="shared" si="34"/>
        <v>0.33750000000000002</v>
      </c>
      <c r="P122" s="1"/>
      <c r="AC122" s="1">
        <f t="shared" ref="AC122:AD122" si="35">AC116*AVERAGE(AC117:AC121)</f>
        <v>0.5</v>
      </c>
      <c r="AD122" s="1">
        <f t="shared" si="35"/>
        <v>0.5</v>
      </c>
    </row>
    <row r="123" spans="1:30">
      <c r="A123" s="2" t="s">
        <v>616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0.75</v>
      </c>
      <c r="J123">
        <v>0</v>
      </c>
      <c r="N123">
        <v>0.75</v>
      </c>
      <c r="O123">
        <v>0.75</v>
      </c>
      <c r="AC123">
        <v>1</v>
      </c>
      <c r="AD123">
        <v>1</v>
      </c>
    </row>
    <row r="124" spans="1:30">
      <c r="A124" t="s">
        <v>617</v>
      </c>
      <c r="B124">
        <v>0.7</v>
      </c>
      <c r="C124">
        <v>0.7</v>
      </c>
      <c r="D124">
        <v>0.7</v>
      </c>
      <c r="E124">
        <v>0.7</v>
      </c>
      <c r="F124">
        <v>0.7</v>
      </c>
      <c r="G124">
        <v>0.7</v>
      </c>
      <c r="H124">
        <v>0.95</v>
      </c>
      <c r="I124">
        <v>0.7</v>
      </c>
      <c r="J124">
        <v>0.7</v>
      </c>
      <c r="N124">
        <v>0.95</v>
      </c>
      <c r="O124">
        <v>0.45</v>
      </c>
      <c r="AC124" s="46">
        <v>0.5</v>
      </c>
      <c r="AD124" s="46">
        <v>0.5</v>
      </c>
    </row>
    <row r="125" spans="1:30">
      <c r="A125" t="s">
        <v>618</v>
      </c>
      <c r="B125">
        <v>0.7</v>
      </c>
      <c r="C125">
        <v>0.7</v>
      </c>
      <c r="D125">
        <v>0.7</v>
      </c>
      <c r="E125">
        <v>0.7</v>
      </c>
      <c r="F125">
        <v>0.7</v>
      </c>
      <c r="G125">
        <v>0.7</v>
      </c>
      <c r="H125">
        <v>0.95</v>
      </c>
      <c r="I125">
        <v>0.7</v>
      </c>
      <c r="J125">
        <v>0.7</v>
      </c>
      <c r="N125">
        <v>0.95</v>
      </c>
      <c r="O125">
        <v>0.45</v>
      </c>
      <c r="AC125" s="46">
        <v>0.5</v>
      </c>
      <c r="AD125" s="46">
        <v>0.5</v>
      </c>
    </row>
    <row r="126" spans="1:30">
      <c r="A126" t="s">
        <v>619</v>
      </c>
      <c r="B126">
        <v>0.7</v>
      </c>
      <c r="C126">
        <v>0.7</v>
      </c>
      <c r="D126">
        <v>0.7</v>
      </c>
      <c r="E126">
        <v>0.7</v>
      </c>
      <c r="F126">
        <v>0.7</v>
      </c>
      <c r="G126">
        <v>0.7</v>
      </c>
      <c r="H126">
        <v>0.95</v>
      </c>
      <c r="I126">
        <v>0.7</v>
      </c>
      <c r="J126">
        <v>0.7</v>
      </c>
      <c r="N126">
        <v>0.95</v>
      </c>
      <c r="O126">
        <v>0.45</v>
      </c>
      <c r="AC126" s="46">
        <v>0.5</v>
      </c>
      <c r="AD126" s="46">
        <v>0.5</v>
      </c>
    </row>
    <row r="127" spans="1:30">
      <c r="A127" t="s">
        <v>620</v>
      </c>
      <c r="B127">
        <v>0.7</v>
      </c>
      <c r="C127">
        <v>0.7</v>
      </c>
      <c r="D127">
        <v>0.7</v>
      </c>
      <c r="E127">
        <v>0.7</v>
      </c>
      <c r="F127">
        <v>0.7</v>
      </c>
      <c r="G127">
        <v>0.7</v>
      </c>
      <c r="H127">
        <v>0.95</v>
      </c>
      <c r="I127">
        <v>0.7</v>
      </c>
      <c r="J127">
        <v>0.7</v>
      </c>
      <c r="N127">
        <v>0.95</v>
      </c>
      <c r="O127">
        <v>0.45</v>
      </c>
      <c r="AC127" s="46">
        <v>0.5</v>
      </c>
      <c r="AD127" s="46">
        <v>0.5</v>
      </c>
    </row>
    <row r="128" spans="1:30">
      <c r="A128" t="s">
        <v>621</v>
      </c>
      <c r="B128">
        <v>0.7</v>
      </c>
      <c r="C128">
        <v>0.7</v>
      </c>
      <c r="D128">
        <v>0.7</v>
      </c>
      <c r="E128">
        <v>0.7</v>
      </c>
      <c r="F128">
        <v>0.7</v>
      </c>
      <c r="G128">
        <v>0.7</v>
      </c>
      <c r="H128">
        <v>0.95</v>
      </c>
      <c r="I128">
        <v>0.7</v>
      </c>
      <c r="J128">
        <v>0.7</v>
      </c>
      <c r="N128">
        <v>0.95</v>
      </c>
      <c r="O128">
        <v>0.45</v>
      </c>
      <c r="AC128" s="46">
        <v>0.5</v>
      </c>
      <c r="AD128" s="46">
        <v>0.5</v>
      </c>
    </row>
    <row r="129" spans="1:30">
      <c r="B129" s="1">
        <f t="shared" ref="B129:O129" si="36">B123*AVERAGE(B124:B128)</f>
        <v>0.7</v>
      </c>
      <c r="C129" s="1">
        <f t="shared" si="36"/>
        <v>0.7</v>
      </c>
      <c r="D129" s="1">
        <f t="shared" si="36"/>
        <v>0.7</v>
      </c>
      <c r="E129" s="1">
        <f t="shared" si="36"/>
        <v>0.7</v>
      </c>
      <c r="F129" s="1">
        <f t="shared" si="36"/>
        <v>0.7</v>
      </c>
      <c r="G129" s="1">
        <f t="shared" si="36"/>
        <v>0.7</v>
      </c>
      <c r="H129" s="1">
        <f t="shared" si="36"/>
        <v>0.95</v>
      </c>
      <c r="I129" s="1">
        <f t="shared" si="36"/>
        <v>0.52499999999999991</v>
      </c>
      <c r="J129" s="1">
        <f t="shared" si="36"/>
        <v>0</v>
      </c>
      <c r="K129" s="1"/>
      <c r="L129" s="1"/>
      <c r="M129" s="1"/>
      <c r="N129" s="1">
        <f t="shared" si="36"/>
        <v>0.71249999999999991</v>
      </c>
      <c r="O129" s="1">
        <f t="shared" si="36"/>
        <v>0.33750000000000002</v>
      </c>
      <c r="P129" s="1"/>
      <c r="AC129" s="1">
        <f t="shared" ref="AC129:AD129" si="37">AC123*AVERAGE(AC124:AC128)</f>
        <v>0.5</v>
      </c>
      <c r="AD129" s="1">
        <f t="shared" si="37"/>
        <v>0.5</v>
      </c>
    </row>
    <row r="130" spans="1:30">
      <c r="A130" s="2" t="s">
        <v>616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0.75</v>
      </c>
      <c r="J130">
        <v>0</v>
      </c>
      <c r="N130">
        <v>0.75</v>
      </c>
      <c r="O130">
        <v>0.75</v>
      </c>
      <c r="AC130">
        <v>1</v>
      </c>
      <c r="AD130">
        <v>1</v>
      </c>
    </row>
    <row r="131" spans="1:30">
      <c r="A131" t="s">
        <v>617</v>
      </c>
      <c r="B131">
        <v>0.7</v>
      </c>
      <c r="C131">
        <v>0.7</v>
      </c>
      <c r="D131">
        <v>0.7</v>
      </c>
      <c r="E131">
        <v>0.7</v>
      </c>
      <c r="F131">
        <v>0.7</v>
      </c>
      <c r="G131">
        <v>0.7</v>
      </c>
      <c r="H131">
        <v>0.95</v>
      </c>
      <c r="I131">
        <v>0.7</v>
      </c>
      <c r="J131">
        <v>0.7</v>
      </c>
      <c r="N131">
        <v>0.95</v>
      </c>
      <c r="O131">
        <v>0.45</v>
      </c>
      <c r="AC131" s="46">
        <v>0.5</v>
      </c>
      <c r="AD131" s="46">
        <v>0.5</v>
      </c>
    </row>
    <row r="132" spans="1:30">
      <c r="A132" t="s">
        <v>618</v>
      </c>
      <c r="B132">
        <v>0.7</v>
      </c>
      <c r="C132">
        <v>0.7</v>
      </c>
      <c r="D132">
        <v>0.7</v>
      </c>
      <c r="E132">
        <v>0.7</v>
      </c>
      <c r="F132">
        <v>0.7</v>
      </c>
      <c r="G132">
        <v>0.7</v>
      </c>
      <c r="H132">
        <v>0.95</v>
      </c>
      <c r="I132">
        <v>0.7</v>
      </c>
      <c r="J132">
        <v>0.7</v>
      </c>
      <c r="N132">
        <v>0.95</v>
      </c>
      <c r="O132">
        <v>0.45</v>
      </c>
      <c r="AC132" s="46">
        <v>0.5</v>
      </c>
      <c r="AD132" s="46">
        <v>0.5</v>
      </c>
    </row>
    <row r="133" spans="1:30">
      <c r="A133" t="s">
        <v>619</v>
      </c>
      <c r="B133">
        <v>0.7</v>
      </c>
      <c r="C133">
        <v>0.7</v>
      </c>
      <c r="D133">
        <v>0.7</v>
      </c>
      <c r="E133">
        <v>0.7</v>
      </c>
      <c r="F133">
        <v>0.7</v>
      </c>
      <c r="G133">
        <v>0.7</v>
      </c>
      <c r="H133">
        <v>0.95</v>
      </c>
      <c r="I133">
        <v>0.7</v>
      </c>
      <c r="J133">
        <v>0.7</v>
      </c>
      <c r="N133">
        <v>0.95</v>
      </c>
      <c r="O133">
        <v>0.45</v>
      </c>
      <c r="AC133" s="46">
        <v>0.5</v>
      </c>
      <c r="AD133" s="46">
        <v>0.5</v>
      </c>
    </row>
    <row r="134" spans="1:30">
      <c r="A134" t="s">
        <v>620</v>
      </c>
      <c r="B134">
        <v>0.7</v>
      </c>
      <c r="C134">
        <v>0.7</v>
      </c>
      <c r="D134">
        <v>0.7</v>
      </c>
      <c r="E134">
        <v>0.7</v>
      </c>
      <c r="F134">
        <v>0.7</v>
      </c>
      <c r="G134">
        <v>0.7</v>
      </c>
      <c r="H134">
        <v>0.95</v>
      </c>
      <c r="I134">
        <v>0.7</v>
      </c>
      <c r="J134">
        <v>0.7</v>
      </c>
      <c r="N134">
        <v>0.95</v>
      </c>
      <c r="O134">
        <v>0.45</v>
      </c>
      <c r="AC134" s="46">
        <v>0.5</v>
      </c>
      <c r="AD134" s="46">
        <v>0.5</v>
      </c>
    </row>
    <row r="135" spans="1:30">
      <c r="A135" t="s">
        <v>621</v>
      </c>
      <c r="B135">
        <v>0.7</v>
      </c>
      <c r="C135">
        <v>0.7</v>
      </c>
      <c r="D135">
        <v>0.7</v>
      </c>
      <c r="E135">
        <v>0.7</v>
      </c>
      <c r="F135">
        <v>0.7</v>
      </c>
      <c r="G135">
        <v>0.7</v>
      </c>
      <c r="H135">
        <v>0.95</v>
      </c>
      <c r="I135">
        <v>0.7</v>
      </c>
      <c r="J135">
        <v>0.7</v>
      </c>
      <c r="N135">
        <v>0.95</v>
      </c>
      <c r="O135">
        <v>0.45</v>
      </c>
      <c r="AC135" s="46">
        <v>0.5</v>
      </c>
      <c r="AD135" s="46">
        <v>0.5</v>
      </c>
    </row>
    <row r="136" spans="1:30">
      <c r="B136" s="1">
        <f t="shared" ref="B136:O136" si="38">B130*AVERAGE(B131:B135)</f>
        <v>0.7</v>
      </c>
      <c r="C136" s="1">
        <f t="shared" si="38"/>
        <v>0.7</v>
      </c>
      <c r="D136" s="1">
        <f t="shared" si="38"/>
        <v>0.7</v>
      </c>
      <c r="E136" s="1">
        <f t="shared" si="38"/>
        <v>0.7</v>
      </c>
      <c r="F136" s="1">
        <f t="shared" si="38"/>
        <v>0.7</v>
      </c>
      <c r="G136" s="1">
        <f t="shared" si="38"/>
        <v>0.7</v>
      </c>
      <c r="H136" s="1">
        <f t="shared" si="38"/>
        <v>0.95</v>
      </c>
      <c r="I136" s="1">
        <f t="shared" si="38"/>
        <v>0.52499999999999991</v>
      </c>
      <c r="J136" s="1">
        <f t="shared" si="38"/>
        <v>0</v>
      </c>
      <c r="K136" s="1"/>
      <c r="L136" s="1"/>
      <c r="M136" s="1"/>
      <c r="N136" s="1">
        <f t="shared" si="38"/>
        <v>0.71249999999999991</v>
      </c>
      <c r="O136" s="1">
        <f t="shared" si="38"/>
        <v>0.33750000000000002</v>
      </c>
      <c r="P136" s="1"/>
      <c r="AC136" s="1">
        <f t="shared" ref="AC136:AD136" si="39">AC130*AVERAGE(AC131:AC135)</f>
        <v>0.5</v>
      </c>
      <c r="AD136" s="1">
        <f t="shared" si="39"/>
        <v>0.5</v>
      </c>
    </row>
    <row r="137" spans="1:30">
      <c r="A137" s="2" t="s">
        <v>616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0.75</v>
      </c>
      <c r="J137">
        <v>0</v>
      </c>
      <c r="N137">
        <v>0.75</v>
      </c>
      <c r="O137">
        <v>0.75</v>
      </c>
      <c r="AC137">
        <v>1</v>
      </c>
      <c r="AD137">
        <v>1</v>
      </c>
    </row>
    <row r="138" spans="1:30">
      <c r="A138" t="s">
        <v>617</v>
      </c>
      <c r="B138">
        <v>0.7</v>
      </c>
      <c r="C138">
        <v>0.7</v>
      </c>
      <c r="D138">
        <v>0.7</v>
      </c>
      <c r="E138">
        <v>0.7</v>
      </c>
      <c r="F138">
        <v>0.7</v>
      </c>
      <c r="G138">
        <v>0.7</v>
      </c>
      <c r="H138">
        <v>0.95</v>
      </c>
      <c r="I138">
        <v>0.7</v>
      </c>
      <c r="J138">
        <v>0.7</v>
      </c>
      <c r="N138">
        <v>0.95</v>
      </c>
      <c r="O138">
        <v>0.45</v>
      </c>
      <c r="AC138" s="46">
        <v>0.5</v>
      </c>
      <c r="AD138" s="46">
        <v>0.5</v>
      </c>
    </row>
    <row r="139" spans="1:30">
      <c r="A139" t="s">
        <v>618</v>
      </c>
      <c r="B139">
        <v>0.7</v>
      </c>
      <c r="C139">
        <v>0.7</v>
      </c>
      <c r="D139">
        <v>0.7</v>
      </c>
      <c r="E139">
        <v>0.7</v>
      </c>
      <c r="F139">
        <v>0.7</v>
      </c>
      <c r="G139">
        <v>0.7</v>
      </c>
      <c r="H139">
        <v>0.95</v>
      </c>
      <c r="I139">
        <v>0.7</v>
      </c>
      <c r="J139">
        <v>0.7</v>
      </c>
      <c r="N139">
        <v>0.95</v>
      </c>
      <c r="O139">
        <v>0.45</v>
      </c>
      <c r="AC139" s="46">
        <v>0.5</v>
      </c>
      <c r="AD139" s="46">
        <v>0.5</v>
      </c>
    </row>
    <row r="140" spans="1:30">
      <c r="A140" t="s">
        <v>619</v>
      </c>
      <c r="B140">
        <v>0.7</v>
      </c>
      <c r="C140">
        <v>0.7</v>
      </c>
      <c r="D140">
        <v>0.7</v>
      </c>
      <c r="E140">
        <v>0.7</v>
      </c>
      <c r="F140">
        <v>0.7</v>
      </c>
      <c r="G140">
        <v>0.7</v>
      </c>
      <c r="H140">
        <v>0.95</v>
      </c>
      <c r="I140">
        <v>0.7</v>
      </c>
      <c r="J140">
        <v>0.7</v>
      </c>
      <c r="N140">
        <v>0.95</v>
      </c>
      <c r="O140">
        <v>0.45</v>
      </c>
      <c r="AC140" s="46">
        <v>0.5</v>
      </c>
      <c r="AD140" s="46">
        <v>0.5</v>
      </c>
    </row>
    <row r="141" spans="1:30">
      <c r="A141" t="s">
        <v>620</v>
      </c>
      <c r="B141">
        <v>0.7</v>
      </c>
      <c r="C141">
        <v>0.7</v>
      </c>
      <c r="D141">
        <v>0.7</v>
      </c>
      <c r="E141">
        <v>0.7</v>
      </c>
      <c r="F141">
        <v>0.7</v>
      </c>
      <c r="G141">
        <v>0.7</v>
      </c>
      <c r="H141">
        <v>0.95</v>
      </c>
      <c r="I141">
        <v>0.7</v>
      </c>
      <c r="J141">
        <v>0.7</v>
      </c>
      <c r="N141">
        <v>0.95</v>
      </c>
      <c r="O141">
        <v>0.45</v>
      </c>
      <c r="AC141" s="46">
        <v>0.5</v>
      </c>
      <c r="AD141" s="46">
        <v>0.5</v>
      </c>
    </row>
    <row r="142" spans="1:30">
      <c r="A142" t="s">
        <v>621</v>
      </c>
      <c r="B142">
        <v>0.7</v>
      </c>
      <c r="C142">
        <v>0.7</v>
      </c>
      <c r="D142">
        <v>0.7</v>
      </c>
      <c r="E142">
        <v>0.7</v>
      </c>
      <c r="F142">
        <v>0.7</v>
      </c>
      <c r="G142">
        <v>0.7</v>
      </c>
      <c r="H142">
        <v>0.95</v>
      </c>
      <c r="I142">
        <v>0.7</v>
      </c>
      <c r="J142">
        <v>0.7</v>
      </c>
      <c r="N142">
        <v>0.95</v>
      </c>
      <c r="O142">
        <v>0.45</v>
      </c>
      <c r="AC142" s="46">
        <v>0.5</v>
      </c>
      <c r="AD142" s="46">
        <v>0.5</v>
      </c>
    </row>
    <row r="143" spans="1:30">
      <c r="B143" s="1">
        <f t="shared" ref="B143:O143" si="40">B137*AVERAGE(B138:B142)</f>
        <v>0.7</v>
      </c>
      <c r="C143" s="1">
        <f t="shared" si="40"/>
        <v>0.7</v>
      </c>
      <c r="D143" s="1">
        <f t="shared" si="40"/>
        <v>0.7</v>
      </c>
      <c r="E143" s="1">
        <f t="shared" si="40"/>
        <v>0.7</v>
      </c>
      <c r="F143" s="1">
        <f t="shared" si="40"/>
        <v>0.7</v>
      </c>
      <c r="G143" s="1">
        <f t="shared" si="40"/>
        <v>0.7</v>
      </c>
      <c r="H143" s="1">
        <f t="shared" si="40"/>
        <v>0.95</v>
      </c>
      <c r="I143" s="1">
        <f t="shared" si="40"/>
        <v>0.52499999999999991</v>
      </c>
      <c r="J143" s="1">
        <f t="shared" si="40"/>
        <v>0</v>
      </c>
      <c r="K143" s="1"/>
      <c r="L143" s="1"/>
      <c r="M143" s="1"/>
      <c r="N143" s="1">
        <f t="shared" si="40"/>
        <v>0.71249999999999991</v>
      </c>
      <c r="O143" s="1">
        <f t="shared" si="40"/>
        <v>0.33750000000000002</v>
      </c>
      <c r="P143" s="1"/>
      <c r="AC143" s="1">
        <f t="shared" ref="AC143:AD143" si="41">AC137*AVERAGE(AC138:AC142)</f>
        <v>0.5</v>
      </c>
      <c r="AD143" s="1">
        <f t="shared" si="41"/>
        <v>0.5</v>
      </c>
    </row>
    <row r="147" spans="1:19">
      <c r="A147" t="s">
        <v>16</v>
      </c>
    </row>
    <row r="149" spans="1:19">
      <c r="A149" t="s">
        <v>648</v>
      </c>
      <c r="B149">
        <v>0.7</v>
      </c>
      <c r="C149">
        <v>0.95</v>
      </c>
      <c r="D149">
        <v>0.95</v>
      </c>
      <c r="Q149">
        <f>AVERAGE(B149:B153)</f>
        <v>0.7</v>
      </c>
      <c r="R149">
        <f>AVERAGE(C149:C153)</f>
        <v>0.75</v>
      </c>
      <c r="S149">
        <f>AVERAGE(D149:D153)</f>
        <v>0.95</v>
      </c>
    </row>
    <row r="150" spans="1:19">
      <c r="A150" t="s">
        <v>649</v>
      </c>
      <c r="B150">
        <v>0.7</v>
      </c>
      <c r="C150">
        <v>0.7</v>
      </c>
      <c r="D150">
        <v>0.95</v>
      </c>
    </row>
    <row r="151" spans="1:19">
      <c r="A151" t="s">
        <v>650</v>
      </c>
      <c r="B151">
        <v>0.7</v>
      </c>
      <c r="C151">
        <v>0.7</v>
      </c>
      <c r="D151">
        <v>0.95</v>
      </c>
    </row>
    <row r="152" spans="1:19">
      <c r="A152" t="s">
        <v>651</v>
      </c>
      <c r="B152">
        <v>0.7</v>
      </c>
      <c r="C152">
        <v>0.7</v>
      </c>
      <c r="D152">
        <v>0.95</v>
      </c>
    </row>
    <row r="153" spans="1:19">
      <c r="A153" t="s">
        <v>652</v>
      </c>
      <c r="B153">
        <v>0.7</v>
      </c>
      <c r="C153">
        <v>0.7</v>
      </c>
      <c r="D153">
        <v>0.95</v>
      </c>
      <c r="Q153" t="s">
        <v>642</v>
      </c>
      <c r="R153">
        <f>(R149-Q149)/Q149*100</f>
        <v>7.1428571428571495</v>
      </c>
    </row>
    <row r="154" spans="1:19">
      <c r="Q154" t="s">
        <v>643</v>
      </c>
      <c r="R154">
        <f>(S149-Q149)/Q149*100</f>
        <v>35.714285714285715</v>
      </c>
    </row>
    <row r="160" spans="1:19">
      <c r="A160" t="s">
        <v>653</v>
      </c>
    </row>
    <row r="161" spans="1:24">
      <c r="A161" t="s">
        <v>616</v>
      </c>
      <c r="B161">
        <v>1</v>
      </c>
      <c r="C161">
        <v>1</v>
      </c>
      <c r="D161">
        <v>0.95</v>
      </c>
      <c r="E161">
        <v>0</v>
      </c>
      <c r="F161">
        <v>0.75</v>
      </c>
      <c r="G161">
        <v>0.75</v>
      </c>
      <c r="H161">
        <v>1</v>
      </c>
      <c r="I161">
        <v>0.75</v>
      </c>
      <c r="J161">
        <v>0</v>
      </c>
      <c r="K161">
        <v>0.75</v>
      </c>
      <c r="L161">
        <v>0.75</v>
      </c>
      <c r="N161">
        <f t="shared" ref="N161:X161" si="42">(B164+B168+B172+B176+B180+B184+B188+B192+B196+B200+B204)/11</f>
        <v>0.70000000000000007</v>
      </c>
      <c r="O161">
        <f t="shared" si="42"/>
        <v>0.71136363636363642</v>
      </c>
      <c r="P161">
        <f t="shared" si="42"/>
        <v>0.69681818181818189</v>
      </c>
      <c r="Q161">
        <f t="shared" si="42"/>
        <v>0.63636363636363646</v>
      </c>
      <c r="R161">
        <f t="shared" si="42"/>
        <v>0.69261363636363649</v>
      </c>
      <c r="S161">
        <f t="shared" si="42"/>
        <v>0.6755681818181819</v>
      </c>
      <c r="T161">
        <f t="shared" si="42"/>
        <v>0.95</v>
      </c>
      <c r="U161">
        <f t="shared" si="42"/>
        <v>0.52500000000000002</v>
      </c>
      <c r="V161">
        <f t="shared" si="42"/>
        <v>0</v>
      </c>
      <c r="W161">
        <f t="shared" si="42"/>
        <v>0.71250000000000002</v>
      </c>
      <c r="X161">
        <f t="shared" si="42"/>
        <v>0.33749999999999997</v>
      </c>
    </row>
    <row r="162" spans="1:24">
      <c r="A162" t="s">
        <v>654</v>
      </c>
      <c r="B162">
        <v>0.7</v>
      </c>
      <c r="C162">
        <v>0.95</v>
      </c>
      <c r="D162">
        <v>0.7</v>
      </c>
      <c r="E162">
        <v>0.7</v>
      </c>
      <c r="F162">
        <v>0.95</v>
      </c>
      <c r="G162">
        <v>0.45</v>
      </c>
      <c r="H162">
        <v>0.95</v>
      </c>
      <c r="I162">
        <v>0.7</v>
      </c>
      <c r="J162">
        <v>0.7</v>
      </c>
      <c r="K162">
        <v>0.95</v>
      </c>
      <c r="L162">
        <v>0.45</v>
      </c>
    </row>
    <row r="163" spans="1:24">
      <c r="A163" t="s">
        <v>621</v>
      </c>
      <c r="B163">
        <v>0.7</v>
      </c>
      <c r="C163">
        <v>0.7</v>
      </c>
      <c r="D163">
        <v>0.7</v>
      </c>
      <c r="E163">
        <v>0.7</v>
      </c>
      <c r="F163">
        <v>0.7</v>
      </c>
      <c r="G163">
        <v>0.7</v>
      </c>
      <c r="H163">
        <v>0.95</v>
      </c>
      <c r="I163">
        <v>0.7</v>
      </c>
      <c r="J163">
        <v>0.7</v>
      </c>
      <c r="K163">
        <v>0.95</v>
      </c>
      <c r="L163">
        <v>0.45</v>
      </c>
    </row>
    <row r="164" spans="1:24">
      <c r="B164" s="1">
        <f t="shared" ref="B164:L164" si="43">B161*AVERAGE(B162:B163)</f>
        <v>0.7</v>
      </c>
      <c r="C164" s="1">
        <f t="shared" si="43"/>
        <v>0.82499999999999996</v>
      </c>
      <c r="D164" s="1">
        <f t="shared" si="43"/>
        <v>0.66499999999999992</v>
      </c>
      <c r="E164" s="1">
        <f t="shared" si="43"/>
        <v>0</v>
      </c>
      <c r="F164" s="1">
        <f t="shared" si="43"/>
        <v>0.61874999999999991</v>
      </c>
      <c r="G164" s="1">
        <f t="shared" si="43"/>
        <v>0.43124999999999997</v>
      </c>
      <c r="H164" s="1">
        <f t="shared" si="43"/>
        <v>0.95</v>
      </c>
      <c r="I164" s="1">
        <f t="shared" si="43"/>
        <v>0.52499999999999991</v>
      </c>
      <c r="J164" s="1">
        <f t="shared" si="43"/>
        <v>0</v>
      </c>
      <c r="K164" s="1">
        <f t="shared" si="43"/>
        <v>0.71249999999999991</v>
      </c>
      <c r="L164" s="1">
        <f t="shared" si="43"/>
        <v>0.33750000000000002</v>
      </c>
    </row>
    <row r="165" spans="1:24">
      <c r="A165" t="s">
        <v>616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0.75</v>
      </c>
      <c r="J165">
        <v>0</v>
      </c>
      <c r="K165">
        <v>0.75</v>
      </c>
      <c r="L165">
        <v>0.75</v>
      </c>
    </row>
    <row r="166" spans="1:24">
      <c r="A166" t="s">
        <v>654</v>
      </c>
      <c r="B166">
        <v>0.7</v>
      </c>
      <c r="C166">
        <v>0.7</v>
      </c>
      <c r="D166">
        <v>0.7</v>
      </c>
      <c r="E166">
        <v>0.7</v>
      </c>
      <c r="F166">
        <v>0.7</v>
      </c>
      <c r="G166">
        <v>0.7</v>
      </c>
      <c r="H166">
        <v>0.95</v>
      </c>
      <c r="I166">
        <v>0.7</v>
      </c>
      <c r="J166">
        <v>0.7</v>
      </c>
      <c r="K166">
        <v>0.95</v>
      </c>
      <c r="L166">
        <v>0.45</v>
      </c>
      <c r="O166" t="s">
        <v>655</v>
      </c>
      <c r="P166" t="s">
        <v>656</v>
      </c>
    </row>
    <row r="167" spans="1:24">
      <c r="A167" t="s">
        <v>621</v>
      </c>
      <c r="B167">
        <v>0.7</v>
      </c>
      <c r="C167">
        <v>0.7</v>
      </c>
      <c r="D167">
        <v>0.7</v>
      </c>
      <c r="E167">
        <v>0.7</v>
      </c>
      <c r="F167">
        <v>0.7</v>
      </c>
      <c r="G167">
        <v>0.7</v>
      </c>
      <c r="H167">
        <v>0.95</v>
      </c>
      <c r="I167">
        <v>0.7</v>
      </c>
      <c r="J167">
        <v>0.7</v>
      </c>
      <c r="K167">
        <v>0.95</v>
      </c>
      <c r="L167">
        <v>0.45</v>
      </c>
      <c r="N167" t="s">
        <v>657</v>
      </c>
      <c r="O167">
        <f>(C164-B164)/B164*100</f>
        <v>17.857142857142858</v>
      </c>
      <c r="P167">
        <f>(O161-N161)/N161*100</f>
        <v>1.6233766233766218</v>
      </c>
    </row>
    <row r="168" spans="1:24">
      <c r="B168" s="1">
        <f t="shared" ref="B168:L168" si="44">B165*AVERAGE(B166:B167)</f>
        <v>0.7</v>
      </c>
      <c r="C168" s="1">
        <f t="shared" si="44"/>
        <v>0.7</v>
      </c>
      <c r="D168" s="1">
        <f t="shared" si="44"/>
        <v>0.7</v>
      </c>
      <c r="E168" s="1">
        <f t="shared" si="44"/>
        <v>0.7</v>
      </c>
      <c r="F168" s="1">
        <f t="shared" si="44"/>
        <v>0.7</v>
      </c>
      <c r="G168" s="1">
        <f t="shared" si="44"/>
        <v>0.7</v>
      </c>
      <c r="H168" s="1">
        <f t="shared" si="44"/>
        <v>0.95</v>
      </c>
      <c r="I168" s="1">
        <f t="shared" si="44"/>
        <v>0.52499999999999991</v>
      </c>
      <c r="J168" s="1">
        <f t="shared" si="44"/>
        <v>0</v>
      </c>
      <c r="K168" s="1">
        <f t="shared" si="44"/>
        <v>0.71249999999999991</v>
      </c>
      <c r="L168" s="1">
        <f t="shared" si="44"/>
        <v>0.33750000000000002</v>
      </c>
      <c r="N168" t="s">
        <v>658</v>
      </c>
      <c r="O168">
        <f>(D164-B164)/B164*100</f>
        <v>-5.0000000000000044</v>
      </c>
      <c r="P168">
        <f>(P161-N161)/N161*100</f>
        <v>-0.45454545454545348</v>
      </c>
    </row>
    <row r="169" spans="1:24">
      <c r="A169" t="s">
        <v>616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0.75</v>
      </c>
      <c r="J169">
        <v>0</v>
      </c>
      <c r="K169">
        <v>0.75</v>
      </c>
      <c r="L169">
        <v>0.75</v>
      </c>
      <c r="N169" t="s">
        <v>659</v>
      </c>
      <c r="O169">
        <f>(E164-B164)/B164*100</f>
        <v>-100</v>
      </c>
      <c r="P169">
        <f>(Q161-N161)/N161*100</f>
        <v>-9.0909090909090864</v>
      </c>
    </row>
    <row r="170" spans="1:24">
      <c r="A170" t="s">
        <v>654</v>
      </c>
      <c r="B170">
        <v>0.7</v>
      </c>
      <c r="C170">
        <v>0.7</v>
      </c>
      <c r="D170">
        <v>0.7</v>
      </c>
      <c r="E170">
        <v>0.7</v>
      </c>
      <c r="F170">
        <v>0.7</v>
      </c>
      <c r="G170">
        <v>0.7</v>
      </c>
      <c r="H170">
        <v>0.95</v>
      </c>
      <c r="I170">
        <v>0.7</v>
      </c>
      <c r="J170">
        <v>0.7</v>
      </c>
      <c r="K170">
        <v>0.95</v>
      </c>
      <c r="L170">
        <v>0.45</v>
      </c>
      <c r="O170">
        <f>(F164-B164)/B164*100</f>
        <v>-11.607142857142865</v>
      </c>
      <c r="P170">
        <f>(R161-N161)/N161*100</f>
        <v>-1.055194805194797</v>
      </c>
    </row>
    <row r="171" spans="1:24">
      <c r="A171" t="s">
        <v>621</v>
      </c>
      <c r="B171">
        <v>0.7</v>
      </c>
      <c r="C171">
        <v>0.7</v>
      </c>
      <c r="D171">
        <v>0.7</v>
      </c>
      <c r="E171">
        <v>0.7</v>
      </c>
      <c r="F171">
        <v>0.7</v>
      </c>
      <c r="G171">
        <v>0.7</v>
      </c>
      <c r="H171">
        <v>0.95</v>
      </c>
      <c r="I171">
        <v>0.7</v>
      </c>
      <c r="J171">
        <v>0.7</v>
      </c>
      <c r="K171">
        <v>0.95</v>
      </c>
      <c r="L171">
        <v>0.45</v>
      </c>
      <c r="O171">
        <f>(G164-B164)/B164*100</f>
        <v>-38.392857142857146</v>
      </c>
      <c r="P171">
        <f>(S161-N161)/N161*100</f>
        <v>-3.490259740259738</v>
      </c>
    </row>
    <row r="172" spans="1:24">
      <c r="B172" s="1">
        <f t="shared" ref="B172:L172" si="45">B169*AVERAGE(B170:B171)</f>
        <v>0.7</v>
      </c>
      <c r="C172" s="1">
        <f t="shared" si="45"/>
        <v>0.7</v>
      </c>
      <c r="D172" s="1">
        <f t="shared" si="45"/>
        <v>0.7</v>
      </c>
      <c r="E172" s="1">
        <f t="shared" si="45"/>
        <v>0.7</v>
      </c>
      <c r="F172" s="1">
        <f t="shared" si="45"/>
        <v>0.7</v>
      </c>
      <c r="G172" s="1">
        <f t="shared" si="45"/>
        <v>0.7</v>
      </c>
      <c r="H172" s="1">
        <f t="shared" si="45"/>
        <v>0.95</v>
      </c>
      <c r="I172" s="1">
        <f t="shared" si="45"/>
        <v>0.52499999999999991</v>
      </c>
      <c r="J172" s="1">
        <f t="shared" si="45"/>
        <v>0</v>
      </c>
      <c r="K172" s="1">
        <f t="shared" si="45"/>
        <v>0.71249999999999991</v>
      </c>
      <c r="L172" s="1">
        <f t="shared" si="45"/>
        <v>0.33750000000000002</v>
      </c>
      <c r="N172" t="s">
        <v>660</v>
      </c>
      <c r="O172">
        <f>(H164-B164)/B164*100</f>
        <v>35.714285714285715</v>
      </c>
      <c r="P172">
        <f>(T161-N161)/N161*100</f>
        <v>35.714285714285694</v>
      </c>
    </row>
    <row r="173" spans="1:24">
      <c r="A173" t="s">
        <v>616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0.75</v>
      </c>
      <c r="J173">
        <v>0</v>
      </c>
      <c r="K173">
        <v>0.75</v>
      </c>
      <c r="L173">
        <v>0.75</v>
      </c>
      <c r="O173">
        <f>(I164-B164)/B164*100</f>
        <v>-25.000000000000007</v>
      </c>
      <c r="P173">
        <f>(U161-N161)/N161*100</f>
        <v>-25.000000000000007</v>
      </c>
    </row>
    <row r="174" spans="1:24">
      <c r="A174" t="s">
        <v>654</v>
      </c>
      <c r="B174">
        <v>0.7</v>
      </c>
      <c r="C174">
        <v>0.7</v>
      </c>
      <c r="D174">
        <v>0.7</v>
      </c>
      <c r="E174">
        <v>0.7</v>
      </c>
      <c r="F174">
        <v>0.7</v>
      </c>
      <c r="G174">
        <v>0.7</v>
      </c>
      <c r="H174">
        <v>0.95</v>
      </c>
      <c r="I174">
        <v>0.7</v>
      </c>
      <c r="J174">
        <v>0.7</v>
      </c>
      <c r="K174">
        <v>0.95</v>
      </c>
      <c r="L174">
        <v>0.45</v>
      </c>
    </row>
    <row r="175" spans="1:24">
      <c r="A175" t="s">
        <v>621</v>
      </c>
      <c r="B175">
        <v>0.7</v>
      </c>
      <c r="C175">
        <v>0.7</v>
      </c>
      <c r="D175">
        <v>0.7</v>
      </c>
      <c r="E175">
        <v>0.7</v>
      </c>
      <c r="F175">
        <v>0.7</v>
      </c>
      <c r="G175">
        <v>0.7</v>
      </c>
      <c r="H175">
        <v>0.95</v>
      </c>
      <c r="I175">
        <v>0.7</v>
      </c>
      <c r="J175">
        <v>0.7</v>
      </c>
      <c r="K175">
        <v>0.95</v>
      </c>
      <c r="L175">
        <v>0.45</v>
      </c>
      <c r="O175">
        <f>(K164-B164)/B164*100</f>
        <v>1.7857142857142794</v>
      </c>
      <c r="P175">
        <f>(W161-N161)/N161*100</f>
        <v>1.7857142857142794</v>
      </c>
    </row>
    <row r="176" spans="1:24">
      <c r="B176" s="1">
        <f t="shared" ref="B176:L176" si="46">AVERAGE(B174:B175)*B173</f>
        <v>0.7</v>
      </c>
      <c r="C176" s="1">
        <f t="shared" si="46"/>
        <v>0.7</v>
      </c>
      <c r="D176" s="1">
        <f t="shared" si="46"/>
        <v>0.7</v>
      </c>
      <c r="E176" s="1">
        <f t="shared" si="46"/>
        <v>0.7</v>
      </c>
      <c r="F176" s="1">
        <f t="shared" si="46"/>
        <v>0.7</v>
      </c>
      <c r="G176" s="1">
        <f t="shared" si="46"/>
        <v>0.7</v>
      </c>
      <c r="H176" s="1">
        <f t="shared" si="46"/>
        <v>0.95</v>
      </c>
      <c r="I176" s="1">
        <f t="shared" si="46"/>
        <v>0.52499999999999991</v>
      </c>
      <c r="J176" s="1">
        <f t="shared" si="46"/>
        <v>0</v>
      </c>
      <c r="K176" s="1">
        <f t="shared" si="46"/>
        <v>0.71249999999999991</v>
      </c>
      <c r="L176" s="1">
        <f t="shared" si="46"/>
        <v>0.33750000000000002</v>
      </c>
      <c r="O176">
        <f>(L164-B164)/B164*100</f>
        <v>-51.785714285714278</v>
      </c>
      <c r="P176">
        <f>(X161-N161)/N161*100</f>
        <v>-51.785714285714292</v>
      </c>
    </row>
    <row r="177" spans="1:25">
      <c r="A177" t="s">
        <v>616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0.75</v>
      </c>
      <c r="J177">
        <v>0</v>
      </c>
      <c r="K177">
        <v>0.75</v>
      </c>
      <c r="L177">
        <v>0.75</v>
      </c>
    </row>
    <row r="178" spans="1:25">
      <c r="A178" t="s">
        <v>654</v>
      </c>
      <c r="B178">
        <v>0.7</v>
      </c>
      <c r="C178">
        <v>0.7</v>
      </c>
      <c r="D178">
        <v>0.7</v>
      </c>
      <c r="E178">
        <v>0.7</v>
      </c>
      <c r="F178">
        <v>0.7</v>
      </c>
      <c r="G178">
        <v>0.7</v>
      </c>
      <c r="H178">
        <v>0.95</v>
      </c>
      <c r="I178">
        <v>0.7</v>
      </c>
      <c r="J178">
        <v>0.7</v>
      </c>
      <c r="K178">
        <v>0.95</v>
      </c>
      <c r="L178">
        <v>0.45</v>
      </c>
    </row>
    <row r="179" spans="1:25">
      <c r="A179" t="s">
        <v>621</v>
      </c>
      <c r="B179">
        <v>0.7</v>
      </c>
      <c r="C179">
        <v>0.7</v>
      </c>
      <c r="D179">
        <v>0.7</v>
      </c>
      <c r="E179">
        <v>0.7</v>
      </c>
      <c r="F179">
        <v>0.7</v>
      </c>
      <c r="G179">
        <v>0.7</v>
      </c>
      <c r="H179">
        <v>0.95</v>
      </c>
      <c r="I179">
        <v>0.7</v>
      </c>
      <c r="J179">
        <v>0.7</v>
      </c>
      <c r="K179">
        <v>0.95</v>
      </c>
      <c r="L179">
        <v>0.45</v>
      </c>
    </row>
    <row r="180" spans="1:25">
      <c r="B180" s="1">
        <f t="shared" ref="B180:L180" si="47">B177*AVERAGE(B178:B179)</f>
        <v>0.7</v>
      </c>
      <c r="C180" s="1">
        <f t="shared" si="47"/>
        <v>0.7</v>
      </c>
      <c r="D180" s="1">
        <f t="shared" si="47"/>
        <v>0.7</v>
      </c>
      <c r="E180" s="1">
        <f t="shared" si="47"/>
        <v>0.7</v>
      </c>
      <c r="F180" s="1">
        <f t="shared" si="47"/>
        <v>0.7</v>
      </c>
      <c r="G180" s="1">
        <f t="shared" si="47"/>
        <v>0.7</v>
      </c>
      <c r="H180" s="1">
        <f t="shared" si="47"/>
        <v>0.95</v>
      </c>
      <c r="I180" s="1">
        <f t="shared" si="47"/>
        <v>0.52499999999999991</v>
      </c>
      <c r="J180" s="1">
        <f t="shared" si="47"/>
        <v>0</v>
      </c>
      <c r="K180" s="1">
        <f t="shared" si="47"/>
        <v>0.71249999999999991</v>
      </c>
      <c r="L180" s="1">
        <f t="shared" si="47"/>
        <v>0.33750000000000002</v>
      </c>
    </row>
    <row r="181" spans="1:25">
      <c r="A181" t="s">
        <v>616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0.75</v>
      </c>
      <c r="J181">
        <v>0</v>
      </c>
      <c r="K181">
        <v>0.75</v>
      </c>
      <c r="L181">
        <v>0.75</v>
      </c>
    </row>
    <row r="182" spans="1:25">
      <c r="A182" t="s">
        <v>654</v>
      </c>
      <c r="B182">
        <v>0.7</v>
      </c>
      <c r="C182">
        <v>0.7</v>
      </c>
      <c r="D182">
        <v>0.7</v>
      </c>
      <c r="E182">
        <v>0.7</v>
      </c>
      <c r="F182">
        <v>0.7</v>
      </c>
      <c r="G182">
        <v>0.7</v>
      </c>
      <c r="H182">
        <v>0.95</v>
      </c>
      <c r="I182">
        <v>0.7</v>
      </c>
      <c r="J182">
        <v>0.7</v>
      </c>
      <c r="K182">
        <v>0.95</v>
      </c>
      <c r="L182">
        <v>0.45</v>
      </c>
    </row>
    <row r="183" spans="1:25">
      <c r="A183" t="s">
        <v>621</v>
      </c>
      <c r="B183">
        <v>0.7</v>
      </c>
      <c r="C183">
        <v>0.7</v>
      </c>
      <c r="D183">
        <v>0.7</v>
      </c>
      <c r="E183">
        <v>0.7</v>
      </c>
      <c r="F183">
        <v>0.7</v>
      </c>
      <c r="G183">
        <v>0.7</v>
      </c>
      <c r="H183">
        <v>0.95</v>
      </c>
      <c r="I183">
        <v>0.7</v>
      </c>
      <c r="J183">
        <v>0.7</v>
      </c>
      <c r="K183">
        <v>0.95</v>
      </c>
      <c r="L183">
        <v>0.45</v>
      </c>
    </row>
    <row r="184" spans="1:25">
      <c r="B184" s="1">
        <f t="shared" ref="B184:L184" si="48">B181*AVERAGE(B182:B183)</f>
        <v>0.7</v>
      </c>
      <c r="C184" s="1">
        <f t="shared" si="48"/>
        <v>0.7</v>
      </c>
      <c r="D184" s="1">
        <f t="shared" si="48"/>
        <v>0.7</v>
      </c>
      <c r="E184" s="1">
        <f t="shared" si="48"/>
        <v>0.7</v>
      </c>
      <c r="F184" s="1">
        <f t="shared" si="48"/>
        <v>0.7</v>
      </c>
      <c r="G184" s="1">
        <f t="shared" si="48"/>
        <v>0.7</v>
      </c>
      <c r="H184" s="1">
        <f t="shared" si="48"/>
        <v>0.95</v>
      </c>
      <c r="I184" s="1">
        <f t="shared" si="48"/>
        <v>0.52499999999999991</v>
      </c>
      <c r="J184" s="1">
        <f t="shared" si="48"/>
        <v>0</v>
      </c>
      <c r="K184" s="1">
        <f t="shared" si="48"/>
        <v>0.71249999999999991</v>
      </c>
      <c r="L184" s="1">
        <f t="shared" si="48"/>
        <v>0.33750000000000002</v>
      </c>
      <c r="P184" t="s">
        <v>661</v>
      </c>
      <c r="Q184">
        <v>0.7</v>
      </c>
      <c r="R184">
        <v>0.95</v>
      </c>
      <c r="S184">
        <v>0.95</v>
      </c>
      <c r="W184">
        <f>Q185*Q184</f>
        <v>0.48999999999999994</v>
      </c>
      <c r="Y184">
        <f>(W185-W184)/W184*100</f>
        <v>35.714285714285715</v>
      </c>
    </row>
    <row r="185" spans="1:25">
      <c r="A185" t="s">
        <v>616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0.75</v>
      </c>
      <c r="J185">
        <v>0</v>
      </c>
      <c r="K185">
        <v>0.75</v>
      </c>
      <c r="L185">
        <v>0.75</v>
      </c>
      <c r="P185" t="s">
        <v>662</v>
      </c>
      <c r="Q185">
        <v>0.7</v>
      </c>
      <c r="R185">
        <v>0.7</v>
      </c>
      <c r="S185">
        <v>0.95</v>
      </c>
      <c r="W185">
        <f>R185*R184</f>
        <v>0.66499999999999992</v>
      </c>
      <c r="Y185">
        <f>(W186-W184)/W184*100</f>
        <v>84.18367346938777</v>
      </c>
    </row>
    <row r="186" spans="1:25">
      <c r="A186" t="s">
        <v>654</v>
      </c>
      <c r="B186">
        <v>0.7</v>
      </c>
      <c r="C186">
        <v>0.7</v>
      </c>
      <c r="D186">
        <v>0.7</v>
      </c>
      <c r="E186">
        <v>0.7</v>
      </c>
      <c r="F186">
        <v>0.7</v>
      </c>
      <c r="G186">
        <v>0.7</v>
      </c>
      <c r="H186">
        <v>0.95</v>
      </c>
      <c r="I186">
        <v>0.7</v>
      </c>
      <c r="J186">
        <v>0.7</v>
      </c>
      <c r="K186">
        <v>0.95</v>
      </c>
      <c r="L186">
        <v>0.45</v>
      </c>
      <c r="W186">
        <f>S185*S184</f>
        <v>0.90249999999999997</v>
      </c>
    </row>
    <row r="187" spans="1:25">
      <c r="A187" t="s">
        <v>621</v>
      </c>
      <c r="B187">
        <v>0.7</v>
      </c>
      <c r="C187">
        <v>0.7</v>
      </c>
      <c r="D187">
        <v>0.7</v>
      </c>
      <c r="E187">
        <v>0.7</v>
      </c>
      <c r="F187">
        <v>0.7</v>
      </c>
      <c r="G187">
        <v>0.7</v>
      </c>
      <c r="H187">
        <v>0.95</v>
      </c>
      <c r="I187">
        <v>0.7</v>
      </c>
      <c r="J187">
        <v>0.7</v>
      </c>
      <c r="K187">
        <v>0.95</v>
      </c>
      <c r="L187">
        <v>0.45</v>
      </c>
    </row>
    <row r="188" spans="1:25">
      <c r="B188" s="1">
        <f t="shared" ref="B188:L188" si="49">AVERAGE(B186:B187)*B185</f>
        <v>0.7</v>
      </c>
      <c r="C188" s="1">
        <f t="shared" si="49"/>
        <v>0.7</v>
      </c>
      <c r="D188" s="1">
        <f t="shared" si="49"/>
        <v>0.7</v>
      </c>
      <c r="E188" s="1">
        <f t="shared" si="49"/>
        <v>0.7</v>
      </c>
      <c r="F188" s="1">
        <f t="shared" si="49"/>
        <v>0.7</v>
      </c>
      <c r="G188" s="1">
        <f t="shared" si="49"/>
        <v>0.7</v>
      </c>
      <c r="H188" s="1">
        <f t="shared" si="49"/>
        <v>0.95</v>
      </c>
      <c r="I188" s="1">
        <f t="shared" si="49"/>
        <v>0.52499999999999991</v>
      </c>
      <c r="J188" s="1">
        <f t="shared" si="49"/>
        <v>0</v>
      </c>
      <c r="K188" s="1">
        <f t="shared" si="49"/>
        <v>0.71249999999999991</v>
      </c>
      <c r="L188" s="1">
        <f t="shared" si="49"/>
        <v>0.33750000000000002</v>
      </c>
    </row>
    <row r="189" spans="1:25">
      <c r="A189" t="s">
        <v>616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0.75</v>
      </c>
      <c r="J189">
        <v>0</v>
      </c>
      <c r="K189">
        <v>0.75</v>
      </c>
      <c r="L189">
        <v>0.75</v>
      </c>
    </row>
    <row r="190" spans="1:25">
      <c r="A190" t="s">
        <v>654</v>
      </c>
      <c r="B190">
        <v>0.7</v>
      </c>
      <c r="C190">
        <v>0.7</v>
      </c>
      <c r="D190">
        <v>0.7</v>
      </c>
      <c r="E190">
        <v>0.7</v>
      </c>
      <c r="F190">
        <v>0.7</v>
      </c>
      <c r="G190">
        <v>0.7</v>
      </c>
      <c r="H190">
        <v>0.95</v>
      </c>
      <c r="I190">
        <v>0.7</v>
      </c>
      <c r="J190">
        <v>0.7</v>
      </c>
      <c r="K190">
        <v>0.95</v>
      </c>
      <c r="L190">
        <v>0.45</v>
      </c>
    </row>
    <row r="191" spans="1:25">
      <c r="A191" t="s">
        <v>621</v>
      </c>
      <c r="B191">
        <v>0.7</v>
      </c>
      <c r="C191">
        <v>0.7</v>
      </c>
      <c r="D191">
        <v>0.7</v>
      </c>
      <c r="E191">
        <v>0.7</v>
      </c>
      <c r="F191">
        <v>0.7</v>
      </c>
      <c r="G191">
        <v>0.7</v>
      </c>
      <c r="H191">
        <v>0.95</v>
      </c>
      <c r="I191">
        <v>0.7</v>
      </c>
      <c r="J191">
        <v>0.7</v>
      </c>
      <c r="K191">
        <v>0.95</v>
      </c>
      <c r="L191">
        <v>0.45</v>
      </c>
    </row>
    <row r="192" spans="1:25">
      <c r="B192" s="1">
        <f t="shared" ref="B192:L192" si="50">B189*AVERAGE(B190:B191)</f>
        <v>0.7</v>
      </c>
      <c r="C192" s="1">
        <f t="shared" si="50"/>
        <v>0.7</v>
      </c>
      <c r="D192" s="1">
        <f t="shared" si="50"/>
        <v>0.7</v>
      </c>
      <c r="E192" s="1">
        <f t="shared" si="50"/>
        <v>0.7</v>
      </c>
      <c r="F192" s="1">
        <f t="shared" si="50"/>
        <v>0.7</v>
      </c>
      <c r="G192" s="1">
        <f t="shared" si="50"/>
        <v>0.7</v>
      </c>
      <c r="H192" s="1">
        <f t="shared" si="50"/>
        <v>0.95</v>
      </c>
      <c r="I192" s="1">
        <f t="shared" si="50"/>
        <v>0.52499999999999991</v>
      </c>
      <c r="J192" s="1">
        <f t="shared" si="50"/>
        <v>0</v>
      </c>
      <c r="K192" s="1">
        <f t="shared" si="50"/>
        <v>0.71249999999999991</v>
      </c>
      <c r="L192" s="1">
        <f t="shared" si="50"/>
        <v>0.33750000000000002</v>
      </c>
    </row>
    <row r="193" spans="1:12">
      <c r="A193" t="s">
        <v>616</v>
      </c>
      <c r="B193">
        <v>1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0.75</v>
      </c>
      <c r="J193" s="46">
        <v>0</v>
      </c>
      <c r="K193">
        <v>0.75</v>
      </c>
      <c r="L193">
        <v>0.75</v>
      </c>
    </row>
    <row r="194" spans="1:12">
      <c r="A194" t="s">
        <v>654</v>
      </c>
      <c r="B194">
        <v>0.7</v>
      </c>
      <c r="C194">
        <v>0.7</v>
      </c>
      <c r="D194">
        <v>0.7</v>
      </c>
      <c r="E194">
        <v>0.7</v>
      </c>
      <c r="F194">
        <v>0.7</v>
      </c>
      <c r="G194">
        <v>0.7</v>
      </c>
      <c r="H194">
        <v>0.95</v>
      </c>
      <c r="I194">
        <v>0.7</v>
      </c>
      <c r="J194">
        <v>0.7</v>
      </c>
      <c r="K194">
        <v>0.95</v>
      </c>
      <c r="L194">
        <v>0.45</v>
      </c>
    </row>
    <row r="195" spans="1:12">
      <c r="A195" t="s">
        <v>621</v>
      </c>
      <c r="B195">
        <v>0.7</v>
      </c>
      <c r="C195">
        <v>0.7</v>
      </c>
      <c r="D195">
        <v>0.7</v>
      </c>
      <c r="E195">
        <v>0.7</v>
      </c>
      <c r="F195">
        <v>0.7</v>
      </c>
      <c r="G195">
        <v>0.7</v>
      </c>
      <c r="H195">
        <v>0.95</v>
      </c>
      <c r="I195">
        <v>0.7</v>
      </c>
      <c r="J195">
        <v>0.7</v>
      </c>
      <c r="K195">
        <v>0.95</v>
      </c>
      <c r="L195">
        <v>0.45</v>
      </c>
    </row>
    <row r="196" spans="1:12">
      <c r="B196" s="1">
        <f t="shared" ref="B196:L196" si="51">B193*AVERAGE(B194:B195)</f>
        <v>0.7</v>
      </c>
      <c r="C196" s="1">
        <f t="shared" si="51"/>
        <v>0.7</v>
      </c>
      <c r="D196" s="1">
        <f t="shared" si="51"/>
        <v>0.7</v>
      </c>
      <c r="E196" s="1">
        <f t="shared" si="51"/>
        <v>0.7</v>
      </c>
      <c r="F196" s="1">
        <f t="shared" si="51"/>
        <v>0.7</v>
      </c>
      <c r="G196" s="1">
        <f t="shared" si="51"/>
        <v>0.7</v>
      </c>
      <c r="H196" s="1">
        <f t="shared" si="51"/>
        <v>0.95</v>
      </c>
      <c r="I196" s="1">
        <f t="shared" si="51"/>
        <v>0.52499999999999991</v>
      </c>
      <c r="J196" s="1">
        <f t="shared" si="51"/>
        <v>0</v>
      </c>
      <c r="K196" s="1">
        <f t="shared" si="51"/>
        <v>0.71249999999999991</v>
      </c>
      <c r="L196" s="1">
        <f t="shared" si="51"/>
        <v>0.33750000000000002</v>
      </c>
    </row>
    <row r="197" spans="1:12">
      <c r="A197" t="s">
        <v>616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0.75</v>
      </c>
      <c r="J197" s="46">
        <v>0</v>
      </c>
      <c r="K197">
        <v>0.75</v>
      </c>
      <c r="L197">
        <v>0.75</v>
      </c>
    </row>
    <row r="198" spans="1:12">
      <c r="A198" t="s">
        <v>654</v>
      </c>
      <c r="B198">
        <v>0.7</v>
      </c>
      <c r="C198">
        <v>0.7</v>
      </c>
      <c r="D198">
        <v>0.7</v>
      </c>
      <c r="E198">
        <v>0.7</v>
      </c>
      <c r="F198">
        <v>0.7</v>
      </c>
      <c r="G198">
        <v>0.7</v>
      </c>
      <c r="H198">
        <v>0.95</v>
      </c>
      <c r="I198">
        <v>0.7</v>
      </c>
      <c r="J198">
        <v>0.7</v>
      </c>
      <c r="K198">
        <v>0.95</v>
      </c>
      <c r="L198">
        <v>0.45</v>
      </c>
    </row>
    <row r="199" spans="1:12">
      <c r="A199" t="s">
        <v>621</v>
      </c>
      <c r="B199">
        <v>0.7</v>
      </c>
      <c r="C199">
        <v>0.7</v>
      </c>
      <c r="D199">
        <v>0.7</v>
      </c>
      <c r="E199">
        <v>0.7</v>
      </c>
      <c r="F199">
        <v>0.7</v>
      </c>
      <c r="G199">
        <v>0.7</v>
      </c>
      <c r="H199">
        <v>0.95</v>
      </c>
      <c r="I199">
        <v>0.7</v>
      </c>
      <c r="J199">
        <v>0.7</v>
      </c>
      <c r="K199">
        <v>0.95</v>
      </c>
      <c r="L199">
        <v>0.45</v>
      </c>
    </row>
    <row r="200" spans="1:12">
      <c r="B200" s="1">
        <f t="shared" ref="B200:L200" si="52">AVERAGE(B198:B199)*B197</f>
        <v>0.7</v>
      </c>
      <c r="C200" s="1">
        <f t="shared" si="52"/>
        <v>0.7</v>
      </c>
      <c r="D200" s="1">
        <f t="shared" si="52"/>
        <v>0.7</v>
      </c>
      <c r="E200" s="1">
        <f t="shared" si="52"/>
        <v>0.7</v>
      </c>
      <c r="F200" s="1">
        <f t="shared" si="52"/>
        <v>0.7</v>
      </c>
      <c r="G200" s="1">
        <f t="shared" si="52"/>
        <v>0.7</v>
      </c>
      <c r="H200" s="1">
        <f t="shared" si="52"/>
        <v>0.95</v>
      </c>
      <c r="I200" s="1">
        <f t="shared" si="52"/>
        <v>0.52499999999999991</v>
      </c>
      <c r="J200" s="1">
        <f t="shared" si="52"/>
        <v>0</v>
      </c>
      <c r="K200" s="1">
        <f t="shared" si="52"/>
        <v>0.71249999999999991</v>
      </c>
      <c r="L200" s="1">
        <f t="shared" si="52"/>
        <v>0.33750000000000002</v>
      </c>
    </row>
    <row r="201" spans="1:12">
      <c r="A201" t="s">
        <v>616</v>
      </c>
      <c r="B201">
        <v>1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0.75</v>
      </c>
      <c r="J201" s="46">
        <v>0</v>
      </c>
      <c r="K201">
        <v>0.75</v>
      </c>
      <c r="L201">
        <v>0.75</v>
      </c>
    </row>
    <row r="202" spans="1:12">
      <c r="A202" t="s">
        <v>654</v>
      </c>
      <c r="B202">
        <v>0.7</v>
      </c>
      <c r="C202">
        <v>0.7</v>
      </c>
      <c r="D202">
        <v>0.7</v>
      </c>
      <c r="E202">
        <v>0.7</v>
      </c>
      <c r="F202">
        <v>0.7</v>
      </c>
      <c r="G202">
        <v>0.7</v>
      </c>
      <c r="H202">
        <v>0.95</v>
      </c>
      <c r="I202">
        <v>0.7</v>
      </c>
      <c r="J202">
        <v>0.7</v>
      </c>
      <c r="K202">
        <v>0.95</v>
      </c>
      <c r="L202">
        <v>0.45</v>
      </c>
    </row>
    <row r="203" spans="1:12">
      <c r="A203" t="s">
        <v>621</v>
      </c>
      <c r="B203">
        <v>0.7</v>
      </c>
      <c r="C203">
        <v>0.7</v>
      </c>
      <c r="D203">
        <v>0.7</v>
      </c>
      <c r="E203">
        <v>0.7</v>
      </c>
      <c r="F203">
        <v>0.7</v>
      </c>
      <c r="G203">
        <v>0.7</v>
      </c>
      <c r="H203">
        <v>0.95</v>
      </c>
      <c r="I203">
        <v>0.7</v>
      </c>
      <c r="J203">
        <v>0.7</v>
      </c>
      <c r="K203">
        <v>0.95</v>
      </c>
      <c r="L203">
        <v>0.45</v>
      </c>
    </row>
    <row r="204" spans="1:12">
      <c r="B204" s="1">
        <f t="shared" ref="B204:L204" si="53">AVERAGE(B202:B203)*B201</f>
        <v>0.7</v>
      </c>
      <c r="C204" s="1">
        <f t="shared" si="53"/>
        <v>0.7</v>
      </c>
      <c r="D204" s="1">
        <f t="shared" si="53"/>
        <v>0.7</v>
      </c>
      <c r="E204" s="1">
        <f t="shared" si="53"/>
        <v>0.7</v>
      </c>
      <c r="F204" s="1">
        <f t="shared" si="53"/>
        <v>0.7</v>
      </c>
      <c r="G204" s="1">
        <f t="shared" si="53"/>
        <v>0.7</v>
      </c>
      <c r="H204" s="1">
        <f t="shared" si="53"/>
        <v>0.95</v>
      </c>
      <c r="I204" s="1">
        <f t="shared" si="53"/>
        <v>0.52499999999999991</v>
      </c>
      <c r="J204" s="1">
        <f t="shared" si="53"/>
        <v>0</v>
      </c>
      <c r="K204" s="1">
        <f t="shared" si="53"/>
        <v>0.71249999999999991</v>
      </c>
      <c r="L204" s="1">
        <f t="shared" si="53"/>
        <v>0.33750000000000002</v>
      </c>
    </row>
  </sheetData>
  <mergeCells count="7">
    <mergeCell ref="Q23:Q28"/>
    <mergeCell ref="H2:O2"/>
    <mergeCell ref="A1:AP1"/>
    <mergeCell ref="B2:B3"/>
    <mergeCell ref="A2:A3"/>
    <mergeCell ref="C2:F2"/>
    <mergeCell ref="Q18:Q22"/>
  </mergeCells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B6F21-0879-AB43-B0BB-44C0432A7357}">
  <dimension ref="A1:K1029"/>
  <sheetViews>
    <sheetView workbookViewId="0">
      <selection activeCell="A2" sqref="A2:B4"/>
    </sheetView>
  </sheetViews>
  <sheetFormatPr baseColWidth="10" defaultRowHeight="18"/>
  <cols>
    <col min="1" max="16384" width="10.83203125" style="4"/>
  </cols>
  <sheetData>
    <row r="1" spans="1:2">
      <c r="A1" s="7"/>
    </row>
    <row r="2" spans="1:2">
      <c r="A2" s="4" t="s">
        <v>270</v>
      </c>
      <c r="B2" s="4" t="s">
        <v>268</v>
      </c>
    </row>
    <row r="3" spans="1:2">
      <c r="B3" s="6" t="s">
        <v>269</v>
      </c>
    </row>
    <row r="4" spans="1:2">
      <c r="B4" s="6" t="s">
        <v>8</v>
      </c>
    </row>
    <row r="6" spans="1:2">
      <c r="A6" s="4" t="s">
        <v>273</v>
      </c>
      <c r="B6" s="4" t="s">
        <v>274</v>
      </c>
    </row>
    <row r="7" spans="1:2">
      <c r="B7" s="4" t="s">
        <v>204</v>
      </c>
    </row>
    <row r="8" spans="1:2">
      <c r="A8" s="6"/>
    </row>
    <row r="9" spans="1:2">
      <c r="A9" s="6" t="s">
        <v>271</v>
      </c>
    </row>
    <row r="10" spans="1:2">
      <c r="A10" s="4" t="s">
        <v>272</v>
      </c>
      <c r="B10" s="4" t="s">
        <v>275</v>
      </c>
    </row>
    <row r="11" spans="1:2">
      <c r="B11" s="4" t="s">
        <v>276</v>
      </c>
    </row>
    <row r="12" spans="1:2">
      <c r="A12" s="6"/>
      <c r="B12" s="4" t="s">
        <v>277</v>
      </c>
    </row>
    <row r="13" spans="1:2">
      <c r="A13" s="6"/>
    </row>
    <row r="14" spans="1:2">
      <c r="A14" s="6" t="s">
        <v>206</v>
      </c>
    </row>
    <row r="15" spans="1:2">
      <c r="A15" s="6"/>
    </row>
    <row r="16" spans="1:2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6"/>
    </row>
    <row r="28" spans="1:1">
      <c r="A28" s="6"/>
    </row>
    <row r="29" spans="1:1">
      <c r="A29" s="6"/>
    </row>
    <row r="30" spans="1:1">
      <c r="A30" s="6"/>
    </row>
    <row r="31" spans="1:1">
      <c r="A31" s="6"/>
    </row>
    <row r="32" spans="1:1">
      <c r="A32" s="6"/>
    </row>
    <row r="33" spans="1:11">
      <c r="A33" s="6"/>
    </row>
    <row r="34" spans="1:11">
      <c r="A34" s="6"/>
    </row>
    <row r="35" spans="1:11">
      <c r="A35" s="6"/>
    </row>
    <row r="36" spans="1:11">
      <c r="A36" s="6"/>
    </row>
    <row r="37" spans="1:11">
      <c r="A37" s="6"/>
    </row>
    <row r="38" spans="1:11">
      <c r="A38" s="6"/>
      <c r="K38" s="6"/>
    </row>
    <row r="39" spans="1:11">
      <c r="A39" s="6"/>
      <c r="K39" s="6"/>
    </row>
    <row r="40" spans="1:11">
      <c r="A40" s="6"/>
    </row>
    <row r="41" spans="1:11">
      <c r="A41" s="6"/>
    </row>
    <row r="42" spans="1:11">
      <c r="A42" s="6"/>
      <c r="K42" s="6"/>
    </row>
    <row r="43" spans="1:11">
      <c r="A43" s="6"/>
    </row>
    <row r="44" spans="1:11">
      <c r="A44" s="6"/>
    </row>
    <row r="45" spans="1:11">
      <c r="A45" s="6"/>
    </row>
    <row r="46" spans="1:11">
      <c r="A46" s="6"/>
    </row>
    <row r="47" spans="1:11">
      <c r="A47" s="6"/>
    </row>
    <row r="48" spans="1:11">
      <c r="A48" s="6"/>
    </row>
    <row r="49" spans="1:1">
      <c r="A49" s="6"/>
    </row>
    <row r="50" spans="1:1">
      <c r="A50" s="6"/>
    </row>
    <row r="51" spans="1:1">
      <c r="A51" s="6"/>
    </row>
    <row r="52" spans="1:1">
      <c r="A52" s="6"/>
    </row>
    <row r="53" spans="1:1">
      <c r="A53" s="6"/>
    </row>
    <row r="54" spans="1:1">
      <c r="A54" s="6"/>
    </row>
    <row r="55" spans="1:1">
      <c r="A55" s="6"/>
    </row>
    <row r="56" spans="1:1">
      <c r="A56" s="6"/>
    </row>
    <row r="57" spans="1:1">
      <c r="A57" s="6"/>
    </row>
    <row r="58" spans="1:1">
      <c r="A58" s="6"/>
    </row>
    <row r="59" spans="1:1">
      <c r="A59" s="6"/>
    </row>
    <row r="60" spans="1:1">
      <c r="A60" s="6"/>
    </row>
    <row r="61" spans="1:1">
      <c r="A61" s="7"/>
    </row>
    <row r="62" spans="1:1">
      <c r="A62" s="6"/>
    </row>
    <row r="63" spans="1:1">
      <c r="A63" s="6"/>
    </row>
    <row r="64" spans="1:1">
      <c r="A64" s="6"/>
    </row>
    <row r="65" spans="1:1">
      <c r="A65" s="6"/>
    </row>
    <row r="66" spans="1:1">
      <c r="A66" s="6"/>
    </row>
    <row r="67" spans="1:1">
      <c r="A67" s="6"/>
    </row>
    <row r="68" spans="1:1">
      <c r="A68" s="6"/>
    </row>
    <row r="69" spans="1:1">
      <c r="A69" s="6"/>
    </row>
    <row r="70" spans="1:1">
      <c r="A70" s="6"/>
    </row>
    <row r="71" spans="1:1">
      <c r="A71" s="6"/>
    </row>
    <row r="72" spans="1:1">
      <c r="A72" s="6"/>
    </row>
    <row r="73" spans="1:1">
      <c r="A73" s="6"/>
    </row>
    <row r="74" spans="1:1">
      <c r="A74" s="6"/>
    </row>
    <row r="75" spans="1:1">
      <c r="A75" s="6"/>
    </row>
    <row r="76" spans="1:1">
      <c r="A76" s="6"/>
    </row>
    <row r="77" spans="1:1">
      <c r="A77" s="6"/>
    </row>
    <row r="78" spans="1:1">
      <c r="A78" s="6"/>
    </row>
    <row r="79" spans="1:1">
      <c r="A79" s="6"/>
    </row>
    <row r="80" spans="1:1">
      <c r="A80" s="6"/>
    </row>
    <row r="81" spans="1:1">
      <c r="A81" s="6"/>
    </row>
    <row r="82" spans="1:1">
      <c r="A82" s="6"/>
    </row>
    <row r="83" spans="1:1">
      <c r="A83" s="6"/>
    </row>
    <row r="84" spans="1:1">
      <c r="A84" s="6"/>
    </row>
    <row r="85" spans="1:1">
      <c r="A85" s="6"/>
    </row>
    <row r="86" spans="1:1">
      <c r="A86" s="6"/>
    </row>
    <row r="87" spans="1:1">
      <c r="A87" s="6"/>
    </row>
    <row r="88" spans="1:1">
      <c r="A88" s="6"/>
    </row>
    <row r="89" spans="1:1">
      <c r="A89" s="6"/>
    </row>
    <row r="90" spans="1:1">
      <c r="A90" s="6"/>
    </row>
    <row r="91" spans="1:1">
      <c r="A91" s="6"/>
    </row>
    <row r="92" spans="1:1">
      <c r="A92" s="6"/>
    </row>
    <row r="93" spans="1:1">
      <c r="A93" s="6"/>
    </row>
    <row r="94" spans="1:1">
      <c r="A94" s="6"/>
    </row>
    <row r="95" spans="1:1">
      <c r="A95" s="6"/>
    </row>
    <row r="96" spans="1:1">
      <c r="A96" s="6"/>
    </row>
    <row r="97" spans="1:1">
      <c r="A97" s="6"/>
    </row>
    <row r="98" spans="1:1">
      <c r="A98" s="6"/>
    </row>
    <row r="99" spans="1:1">
      <c r="A99" s="6"/>
    </row>
    <row r="100" spans="1:1">
      <c r="A100" s="6"/>
    </row>
    <row r="101" spans="1:1">
      <c r="A101" s="6"/>
    </row>
    <row r="102" spans="1:1">
      <c r="A102" s="6"/>
    </row>
    <row r="103" spans="1:1">
      <c r="A103" s="6"/>
    </row>
    <row r="104" spans="1:1">
      <c r="A104" s="6"/>
    </row>
    <row r="105" spans="1:1">
      <c r="A105" s="6"/>
    </row>
    <row r="106" spans="1:1">
      <c r="A106" s="6"/>
    </row>
    <row r="107" spans="1:1">
      <c r="A107" s="6"/>
    </row>
    <row r="108" spans="1:1">
      <c r="A108" s="6"/>
    </row>
    <row r="109" spans="1:1">
      <c r="A109" s="6"/>
    </row>
    <row r="110" spans="1:1">
      <c r="A110" s="6"/>
    </row>
    <row r="111" spans="1:1">
      <c r="A111" s="6"/>
    </row>
    <row r="112" spans="1:1">
      <c r="A112" s="6"/>
    </row>
    <row r="113" spans="1:1">
      <c r="A113" s="6"/>
    </row>
    <row r="114" spans="1:1">
      <c r="A114" s="6"/>
    </row>
    <row r="115" spans="1:1">
      <c r="A115" s="6"/>
    </row>
    <row r="116" spans="1:1">
      <c r="A116" s="6"/>
    </row>
    <row r="117" spans="1:1">
      <c r="A117" s="6"/>
    </row>
    <row r="118" spans="1:1">
      <c r="A118" s="6"/>
    </row>
    <row r="119" spans="1:1">
      <c r="A119" s="6"/>
    </row>
    <row r="120" spans="1:1">
      <c r="A120" s="6"/>
    </row>
    <row r="121" spans="1:1">
      <c r="A121" s="6"/>
    </row>
    <row r="122" spans="1:1">
      <c r="A122" s="6"/>
    </row>
    <row r="123" spans="1:1">
      <c r="A123" s="6"/>
    </row>
    <row r="124" spans="1:1">
      <c r="A124" s="6"/>
    </row>
    <row r="125" spans="1:1">
      <c r="A125" s="6"/>
    </row>
    <row r="126" spans="1:1">
      <c r="A126" s="6"/>
    </row>
    <row r="127" spans="1:1">
      <c r="A127" s="6"/>
    </row>
    <row r="128" spans="1:1">
      <c r="A128" s="6"/>
    </row>
    <row r="129" spans="1:1">
      <c r="A129" s="6"/>
    </row>
    <row r="130" spans="1:1">
      <c r="A130" s="6"/>
    </row>
    <row r="131" spans="1:1">
      <c r="A131" s="6"/>
    </row>
    <row r="132" spans="1:1">
      <c r="A132" s="6"/>
    </row>
    <row r="133" spans="1:1">
      <c r="A133" s="6"/>
    </row>
    <row r="134" spans="1:1">
      <c r="A134" s="6"/>
    </row>
    <row r="136" spans="1:1">
      <c r="A136" s="6"/>
    </row>
    <row r="137" spans="1:1">
      <c r="A137" s="6"/>
    </row>
    <row r="138" spans="1:1">
      <c r="A138" s="6"/>
    </row>
    <row r="139" spans="1:1">
      <c r="A139" s="6"/>
    </row>
    <row r="140" spans="1:1">
      <c r="A140" s="6"/>
    </row>
    <row r="141" spans="1:1">
      <c r="A141" s="6"/>
    </row>
    <row r="142" spans="1:1">
      <c r="A142" s="6"/>
    </row>
    <row r="143" spans="1:1">
      <c r="A143" s="6"/>
    </row>
    <row r="144" spans="1:1">
      <c r="A144" s="6"/>
    </row>
    <row r="145" spans="1:1">
      <c r="A145" s="6"/>
    </row>
    <row r="146" spans="1:1">
      <c r="A146" s="6"/>
    </row>
    <row r="147" spans="1:1">
      <c r="A147" s="6"/>
    </row>
    <row r="148" spans="1:1">
      <c r="A148" s="6"/>
    </row>
    <row r="149" spans="1:1">
      <c r="A149" s="6"/>
    </row>
    <row r="150" spans="1:1">
      <c r="A150" s="6"/>
    </row>
    <row r="151" spans="1:1">
      <c r="A151" s="6"/>
    </row>
    <row r="152" spans="1:1">
      <c r="A152" s="6"/>
    </row>
    <row r="153" spans="1:1">
      <c r="A153" s="6"/>
    </row>
    <row r="154" spans="1:1">
      <c r="A154" s="6"/>
    </row>
    <row r="155" spans="1:1">
      <c r="A155" s="6"/>
    </row>
    <row r="156" spans="1:1">
      <c r="A156" s="6"/>
    </row>
    <row r="157" spans="1:1">
      <c r="A157" s="6"/>
    </row>
    <row r="158" spans="1:1">
      <c r="A158" s="6"/>
    </row>
    <row r="159" spans="1:1">
      <c r="A159" s="6"/>
    </row>
    <row r="160" spans="1:1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  <row r="200" spans="1:1">
      <c r="A200" s="6"/>
    </row>
    <row r="201" spans="1:1">
      <c r="A201" s="6"/>
    </row>
    <row r="203" spans="1:1">
      <c r="A203" s="6"/>
    </row>
    <row r="204" spans="1:1">
      <c r="A204" s="6"/>
    </row>
    <row r="205" spans="1:1">
      <c r="A205" s="6"/>
    </row>
    <row r="206" spans="1:1">
      <c r="A206" s="6"/>
    </row>
    <row r="207" spans="1:1">
      <c r="A207" s="6"/>
    </row>
    <row r="208" spans="1:1">
      <c r="A208" s="6"/>
    </row>
    <row r="209" spans="1:1">
      <c r="A209" s="6"/>
    </row>
    <row r="210" spans="1:1">
      <c r="A210" s="6"/>
    </row>
    <row r="211" spans="1:1">
      <c r="A211" s="6"/>
    </row>
    <row r="212" spans="1:1">
      <c r="A212" s="6"/>
    </row>
    <row r="213" spans="1:1">
      <c r="A213" s="6"/>
    </row>
    <row r="214" spans="1:1">
      <c r="A214" s="6"/>
    </row>
    <row r="215" spans="1:1">
      <c r="A215" s="6"/>
    </row>
    <row r="216" spans="1:1">
      <c r="A216" s="6"/>
    </row>
    <row r="217" spans="1:1">
      <c r="A217" s="6"/>
    </row>
    <row r="218" spans="1:1">
      <c r="A218" s="6"/>
    </row>
    <row r="219" spans="1:1">
      <c r="A219" s="6"/>
    </row>
    <row r="220" spans="1:1">
      <c r="A220" s="6"/>
    </row>
    <row r="221" spans="1:1">
      <c r="A221" s="6"/>
    </row>
    <row r="222" spans="1:1">
      <c r="A222" s="6"/>
    </row>
    <row r="223" spans="1:1">
      <c r="A223" s="6"/>
    </row>
    <row r="224" spans="1:1">
      <c r="A224" s="6"/>
    </row>
    <row r="225" spans="1:1">
      <c r="A225" s="6"/>
    </row>
    <row r="226" spans="1:1">
      <c r="A226" s="6"/>
    </row>
    <row r="227" spans="1:1">
      <c r="A227" s="6"/>
    </row>
    <row r="228" spans="1:1">
      <c r="A228" s="6"/>
    </row>
    <row r="229" spans="1:1">
      <c r="A229" s="6"/>
    </row>
    <row r="230" spans="1:1">
      <c r="A230" s="6"/>
    </row>
    <row r="231" spans="1:1">
      <c r="A231" s="6"/>
    </row>
    <row r="232" spans="1:1">
      <c r="A232" s="6"/>
    </row>
    <row r="233" spans="1:1">
      <c r="A233" s="6"/>
    </row>
    <row r="234" spans="1:1">
      <c r="A234" s="6"/>
    </row>
    <row r="235" spans="1:1">
      <c r="A235" s="6"/>
    </row>
    <row r="236" spans="1:1">
      <c r="A236" s="6"/>
    </row>
    <row r="237" spans="1:1">
      <c r="A237" s="6"/>
    </row>
    <row r="238" spans="1:1">
      <c r="A238" s="6"/>
    </row>
    <row r="239" spans="1:1">
      <c r="A239" s="6"/>
    </row>
    <row r="240" spans="1:1">
      <c r="A240" s="6"/>
    </row>
    <row r="241" spans="1:1">
      <c r="A241" s="6"/>
    </row>
    <row r="242" spans="1:1">
      <c r="A242" s="6"/>
    </row>
    <row r="243" spans="1:1">
      <c r="A243" s="6"/>
    </row>
    <row r="244" spans="1:1">
      <c r="A244" s="6"/>
    </row>
    <row r="245" spans="1:1">
      <c r="A245" s="6"/>
    </row>
    <row r="246" spans="1:1">
      <c r="A246" s="6"/>
    </row>
    <row r="247" spans="1:1">
      <c r="A247" s="6"/>
    </row>
    <row r="248" spans="1:1">
      <c r="A248" s="6"/>
    </row>
    <row r="249" spans="1:1">
      <c r="A249" s="6"/>
    </row>
    <row r="250" spans="1:1">
      <c r="A250" s="6"/>
    </row>
    <row r="251" spans="1:1">
      <c r="A251" s="6"/>
    </row>
    <row r="252" spans="1:1">
      <c r="A252" s="6"/>
    </row>
    <row r="253" spans="1:1">
      <c r="A253" s="6"/>
    </row>
    <row r="254" spans="1:1">
      <c r="A254" s="6"/>
    </row>
    <row r="255" spans="1:1">
      <c r="A255" s="6"/>
    </row>
    <row r="256" spans="1:1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  <row r="293" spans="1:1">
      <c r="A293" s="6"/>
    </row>
    <row r="294" spans="1:1">
      <c r="A294" s="6"/>
    </row>
    <row r="295" spans="1:1">
      <c r="A295" s="6"/>
    </row>
    <row r="296" spans="1:1">
      <c r="A296" s="6"/>
    </row>
    <row r="297" spans="1:1">
      <c r="A297" s="6"/>
    </row>
    <row r="298" spans="1:1">
      <c r="A298" s="6"/>
    </row>
    <row r="299" spans="1:1">
      <c r="A299" s="6"/>
    </row>
    <row r="300" spans="1:1">
      <c r="A300" s="6"/>
    </row>
    <row r="301" spans="1:1">
      <c r="A301" s="6"/>
    </row>
    <row r="302" spans="1:1">
      <c r="A302" s="6"/>
    </row>
    <row r="303" spans="1:1">
      <c r="A303" s="6"/>
    </row>
    <row r="304" spans="1:1">
      <c r="A304" s="6"/>
    </row>
    <row r="305" spans="1:1">
      <c r="A305" s="6"/>
    </row>
    <row r="306" spans="1:1">
      <c r="A306" s="6"/>
    </row>
    <row r="307" spans="1:1">
      <c r="A307" s="6"/>
    </row>
    <row r="308" spans="1:1">
      <c r="A308" s="6"/>
    </row>
    <row r="309" spans="1:1">
      <c r="A309" s="6"/>
    </row>
    <row r="310" spans="1:1">
      <c r="A310" s="6"/>
    </row>
    <row r="311" spans="1:1">
      <c r="A311" s="6"/>
    </row>
    <row r="312" spans="1:1">
      <c r="A312" s="6"/>
    </row>
    <row r="313" spans="1:1">
      <c r="A313" s="6"/>
    </row>
    <row r="314" spans="1:1">
      <c r="A314" s="6"/>
    </row>
    <row r="315" spans="1:1">
      <c r="A315" s="6"/>
    </row>
    <row r="316" spans="1:1">
      <c r="A316" s="6"/>
    </row>
    <row r="317" spans="1:1">
      <c r="A317" s="6"/>
    </row>
    <row r="318" spans="1:1">
      <c r="A318" s="6"/>
    </row>
    <row r="319" spans="1:1">
      <c r="A319" s="6"/>
    </row>
    <row r="320" spans="1:1">
      <c r="A320" s="6"/>
    </row>
    <row r="321" spans="1:1">
      <c r="A321" s="6"/>
    </row>
    <row r="322" spans="1:1">
      <c r="A322" s="6"/>
    </row>
    <row r="323" spans="1:1">
      <c r="A323" s="6"/>
    </row>
    <row r="324" spans="1:1">
      <c r="A324" s="6"/>
    </row>
    <row r="325" spans="1:1">
      <c r="A325" s="6"/>
    </row>
    <row r="326" spans="1:1">
      <c r="A326" s="6"/>
    </row>
    <row r="327" spans="1:1">
      <c r="A327" s="6"/>
    </row>
    <row r="328" spans="1:1">
      <c r="A328" s="6"/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1" spans="1:1">
      <c r="A381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  <row r="393" spans="1:1">
      <c r="A393" s="6"/>
    </row>
    <row r="394" spans="1:1">
      <c r="A394" s="6"/>
    </row>
    <row r="395" spans="1:1">
      <c r="A395" s="6"/>
    </row>
    <row r="396" spans="1:1">
      <c r="A396" s="6"/>
    </row>
    <row r="397" spans="1:1">
      <c r="A397" s="6"/>
    </row>
    <row r="398" spans="1:1">
      <c r="A398" s="6"/>
    </row>
    <row r="399" spans="1:1">
      <c r="A399" s="6"/>
    </row>
    <row r="400" spans="1:1">
      <c r="A400" s="6"/>
    </row>
    <row r="401" spans="1:1">
      <c r="A401" s="6"/>
    </row>
    <row r="402" spans="1:1">
      <c r="A402" s="6"/>
    </row>
    <row r="403" spans="1:1">
      <c r="A403" s="6"/>
    </row>
    <row r="404" spans="1:1">
      <c r="A404" s="6"/>
    </row>
    <row r="405" spans="1:1">
      <c r="A405" s="6"/>
    </row>
    <row r="406" spans="1:1">
      <c r="A406" s="6"/>
    </row>
    <row r="407" spans="1:1">
      <c r="A407" s="6"/>
    </row>
    <row r="408" spans="1:1">
      <c r="A408" s="6"/>
    </row>
    <row r="409" spans="1:1">
      <c r="A409" s="6"/>
    </row>
    <row r="410" spans="1:1">
      <c r="A410" s="6"/>
    </row>
    <row r="411" spans="1:1">
      <c r="A411" s="6"/>
    </row>
    <row r="412" spans="1:1">
      <c r="A412" s="6"/>
    </row>
    <row r="413" spans="1:1">
      <c r="A413" s="6"/>
    </row>
    <row r="414" spans="1:1">
      <c r="A414" s="6"/>
    </row>
    <row r="415" spans="1:1">
      <c r="A415" s="6"/>
    </row>
    <row r="416" spans="1:1">
      <c r="A416" s="6"/>
    </row>
    <row r="417" spans="1:1">
      <c r="A417" s="6"/>
    </row>
    <row r="418" spans="1:1">
      <c r="A418" s="6"/>
    </row>
    <row r="419" spans="1:1">
      <c r="A419" s="6"/>
    </row>
    <row r="420" spans="1:1">
      <c r="A420" s="6"/>
    </row>
    <row r="421" spans="1:1">
      <c r="A421" s="6"/>
    </row>
    <row r="422" spans="1:1">
      <c r="A422" s="6"/>
    </row>
    <row r="423" spans="1:1">
      <c r="A423" s="6"/>
    </row>
    <row r="424" spans="1:1">
      <c r="A424" s="7"/>
    </row>
    <row r="425" spans="1:1">
      <c r="A425" s="6"/>
    </row>
    <row r="426" spans="1:1">
      <c r="A426" s="6"/>
    </row>
    <row r="427" spans="1:1">
      <c r="A427" s="6"/>
    </row>
    <row r="428" spans="1:1">
      <c r="A428" s="6"/>
    </row>
    <row r="429" spans="1:1">
      <c r="A429" s="6"/>
    </row>
    <row r="430" spans="1:1">
      <c r="A430" s="6"/>
    </row>
    <row r="431" spans="1:1">
      <c r="A431" s="6"/>
    </row>
    <row r="432" spans="1:1">
      <c r="A432" s="6"/>
    </row>
    <row r="433" spans="1:1">
      <c r="A433" s="6"/>
    </row>
    <row r="434" spans="1:1">
      <c r="A434" s="6"/>
    </row>
    <row r="435" spans="1:1">
      <c r="A435" s="6"/>
    </row>
    <row r="436" spans="1:1">
      <c r="A436" s="6"/>
    </row>
    <row r="437" spans="1:1">
      <c r="A437" s="6"/>
    </row>
    <row r="438" spans="1:1">
      <c r="A438" s="6"/>
    </row>
    <row r="439" spans="1:1">
      <c r="A439" s="6"/>
    </row>
    <row r="440" spans="1:1">
      <c r="A440" s="6"/>
    </row>
    <row r="441" spans="1:1">
      <c r="A441" s="6"/>
    </row>
    <row r="442" spans="1:1">
      <c r="A442" s="6"/>
    </row>
    <row r="443" spans="1:1">
      <c r="A443" s="6"/>
    </row>
    <row r="444" spans="1:1">
      <c r="A444" s="6"/>
    </row>
    <row r="445" spans="1:1">
      <c r="A445" s="7"/>
    </row>
    <row r="446" spans="1:1">
      <c r="A446" s="6"/>
    </row>
    <row r="447" spans="1:1">
      <c r="A447" s="6"/>
    </row>
    <row r="448" spans="1:1">
      <c r="A448" s="6"/>
    </row>
    <row r="449" spans="1:1">
      <c r="A449" s="6"/>
    </row>
    <row r="451" spans="1:1">
      <c r="A451" s="6"/>
    </row>
    <row r="452" spans="1:1">
      <c r="A452" s="7"/>
    </row>
    <row r="453" spans="1:1">
      <c r="A453" s="6"/>
    </row>
    <row r="454" spans="1:1">
      <c r="A454" s="6"/>
    </row>
    <row r="455" spans="1:1">
      <c r="A455" s="6"/>
    </row>
    <row r="456" spans="1:1">
      <c r="A456" s="6"/>
    </row>
    <row r="457" spans="1:1">
      <c r="A457" s="6"/>
    </row>
    <row r="458" spans="1:1">
      <c r="A458" s="6"/>
    </row>
    <row r="459" spans="1:1">
      <c r="A459" s="6"/>
    </row>
    <row r="460" spans="1:1">
      <c r="A460" s="6"/>
    </row>
    <row r="461" spans="1:1">
      <c r="A461" s="6"/>
    </row>
    <row r="462" spans="1:1">
      <c r="A462" s="6"/>
    </row>
    <row r="463" spans="1:1">
      <c r="A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7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7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7"/>
    </row>
    <row r="503" spans="1:1">
      <c r="A503" s="6"/>
    </row>
    <row r="504" spans="1:1">
      <c r="A504" s="6"/>
    </row>
    <row r="505" spans="1:1">
      <c r="A505" s="6"/>
    </row>
    <row r="507" spans="1:1">
      <c r="A507" s="6"/>
    </row>
    <row r="508" spans="1:1">
      <c r="A508" s="7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7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7"/>
    </row>
    <row r="527" spans="1:1">
      <c r="A527" s="6"/>
    </row>
    <row r="528" spans="1:1">
      <c r="A528" s="7"/>
    </row>
    <row r="529" spans="1:1">
      <c r="A529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  <row r="552" spans="1:1">
      <c r="A552" s="6"/>
    </row>
    <row r="553" spans="1:1">
      <c r="A553" s="6"/>
    </row>
    <row r="554" spans="1:1">
      <c r="A554" s="6"/>
    </row>
    <row r="555" spans="1:1">
      <c r="A555" s="6"/>
    </row>
    <row r="556" spans="1:1">
      <c r="A556" s="6"/>
    </row>
    <row r="557" spans="1:1">
      <c r="A557" s="6"/>
    </row>
    <row r="558" spans="1:1">
      <c r="A558" s="6"/>
    </row>
    <row r="559" spans="1:1">
      <c r="A559" s="6"/>
    </row>
    <row r="560" spans="1:1">
      <c r="A560" s="6"/>
    </row>
    <row r="561" spans="1:1">
      <c r="A561" s="6"/>
    </row>
    <row r="562" spans="1:1">
      <c r="A562" s="6"/>
    </row>
    <row r="563" spans="1:1">
      <c r="A563" s="6"/>
    </row>
    <row r="564" spans="1:1">
      <c r="A564" s="6"/>
    </row>
    <row r="565" spans="1:1">
      <c r="A565" s="6"/>
    </row>
    <row r="566" spans="1:1">
      <c r="A566" s="6"/>
    </row>
    <row r="567" spans="1:1">
      <c r="A567" s="6"/>
    </row>
    <row r="568" spans="1:1">
      <c r="A568" s="6"/>
    </row>
    <row r="569" spans="1:1">
      <c r="A569" s="6"/>
    </row>
    <row r="570" spans="1:1">
      <c r="A570" s="6"/>
    </row>
    <row r="571" spans="1:1">
      <c r="A571" s="6"/>
    </row>
    <row r="572" spans="1:1">
      <c r="A572" s="6"/>
    </row>
    <row r="573" spans="1:1">
      <c r="A573" s="6"/>
    </row>
    <row r="574" spans="1:1">
      <c r="A574" s="6"/>
    </row>
    <row r="575" spans="1:1">
      <c r="A575" s="6"/>
    </row>
    <row r="576" spans="1:1">
      <c r="A576" s="6"/>
    </row>
    <row r="577" spans="1:1">
      <c r="A577" s="6"/>
    </row>
    <row r="578" spans="1:1">
      <c r="A578" s="6"/>
    </row>
    <row r="579" spans="1:1">
      <c r="A579" s="6"/>
    </row>
    <row r="580" spans="1:1">
      <c r="A580" s="6"/>
    </row>
    <row r="581" spans="1:1">
      <c r="A581" s="6"/>
    </row>
    <row r="582" spans="1:1">
      <c r="A582" s="7"/>
    </row>
    <row r="583" spans="1:1">
      <c r="A583" s="6"/>
    </row>
    <row r="584" spans="1:1">
      <c r="A584" s="6"/>
    </row>
    <row r="585" spans="1:1">
      <c r="A585" s="6"/>
    </row>
    <row r="586" spans="1:1">
      <c r="A586" s="7"/>
    </row>
    <row r="587" spans="1:1">
      <c r="A587" s="6"/>
    </row>
    <row r="588" spans="1:1">
      <c r="A588" s="6"/>
    </row>
    <row r="589" spans="1:1">
      <c r="A589" s="6"/>
    </row>
    <row r="590" spans="1:1">
      <c r="A590" s="6"/>
    </row>
    <row r="591" spans="1:1">
      <c r="A591" s="6"/>
    </row>
    <row r="592" spans="1:1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7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9" spans="1:1">
      <c r="A639" s="6"/>
    </row>
    <row r="640" spans="1:1">
      <c r="A640" s="7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7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7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7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  <row r="774" spans="1:1">
      <c r="A774" s="6"/>
    </row>
    <row r="775" spans="1:1">
      <c r="A775" s="6"/>
    </row>
    <row r="776" spans="1:1">
      <c r="A776" s="6"/>
    </row>
    <row r="777" spans="1:1">
      <c r="A777" s="6"/>
    </row>
    <row r="778" spans="1:1">
      <c r="A778" s="6"/>
    </row>
    <row r="779" spans="1:1">
      <c r="A779" s="6"/>
    </row>
    <row r="780" spans="1:1">
      <c r="A780" s="6"/>
    </row>
    <row r="781" spans="1:1">
      <c r="A781" s="6"/>
    </row>
    <row r="782" spans="1:1">
      <c r="A782" s="6"/>
    </row>
    <row r="783" spans="1:1">
      <c r="A783" s="6"/>
    </row>
    <row r="784" spans="1:1">
      <c r="A784" s="6"/>
    </row>
    <row r="785" spans="1:1">
      <c r="A785" s="6"/>
    </row>
    <row r="786" spans="1:1">
      <c r="A786" s="6"/>
    </row>
    <row r="787" spans="1:1">
      <c r="A787" s="6"/>
    </row>
    <row r="788" spans="1:1">
      <c r="A788" s="6"/>
    </row>
    <row r="789" spans="1:1">
      <c r="A789" s="6"/>
    </row>
    <row r="790" spans="1:1">
      <c r="A790" s="6"/>
    </row>
    <row r="791" spans="1:1">
      <c r="A791" s="6"/>
    </row>
    <row r="792" spans="1:1">
      <c r="A792" s="6"/>
    </row>
    <row r="793" spans="1:1">
      <c r="A793" s="6"/>
    </row>
    <row r="794" spans="1:1">
      <c r="A794" s="6"/>
    </row>
    <row r="795" spans="1:1">
      <c r="A795" s="6"/>
    </row>
    <row r="796" spans="1:1">
      <c r="A796" s="6"/>
    </row>
    <row r="797" spans="1:1">
      <c r="A797" s="6"/>
    </row>
    <row r="798" spans="1:1">
      <c r="A798" s="6"/>
    </row>
    <row r="799" spans="1:1">
      <c r="A799" s="6"/>
    </row>
    <row r="800" spans="1:1">
      <c r="A800" s="6"/>
    </row>
    <row r="801" spans="1:1">
      <c r="A801" s="6"/>
    </row>
    <row r="802" spans="1:1">
      <c r="A802" s="6"/>
    </row>
    <row r="803" spans="1:1">
      <c r="A803" s="6"/>
    </row>
    <row r="804" spans="1:1">
      <c r="A804" s="6"/>
    </row>
    <row r="805" spans="1:1">
      <c r="A805" s="6"/>
    </row>
    <row r="806" spans="1:1">
      <c r="A806" s="6"/>
    </row>
    <row r="807" spans="1:1">
      <c r="A807" s="6"/>
    </row>
    <row r="808" spans="1:1">
      <c r="A808" s="6"/>
    </row>
    <row r="809" spans="1:1">
      <c r="A809" s="6"/>
    </row>
    <row r="810" spans="1:1">
      <c r="A810" s="6"/>
    </row>
    <row r="811" spans="1:1">
      <c r="A811" s="6"/>
    </row>
    <row r="812" spans="1:1">
      <c r="A812" s="6"/>
    </row>
    <row r="813" spans="1:1">
      <c r="A813" s="6"/>
    </row>
    <row r="814" spans="1:1">
      <c r="A814" s="6"/>
    </row>
    <row r="815" spans="1:1">
      <c r="A815" s="6"/>
    </row>
    <row r="816" spans="1:1">
      <c r="A816" s="6"/>
    </row>
    <row r="817" spans="1:1">
      <c r="A817" s="6"/>
    </row>
    <row r="818" spans="1:1">
      <c r="A818" s="6"/>
    </row>
    <row r="819" spans="1:1">
      <c r="A819" s="6"/>
    </row>
    <row r="820" spans="1:1">
      <c r="A820" s="6"/>
    </row>
    <row r="821" spans="1:1">
      <c r="A821" s="6"/>
    </row>
    <row r="822" spans="1:1">
      <c r="A822" s="6"/>
    </row>
    <row r="823" spans="1:1">
      <c r="A823" s="6"/>
    </row>
    <row r="824" spans="1:1">
      <c r="A824" s="6"/>
    </row>
    <row r="825" spans="1:1">
      <c r="A825" s="6"/>
    </row>
    <row r="826" spans="1:1">
      <c r="A826" s="6"/>
    </row>
    <row r="827" spans="1:1">
      <c r="A827" s="6"/>
    </row>
    <row r="828" spans="1:1">
      <c r="A828" s="6"/>
    </row>
    <row r="829" spans="1:1">
      <c r="A829" s="6"/>
    </row>
    <row r="830" spans="1:1">
      <c r="A830" s="6"/>
    </row>
    <row r="831" spans="1:1">
      <c r="A831" s="6"/>
    </row>
    <row r="832" spans="1:1">
      <c r="A832" s="6"/>
    </row>
    <row r="833" spans="1:1">
      <c r="A833" s="6"/>
    </row>
    <row r="834" spans="1:1">
      <c r="A834" s="6"/>
    </row>
    <row r="835" spans="1:1">
      <c r="A835" s="6"/>
    </row>
    <row r="836" spans="1:1">
      <c r="A836" s="6"/>
    </row>
    <row r="837" spans="1:1">
      <c r="A837" s="6"/>
    </row>
    <row r="838" spans="1:1">
      <c r="A838" s="7"/>
    </row>
    <row r="839" spans="1:1">
      <c r="A839" s="6"/>
    </row>
    <row r="840" spans="1:1">
      <c r="A840" s="6"/>
    </row>
    <row r="841" spans="1:1">
      <c r="A841" s="6"/>
    </row>
    <row r="842" spans="1:1">
      <c r="A842" s="6"/>
    </row>
    <row r="843" spans="1:1">
      <c r="A843" s="6"/>
    </row>
    <row r="844" spans="1:1">
      <c r="A844" s="6"/>
    </row>
    <row r="846" spans="1:1">
      <c r="A846" s="6"/>
    </row>
    <row r="847" spans="1:1">
      <c r="A847" s="7"/>
    </row>
    <row r="848" spans="1:1">
      <c r="A848" s="7"/>
    </row>
    <row r="849" spans="1:1">
      <c r="A849" s="7"/>
    </row>
    <row r="850" spans="1:1">
      <c r="A850" s="7"/>
    </row>
    <row r="851" spans="1:1">
      <c r="A851" s="7"/>
    </row>
    <row r="852" spans="1:1">
      <c r="A852" s="7"/>
    </row>
    <row r="853" spans="1:1">
      <c r="A853" s="7"/>
    </row>
    <row r="854" spans="1:1">
      <c r="A854" s="7"/>
    </row>
    <row r="855" spans="1:1">
      <c r="A855" s="7"/>
    </row>
    <row r="856" spans="1:1">
      <c r="A856" s="7"/>
    </row>
    <row r="857" spans="1:1">
      <c r="A857" s="7"/>
    </row>
    <row r="858" spans="1:1">
      <c r="A858" s="7"/>
    </row>
    <row r="859" spans="1:1">
      <c r="A859" s="7"/>
    </row>
    <row r="860" spans="1:1">
      <c r="A860" s="7"/>
    </row>
    <row r="861" spans="1:1">
      <c r="A861" s="7"/>
    </row>
    <row r="862" spans="1:1">
      <c r="A862" s="7"/>
    </row>
    <row r="863" spans="1:1">
      <c r="A863" s="7"/>
    </row>
    <row r="864" spans="1:1">
      <c r="A864" s="7"/>
    </row>
    <row r="865" spans="1:1">
      <c r="A865" s="7"/>
    </row>
    <row r="866" spans="1:1">
      <c r="A866" s="7"/>
    </row>
    <row r="867" spans="1:1">
      <c r="A867" s="7"/>
    </row>
    <row r="869" spans="1:1">
      <c r="A869" s="7"/>
    </row>
    <row r="870" spans="1:1">
      <c r="A870" s="7"/>
    </row>
    <row r="871" spans="1:1">
      <c r="A871" s="6"/>
    </row>
    <row r="872" spans="1:1">
      <c r="A872" s="6"/>
    </row>
    <row r="873" spans="1:1">
      <c r="A873" s="6"/>
    </row>
    <row r="874" spans="1:1">
      <c r="A874" s="6"/>
    </row>
    <row r="875" spans="1:1">
      <c r="A875" s="6"/>
    </row>
    <row r="876" spans="1:1">
      <c r="A876" s="6"/>
    </row>
    <row r="877" spans="1:1">
      <c r="A877" s="6"/>
    </row>
    <row r="878" spans="1:1">
      <c r="A878" s="6"/>
    </row>
    <row r="879" spans="1:1">
      <c r="A879" s="6"/>
    </row>
    <row r="880" spans="1:1">
      <c r="A880" s="6"/>
    </row>
    <row r="881" spans="1:1">
      <c r="A881" s="6"/>
    </row>
    <row r="882" spans="1:1">
      <c r="A882" s="6"/>
    </row>
    <row r="883" spans="1:1">
      <c r="A883" s="6"/>
    </row>
    <row r="884" spans="1:1">
      <c r="A884" s="6"/>
    </row>
    <row r="885" spans="1:1">
      <c r="A885" s="6"/>
    </row>
    <row r="886" spans="1:1">
      <c r="A886" s="6"/>
    </row>
    <row r="887" spans="1:1">
      <c r="A887" s="6"/>
    </row>
    <row r="888" spans="1:1">
      <c r="A888" s="6"/>
    </row>
    <row r="889" spans="1:1">
      <c r="A889" s="6"/>
    </row>
    <row r="890" spans="1:1">
      <c r="A890" s="6"/>
    </row>
    <row r="891" spans="1:1">
      <c r="A891" s="6"/>
    </row>
    <row r="892" spans="1:1">
      <c r="A892" s="6"/>
    </row>
    <row r="893" spans="1:1">
      <c r="A893" s="6"/>
    </row>
    <row r="894" spans="1:1">
      <c r="A894" s="7"/>
    </row>
    <row r="895" spans="1:1">
      <c r="A895" s="6"/>
    </row>
    <row r="896" spans="1:1">
      <c r="A896" s="6"/>
    </row>
    <row r="897" spans="1:1">
      <c r="A897" s="6"/>
    </row>
    <row r="898" spans="1:1">
      <c r="A898" s="6"/>
    </row>
    <row r="913" customFormat="1" ht="16"/>
    <row r="914" customFormat="1" ht="16"/>
    <row r="915" customFormat="1" ht="16"/>
    <row r="916" customFormat="1" ht="16"/>
    <row r="917" customFormat="1" ht="16"/>
    <row r="918" customFormat="1" ht="16"/>
    <row r="919" customFormat="1" ht="16"/>
    <row r="920" customFormat="1" ht="16"/>
    <row r="921" customFormat="1" ht="16"/>
    <row r="922" customFormat="1" ht="16"/>
    <row r="923" customFormat="1" ht="16"/>
    <row r="924" customFormat="1" ht="16"/>
    <row r="925" customFormat="1" ht="16"/>
    <row r="926" customFormat="1" ht="16"/>
    <row r="927" customFormat="1" ht="16"/>
    <row r="928" customFormat="1" ht="16"/>
    <row r="929" customFormat="1" ht="16"/>
    <row r="930" customFormat="1" ht="16"/>
    <row r="931" customFormat="1" ht="16"/>
    <row r="932" customFormat="1" ht="16"/>
    <row r="933" customFormat="1" ht="16"/>
    <row r="934" customFormat="1" ht="16"/>
    <row r="935" customFormat="1" ht="16"/>
    <row r="936" customFormat="1" ht="16"/>
    <row r="937" customFormat="1" ht="16"/>
    <row r="938" customFormat="1" ht="16"/>
    <row r="939" customFormat="1" ht="16"/>
    <row r="940" customFormat="1" ht="16"/>
    <row r="941" customFormat="1" ht="16"/>
    <row r="942" customFormat="1" ht="16"/>
    <row r="943" customFormat="1" ht="16"/>
    <row r="944" customFormat="1" ht="16"/>
    <row r="945" customFormat="1" ht="16"/>
    <row r="946" customFormat="1" ht="16"/>
    <row r="947" customFormat="1" ht="16"/>
    <row r="948" customFormat="1" ht="16"/>
    <row r="949" customFormat="1" ht="16"/>
    <row r="950" customFormat="1" ht="16"/>
    <row r="951" customFormat="1" ht="16"/>
    <row r="952" customFormat="1" ht="16"/>
    <row r="953" customFormat="1" ht="16"/>
    <row r="954" customFormat="1" ht="16"/>
    <row r="955" customFormat="1" ht="16"/>
    <row r="956" customFormat="1" ht="16"/>
    <row r="957" customFormat="1" ht="16"/>
    <row r="958" customFormat="1" ht="16"/>
    <row r="959" customFormat="1" ht="16"/>
    <row r="960" customFormat="1" ht="16"/>
    <row r="961" customFormat="1" ht="16"/>
    <row r="962" customFormat="1" ht="16"/>
    <row r="963" customFormat="1" ht="16"/>
    <row r="964" customFormat="1" ht="16"/>
    <row r="965" customFormat="1" ht="16"/>
    <row r="966" customFormat="1" ht="16"/>
    <row r="967" customFormat="1" ht="16"/>
    <row r="968" customFormat="1" ht="16"/>
    <row r="969" customFormat="1" ht="16"/>
    <row r="970" customFormat="1" ht="16"/>
    <row r="971" customFormat="1" ht="16"/>
    <row r="972" customFormat="1" ht="16"/>
    <row r="973" customFormat="1" ht="16"/>
    <row r="974" customFormat="1" ht="16"/>
    <row r="975" customFormat="1" ht="16"/>
    <row r="976" customFormat="1" ht="16"/>
    <row r="977" customFormat="1" ht="16"/>
    <row r="978" customFormat="1" ht="16"/>
    <row r="979" customFormat="1" ht="16"/>
    <row r="980" customFormat="1" ht="16"/>
    <row r="981" customFormat="1" ht="16"/>
    <row r="982" customFormat="1" ht="16"/>
    <row r="983" customFormat="1" ht="16"/>
    <row r="984" customFormat="1" ht="16"/>
    <row r="985" customFormat="1" ht="16"/>
    <row r="986" customFormat="1" ht="16"/>
    <row r="987" customFormat="1" ht="16"/>
    <row r="988" customFormat="1" ht="16"/>
    <row r="989" customFormat="1" ht="16"/>
    <row r="990" customFormat="1" ht="16"/>
    <row r="991" customFormat="1" ht="16"/>
    <row r="992" customFormat="1" ht="16"/>
    <row r="993" customFormat="1" ht="16"/>
    <row r="994" customFormat="1" ht="16"/>
    <row r="995" customFormat="1" ht="16"/>
    <row r="996" customFormat="1" ht="16"/>
    <row r="997" customFormat="1" ht="16"/>
    <row r="998" customFormat="1" ht="16"/>
    <row r="999" customFormat="1" ht="16"/>
    <row r="1000" customFormat="1" ht="16"/>
    <row r="1001" customFormat="1" ht="16"/>
    <row r="1002" customFormat="1" ht="16"/>
    <row r="1003" customFormat="1" ht="16"/>
    <row r="1004" customFormat="1" ht="16"/>
    <row r="1005" customFormat="1" ht="16"/>
    <row r="1006" customFormat="1" ht="16"/>
    <row r="1007" customFormat="1" ht="16"/>
    <row r="1008" customFormat="1" ht="16"/>
    <row r="1009" customFormat="1" ht="16"/>
    <row r="1010" customFormat="1" ht="16"/>
    <row r="1011" customFormat="1" ht="16"/>
    <row r="1012" customFormat="1" ht="16"/>
    <row r="1013" customFormat="1" ht="16"/>
    <row r="1014" customFormat="1" ht="16"/>
    <row r="1015" customFormat="1" ht="16"/>
    <row r="1016" customFormat="1" ht="16"/>
    <row r="1017" customFormat="1" ht="16"/>
    <row r="1018" customFormat="1" ht="16"/>
    <row r="1019" customFormat="1" ht="16"/>
    <row r="1020" customFormat="1" ht="16"/>
    <row r="1021" customFormat="1" ht="16"/>
    <row r="1022" customFormat="1" ht="16"/>
    <row r="1023" customFormat="1" ht="16"/>
    <row r="1024" customFormat="1" ht="16"/>
    <row r="1025" customFormat="1" ht="16"/>
    <row r="1026" customFormat="1" ht="16"/>
    <row r="1027" customFormat="1" ht="16"/>
    <row r="1028" customFormat="1" ht="16"/>
    <row r="1029" customFormat="1" ht="16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D610-8E6F-6446-BB6F-F0FC43A7B459}">
  <dimension ref="A1:R109"/>
  <sheetViews>
    <sheetView zoomScale="81" workbookViewId="0">
      <selection activeCell="I68" sqref="A3:R102"/>
    </sheetView>
  </sheetViews>
  <sheetFormatPr baseColWidth="10" defaultRowHeight="16"/>
  <cols>
    <col min="1" max="1" width="35.33203125" style="8" customWidth="1"/>
    <col min="2" max="2" width="11.5" style="8" customWidth="1"/>
    <col min="3" max="3" width="11.1640625" style="8" customWidth="1"/>
    <col min="4" max="4" width="9.5" style="8" customWidth="1"/>
    <col min="5" max="5" width="20.5" style="8" customWidth="1"/>
    <col min="6" max="6" width="23.33203125" style="8" customWidth="1"/>
    <col min="7" max="7" width="11.1640625" style="8" customWidth="1"/>
    <col min="8" max="8" width="11.5" style="8" customWidth="1"/>
    <col min="9" max="9" width="32.5" style="8" customWidth="1"/>
    <col min="10" max="11" width="24.33203125" style="8" customWidth="1"/>
    <col min="12" max="12" width="26.5" style="8" customWidth="1"/>
    <col min="13" max="13" width="28.1640625" style="8" customWidth="1"/>
    <col min="14" max="14" width="14.33203125" style="8" customWidth="1"/>
    <col min="15" max="15" width="8.83203125" style="8" customWidth="1"/>
    <col min="16" max="16" width="7.1640625" style="8" customWidth="1"/>
    <col min="17" max="17" width="11.33203125" style="8" customWidth="1"/>
    <col min="18" max="18" width="9.5" style="8" customWidth="1"/>
    <col min="19" max="16384" width="10.83203125" style="8"/>
  </cols>
  <sheetData>
    <row r="1" spans="1:18">
      <c r="B1" s="49" t="s">
        <v>352</v>
      </c>
      <c r="C1" s="49"/>
      <c r="D1" s="49"/>
      <c r="E1" s="49"/>
      <c r="F1" s="49"/>
      <c r="G1" s="49"/>
      <c r="H1" s="49"/>
      <c r="I1" s="49"/>
      <c r="J1" s="49" t="s">
        <v>353</v>
      </c>
      <c r="K1" s="49"/>
      <c r="L1" s="49"/>
      <c r="M1" s="49"/>
      <c r="N1" s="49"/>
      <c r="O1" s="49"/>
      <c r="P1" s="49"/>
      <c r="Q1" s="49"/>
      <c r="R1" s="49"/>
    </row>
    <row r="2" spans="1:18">
      <c r="A2" s="10" t="s">
        <v>391</v>
      </c>
      <c r="B2" s="1" t="s">
        <v>28</v>
      </c>
      <c r="C2" s="3" t="s">
        <v>6</v>
      </c>
      <c r="D2" s="3" t="s">
        <v>29</v>
      </c>
      <c r="E2" s="3" t="s">
        <v>46</v>
      </c>
      <c r="F2" s="3" t="s">
        <v>47</v>
      </c>
      <c r="G2" s="3" t="s">
        <v>20</v>
      </c>
      <c r="H2" s="3" t="s">
        <v>30</v>
      </c>
      <c r="I2" s="3" t="s">
        <v>48</v>
      </c>
      <c r="J2" s="1" t="s">
        <v>49</v>
      </c>
      <c r="K2" s="3" t="s">
        <v>50</v>
      </c>
      <c r="L2" s="3" t="s">
        <v>52</v>
      </c>
      <c r="M2" s="3" t="s">
        <v>531</v>
      </c>
      <c r="N2" s="3" t="s">
        <v>53</v>
      </c>
      <c r="O2" s="3" t="s">
        <v>54</v>
      </c>
      <c r="P2" s="3" t="s">
        <v>9</v>
      </c>
      <c r="Q2" s="3" t="s">
        <v>55</v>
      </c>
      <c r="R2" s="3" t="s">
        <v>56</v>
      </c>
    </row>
    <row r="3" spans="1:18">
      <c r="A3" s="1" t="s">
        <v>348</v>
      </c>
    </row>
    <row r="4" spans="1:18">
      <c r="A4" t="s">
        <v>532</v>
      </c>
      <c r="B4">
        <v>0.9</v>
      </c>
      <c r="C4">
        <v>0.9</v>
      </c>
      <c r="D4">
        <v>0.85</v>
      </c>
      <c r="E4">
        <v>0.9</v>
      </c>
      <c r="F4">
        <v>0.8</v>
      </c>
      <c r="G4">
        <v>0.9</v>
      </c>
      <c r="H4">
        <v>0</v>
      </c>
      <c r="I4">
        <v>0.42</v>
      </c>
      <c r="J4">
        <v>0.85</v>
      </c>
      <c r="K4">
        <v>0.85</v>
      </c>
      <c r="L4">
        <v>0.85</v>
      </c>
      <c r="M4">
        <v>0.9</v>
      </c>
      <c r="N4">
        <v>0.75</v>
      </c>
      <c r="O4">
        <v>0.42</v>
      </c>
      <c r="P4">
        <v>0.12</v>
      </c>
      <c r="Q4">
        <v>0.11</v>
      </c>
      <c r="R4">
        <v>0.42</v>
      </c>
    </row>
    <row r="5" spans="1:18">
      <c r="A5" t="s">
        <v>533</v>
      </c>
      <c r="B5">
        <v>0.55000000000000004</v>
      </c>
      <c r="C5">
        <v>0.45</v>
      </c>
      <c r="D5">
        <v>0.65</v>
      </c>
      <c r="E5">
        <v>0.65</v>
      </c>
      <c r="F5">
        <v>0.21</v>
      </c>
      <c r="G5">
        <v>0.36</v>
      </c>
      <c r="H5">
        <v>0</v>
      </c>
      <c r="I5">
        <v>0.28000000000000003</v>
      </c>
      <c r="J5">
        <v>0.45</v>
      </c>
      <c r="K5">
        <v>0.21</v>
      </c>
      <c r="L5">
        <v>0.21</v>
      </c>
      <c r="M5">
        <v>0.45</v>
      </c>
      <c r="N5">
        <v>0.65</v>
      </c>
      <c r="O5">
        <v>0.08</v>
      </c>
      <c r="P5">
        <v>0.09</v>
      </c>
      <c r="Q5">
        <v>0.06</v>
      </c>
      <c r="R5">
        <v>0.28000000000000003</v>
      </c>
    </row>
    <row r="6" spans="1:18">
      <c r="A6" t="s">
        <v>534</v>
      </c>
      <c r="B6">
        <v>0.55000000000000004</v>
      </c>
      <c r="C6">
        <v>0.6</v>
      </c>
      <c r="D6">
        <v>0.36</v>
      </c>
      <c r="E6">
        <v>0.28000000000000003</v>
      </c>
      <c r="F6">
        <v>0</v>
      </c>
      <c r="G6">
        <v>0.15</v>
      </c>
      <c r="H6">
        <v>0</v>
      </c>
      <c r="I6">
        <v>0</v>
      </c>
      <c r="J6">
        <v>0.6</v>
      </c>
      <c r="K6">
        <v>0.32</v>
      </c>
      <c r="L6">
        <v>0.08</v>
      </c>
      <c r="M6">
        <v>0.18</v>
      </c>
      <c r="N6">
        <v>0.32</v>
      </c>
      <c r="O6">
        <v>0</v>
      </c>
      <c r="P6">
        <v>0</v>
      </c>
      <c r="Q6">
        <v>0.09</v>
      </c>
      <c r="R6">
        <v>0</v>
      </c>
    </row>
    <row r="7" spans="1:18">
      <c r="A7" t="s">
        <v>535</v>
      </c>
      <c r="B7">
        <v>0.8</v>
      </c>
      <c r="C7">
        <v>0.75</v>
      </c>
      <c r="D7">
        <v>0.75</v>
      </c>
      <c r="E7">
        <v>0.23</v>
      </c>
      <c r="F7">
        <v>0</v>
      </c>
      <c r="G7">
        <v>0.23</v>
      </c>
      <c r="H7">
        <v>0</v>
      </c>
      <c r="I7">
        <v>0</v>
      </c>
      <c r="J7">
        <v>0.8</v>
      </c>
      <c r="K7">
        <v>0.8</v>
      </c>
      <c r="L7">
        <v>0.75</v>
      </c>
      <c r="M7">
        <v>0.85</v>
      </c>
      <c r="N7">
        <v>0.46</v>
      </c>
      <c r="O7">
        <v>0</v>
      </c>
      <c r="P7">
        <v>0</v>
      </c>
      <c r="Q7">
        <v>0.28000000000000003</v>
      </c>
      <c r="R7">
        <v>0</v>
      </c>
    </row>
    <row r="8" spans="1:18">
      <c r="A8" t="s">
        <v>536</v>
      </c>
      <c r="B8">
        <v>0.32</v>
      </c>
      <c r="C8">
        <v>0.32</v>
      </c>
      <c r="D8">
        <v>0.5</v>
      </c>
      <c r="E8">
        <v>0.05</v>
      </c>
      <c r="F8">
        <v>0</v>
      </c>
      <c r="G8">
        <v>0.05</v>
      </c>
      <c r="H8">
        <v>0</v>
      </c>
      <c r="I8">
        <v>0</v>
      </c>
      <c r="J8">
        <v>0.32</v>
      </c>
      <c r="K8">
        <v>0.32</v>
      </c>
      <c r="L8">
        <v>0</v>
      </c>
      <c r="M8">
        <v>0.09</v>
      </c>
      <c r="N8">
        <v>0.32</v>
      </c>
      <c r="O8">
        <v>0</v>
      </c>
      <c r="P8">
        <v>0</v>
      </c>
      <c r="Q8">
        <v>0.09</v>
      </c>
      <c r="R8">
        <v>0</v>
      </c>
    </row>
    <row r="9" spans="1:18">
      <c r="A9" t="s">
        <v>537</v>
      </c>
      <c r="B9">
        <v>0.75</v>
      </c>
      <c r="C9">
        <v>0.75</v>
      </c>
      <c r="D9">
        <v>0.75</v>
      </c>
      <c r="E9">
        <v>0.42</v>
      </c>
      <c r="F9">
        <v>0</v>
      </c>
      <c r="G9">
        <v>0.08</v>
      </c>
      <c r="H9">
        <v>0</v>
      </c>
      <c r="I9">
        <v>0</v>
      </c>
      <c r="J9">
        <v>0.75</v>
      </c>
      <c r="K9">
        <v>0.7</v>
      </c>
      <c r="L9">
        <v>0.09</v>
      </c>
      <c r="M9">
        <v>0.28000000000000003</v>
      </c>
      <c r="N9">
        <v>0.75</v>
      </c>
      <c r="O9">
        <v>0</v>
      </c>
      <c r="P9">
        <v>0</v>
      </c>
      <c r="Q9">
        <v>0.42</v>
      </c>
      <c r="R9">
        <v>0</v>
      </c>
    </row>
    <row r="10" spans="1:18">
      <c r="A10" t="s">
        <v>538</v>
      </c>
      <c r="B10">
        <v>0.32</v>
      </c>
      <c r="C10">
        <v>0.32</v>
      </c>
      <c r="D10">
        <v>0.45</v>
      </c>
      <c r="E10">
        <v>0.05</v>
      </c>
      <c r="F10">
        <v>0</v>
      </c>
      <c r="G10">
        <v>0.03</v>
      </c>
      <c r="H10">
        <v>0</v>
      </c>
      <c r="I10">
        <v>0</v>
      </c>
      <c r="J10">
        <v>0.32</v>
      </c>
      <c r="K10">
        <v>0.35</v>
      </c>
      <c r="L10">
        <v>0.18</v>
      </c>
      <c r="M10">
        <v>0.39</v>
      </c>
      <c r="N10">
        <v>0.28000000000000003</v>
      </c>
      <c r="O10">
        <v>0</v>
      </c>
      <c r="P10">
        <v>0</v>
      </c>
      <c r="Q10">
        <v>0.23</v>
      </c>
      <c r="R10">
        <v>0</v>
      </c>
    </row>
    <row r="11" spans="1:18">
      <c r="A11" t="s">
        <v>539</v>
      </c>
      <c r="B11">
        <v>0.5</v>
      </c>
      <c r="C11">
        <v>0.55000000000000004</v>
      </c>
      <c r="D11">
        <v>0.32</v>
      </c>
      <c r="E11">
        <v>0.25</v>
      </c>
      <c r="F11">
        <v>0</v>
      </c>
      <c r="G11">
        <v>0.13</v>
      </c>
      <c r="H11">
        <v>0</v>
      </c>
      <c r="I11">
        <v>0</v>
      </c>
      <c r="J11">
        <v>0.55000000000000004</v>
      </c>
      <c r="K11">
        <v>0.28000000000000003</v>
      </c>
      <c r="L11">
        <v>0.06</v>
      </c>
      <c r="M11">
        <v>0.15</v>
      </c>
      <c r="N11">
        <v>0.28000000000000003</v>
      </c>
      <c r="O11">
        <v>0</v>
      </c>
      <c r="P11">
        <v>0</v>
      </c>
      <c r="Q11">
        <v>0.08</v>
      </c>
      <c r="R11">
        <v>0</v>
      </c>
    </row>
    <row r="12" spans="1:18">
      <c r="A12" t="s">
        <v>540</v>
      </c>
      <c r="B12">
        <v>0.5</v>
      </c>
      <c r="C12">
        <v>0.5</v>
      </c>
      <c r="D12">
        <v>0.5</v>
      </c>
      <c r="E12">
        <v>0.4</v>
      </c>
      <c r="F12">
        <v>0</v>
      </c>
      <c r="G12">
        <v>0.1</v>
      </c>
      <c r="H12">
        <v>0</v>
      </c>
      <c r="I12">
        <v>0</v>
      </c>
      <c r="J12">
        <v>0.21</v>
      </c>
      <c r="K12">
        <v>0.03</v>
      </c>
      <c r="L12">
        <v>0</v>
      </c>
      <c r="M12">
        <v>0.15</v>
      </c>
      <c r="N12">
        <v>0.6</v>
      </c>
      <c r="O12">
        <v>0</v>
      </c>
      <c r="P12">
        <v>0</v>
      </c>
      <c r="Q12">
        <v>0.05</v>
      </c>
      <c r="R12">
        <v>0</v>
      </c>
    </row>
    <row r="13" spans="1:18">
      <c r="A13" t="s">
        <v>541</v>
      </c>
      <c r="B13">
        <v>0.7</v>
      </c>
      <c r="C13">
        <v>0.7</v>
      </c>
      <c r="D13">
        <v>0.65</v>
      </c>
      <c r="E13">
        <v>0.39</v>
      </c>
      <c r="F13">
        <v>0</v>
      </c>
      <c r="G13">
        <v>0.35</v>
      </c>
      <c r="H13">
        <v>0</v>
      </c>
      <c r="I13">
        <v>0</v>
      </c>
      <c r="J13">
        <v>0.7</v>
      </c>
      <c r="K13">
        <v>0.65</v>
      </c>
      <c r="L13">
        <v>0.39</v>
      </c>
      <c r="M13">
        <v>0.75</v>
      </c>
      <c r="N13">
        <v>0.39</v>
      </c>
      <c r="O13">
        <v>0</v>
      </c>
      <c r="P13">
        <v>0</v>
      </c>
      <c r="Q13">
        <v>0.25</v>
      </c>
      <c r="R13">
        <v>0</v>
      </c>
    </row>
    <row r="14" spans="1:18">
      <c r="A14" t="s">
        <v>542</v>
      </c>
      <c r="B14">
        <v>0.65</v>
      </c>
      <c r="C14">
        <v>0.08</v>
      </c>
      <c r="D14">
        <v>0.65</v>
      </c>
      <c r="E14">
        <v>0.08</v>
      </c>
      <c r="F14">
        <v>0</v>
      </c>
      <c r="G14">
        <v>0.05</v>
      </c>
      <c r="H14">
        <v>0</v>
      </c>
      <c r="I14">
        <v>0</v>
      </c>
      <c r="J14">
        <v>0.42</v>
      </c>
      <c r="K14">
        <v>0.75</v>
      </c>
      <c r="L14">
        <v>0.8</v>
      </c>
      <c r="M14">
        <v>0.8</v>
      </c>
      <c r="N14">
        <v>0.39</v>
      </c>
      <c r="O14">
        <v>0</v>
      </c>
      <c r="P14">
        <v>0</v>
      </c>
      <c r="Q14">
        <v>0.46</v>
      </c>
      <c r="R14">
        <v>0</v>
      </c>
    </row>
    <row r="15" spans="1:18">
      <c r="A15" t="s">
        <v>543</v>
      </c>
      <c r="B15">
        <v>0.75</v>
      </c>
      <c r="C15">
        <v>0.7</v>
      </c>
      <c r="D15">
        <v>0.7</v>
      </c>
      <c r="E15">
        <v>0.23</v>
      </c>
      <c r="F15">
        <v>0</v>
      </c>
      <c r="G15">
        <v>0.2</v>
      </c>
      <c r="H15">
        <v>0</v>
      </c>
      <c r="I15">
        <v>0</v>
      </c>
      <c r="J15">
        <v>0.75</v>
      </c>
      <c r="K15">
        <v>0.8</v>
      </c>
      <c r="L15">
        <v>0.75</v>
      </c>
      <c r="M15">
        <v>0.85</v>
      </c>
      <c r="N15">
        <v>0.42</v>
      </c>
      <c r="O15">
        <v>0</v>
      </c>
      <c r="P15">
        <v>0</v>
      </c>
      <c r="Q15">
        <v>0.28000000000000003</v>
      </c>
      <c r="R15">
        <v>0</v>
      </c>
    </row>
    <row r="16" spans="1:18">
      <c r="A16" t="s">
        <v>544</v>
      </c>
      <c r="B16">
        <v>0.48</v>
      </c>
      <c r="C16">
        <v>0.48</v>
      </c>
      <c r="D16">
        <v>0.48</v>
      </c>
      <c r="E16">
        <v>0.09</v>
      </c>
      <c r="F16">
        <v>0</v>
      </c>
      <c r="G16">
        <v>0.85</v>
      </c>
      <c r="H16">
        <v>0</v>
      </c>
      <c r="I16">
        <v>0</v>
      </c>
      <c r="J16">
        <v>0.7</v>
      </c>
      <c r="K16">
        <v>0.35</v>
      </c>
      <c r="L16">
        <v>0</v>
      </c>
      <c r="M16">
        <v>0.08</v>
      </c>
      <c r="N16">
        <v>0.09</v>
      </c>
      <c r="O16">
        <v>0</v>
      </c>
      <c r="P16">
        <v>0</v>
      </c>
      <c r="Q16">
        <v>0.23</v>
      </c>
      <c r="R16">
        <v>0</v>
      </c>
    </row>
    <row r="17" spans="1:18">
      <c r="A17" t="s">
        <v>545</v>
      </c>
      <c r="B17">
        <v>0</v>
      </c>
      <c r="C17">
        <v>0</v>
      </c>
      <c r="D17">
        <v>0</v>
      </c>
      <c r="E17">
        <v>0.12</v>
      </c>
      <c r="F17">
        <v>0</v>
      </c>
      <c r="G17">
        <v>0</v>
      </c>
      <c r="H17">
        <v>0.7</v>
      </c>
      <c r="I17">
        <v>0</v>
      </c>
      <c r="J17">
        <v>0.42</v>
      </c>
      <c r="K17">
        <v>0.39</v>
      </c>
      <c r="L17">
        <v>0.06</v>
      </c>
      <c r="M17">
        <v>0.2</v>
      </c>
      <c r="N17">
        <v>0</v>
      </c>
      <c r="O17">
        <v>0</v>
      </c>
      <c r="P17">
        <v>0</v>
      </c>
      <c r="Q17">
        <v>0.09</v>
      </c>
      <c r="R17">
        <v>0</v>
      </c>
    </row>
    <row r="18" spans="1:18">
      <c r="A18" t="s">
        <v>546</v>
      </c>
      <c r="B18">
        <v>0.5</v>
      </c>
      <c r="C18">
        <v>0.55000000000000004</v>
      </c>
      <c r="D18">
        <v>0.32</v>
      </c>
      <c r="E18">
        <v>0.25</v>
      </c>
      <c r="F18">
        <v>0</v>
      </c>
      <c r="G18">
        <v>0.13</v>
      </c>
      <c r="H18">
        <v>0</v>
      </c>
      <c r="I18">
        <v>0</v>
      </c>
      <c r="J18">
        <v>0.55000000000000004</v>
      </c>
      <c r="K18">
        <v>0.28000000000000003</v>
      </c>
      <c r="L18">
        <v>0.06</v>
      </c>
      <c r="M18">
        <v>0.15</v>
      </c>
      <c r="N18">
        <v>0.28000000000000003</v>
      </c>
      <c r="O18">
        <v>0</v>
      </c>
      <c r="P18">
        <v>0</v>
      </c>
      <c r="Q18">
        <v>0.08</v>
      </c>
      <c r="R18">
        <v>0</v>
      </c>
    </row>
    <row r="19" spans="1:18">
      <c r="A19" t="s">
        <v>547</v>
      </c>
      <c r="B19">
        <v>0.85</v>
      </c>
      <c r="C19">
        <v>0.85</v>
      </c>
      <c r="D19">
        <v>0.8</v>
      </c>
      <c r="E19">
        <v>0.35</v>
      </c>
      <c r="F19">
        <v>0</v>
      </c>
      <c r="G19">
        <v>0.3</v>
      </c>
      <c r="H19">
        <v>0</v>
      </c>
      <c r="I19">
        <v>0</v>
      </c>
      <c r="J19">
        <v>0.49</v>
      </c>
      <c r="K19">
        <v>0.9</v>
      </c>
      <c r="L19">
        <v>0.9</v>
      </c>
      <c r="M19">
        <v>0.56000000000000005</v>
      </c>
      <c r="N19">
        <v>0</v>
      </c>
      <c r="O19">
        <v>0</v>
      </c>
      <c r="P19">
        <v>0</v>
      </c>
      <c r="Q19">
        <v>0.35</v>
      </c>
      <c r="R19">
        <v>0</v>
      </c>
    </row>
    <row r="20" spans="1:18">
      <c r="A20" t="s">
        <v>548</v>
      </c>
      <c r="B20">
        <v>0.23</v>
      </c>
      <c r="C20">
        <v>0.23</v>
      </c>
      <c r="D20">
        <v>0.32</v>
      </c>
      <c r="E20">
        <v>0.18</v>
      </c>
      <c r="F20">
        <v>0</v>
      </c>
      <c r="G20">
        <v>0.08</v>
      </c>
      <c r="H20">
        <v>0.09</v>
      </c>
      <c r="I20">
        <v>0</v>
      </c>
      <c r="J20">
        <v>0.2</v>
      </c>
      <c r="K20">
        <v>0.35</v>
      </c>
      <c r="L20">
        <v>0.39</v>
      </c>
      <c r="M20">
        <v>0.39</v>
      </c>
      <c r="N20">
        <v>0</v>
      </c>
      <c r="O20">
        <v>0</v>
      </c>
      <c r="P20">
        <v>0</v>
      </c>
      <c r="Q20">
        <v>0.2</v>
      </c>
      <c r="R20">
        <v>0</v>
      </c>
    </row>
    <row r="21" spans="1:18">
      <c r="A21" t="s">
        <v>549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0.65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0.12</v>
      </c>
      <c r="R21">
        <v>0.65</v>
      </c>
    </row>
    <row r="22" spans="1:18">
      <c r="A22" t="s">
        <v>550</v>
      </c>
      <c r="B22">
        <v>0.5</v>
      </c>
      <c r="C22">
        <v>0.55000000000000004</v>
      </c>
      <c r="D22">
        <v>0.32</v>
      </c>
      <c r="E22">
        <v>0.25</v>
      </c>
      <c r="F22">
        <v>0</v>
      </c>
      <c r="G22">
        <v>0.13</v>
      </c>
      <c r="H22">
        <v>0</v>
      </c>
      <c r="I22">
        <v>0</v>
      </c>
      <c r="J22">
        <v>0.6</v>
      </c>
      <c r="K22">
        <v>0.32</v>
      </c>
      <c r="L22">
        <v>0.08</v>
      </c>
      <c r="M22">
        <v>0.18</v>
      </c>
      <c r="N22">
        <v>0.32</v>
      </c>
      <c r="O22">
        <v>0</v>
      </c>
      <c r="P22">
        <v>0</v>
      </c>
      <c r="Q22">
        <v>0.09</v>
      </c>
      <c r="R22">
        <v>0</v>
      </c>
    </row>
    <row r="23" spans="1:18">
      <c r="A23" t="s">
        <v>551</v>
      </c>
      <c r="B23">
        <v>0.65</v>
      </c>
      <c r="C23">
        <v>0.7</v>
      </c>
      <c r="D23">
        <v>0.65</v>
      </c>
      <c r="E23">
        <v>0.32</v>
      </c>
      <c r="F23">
        <v>0</v>
      </c>
      <c r="G23">
        <v>0.18</v>
      </c>
      <c r="H23">
        <v>0</v>
      </c>
      <c r="I23">
        <v>0</v>
      </c>
      <c r="J23">
        <v>0.65</v>
      </c>
      <c r="K23">
        <v>0.75</v>
      </c>
      <c r="L23">
        <v>0.46</v>
      </c>
      <c r="M23">
        <v>0.7</v>
      </c>
      <c r="N23">
        <v>0.35</v>
      </c>
      <c r="O23">
        <v>0</v>
      </c>
      <c r="P23">
        <v>0</v>
      </c>
      <c r="Q23">
        <v>0.25</v>
      </c>
      <c r="R23">
        <v>0</v>
      </c>
    </row>
    <row r="24" spans="1:18">
      <c r="A24" t="s">
        <v>552</v>
      </c>
      <c r="B24">
        <v>0.75</v>
      </c>
      <c r="C24">
        <v>0.75</v>
      </c>
      <c r="D24">
        <v>0.7</v>
      </c>
      <c r="E24">
        <v>0.42</v>
      </c>
      <c r="F24">
        <v>0.08</v>
      </c>
      <c r="G24">
        <v>0.48</v>
      </c>
      <c r="H24">
        <v>0</v>
      </c>
      <c r="I24">
        <v>0</v>
      </c>
      <c r="J24">
        <v>0.7</v>
      </c>
      <c r="K24">
        <v>0.75</v>
      </c>
      <c r="L24">
        <v>0.75</v>
      </c>
      <c r="M24">
        <v>0.8</v>
      </c>
      <c r="N24">
        <v>0.39</v>
      </c>
      <c r="O24">
        <v>0</v>
      </c>
      <c r="P24">
        <v>0</v>
      </c>
      <c r="Q24">
        <v>0.42</v>
      </c>
      <c r="R24">
        <v>0</v>
      </c>
    </row>
    <row r="25" spans="1:18">
      <c r="A25" t="s">
        <v>553</v>
      </c>
      <c r="B25">
        <v>0.6</v>
      </c>
      <c r="C25">
        <v>0.6</v>
      </c>
      <c r="D25">
        <v>0.4</v>
      </c>
      <c r="E25">
        <v>0.28000000000000003</v>
      </c>
      <c r="F25">
        <v>0</v>
      </c>
      <c r="G25">
        <v>0.18</v>
      </c>
      <c r="H25">
        <v>0</v>
      </c>
      <c r="I25">
        <v>0</v>
      </c>
      <c r="J25">
        <v>0.65</v>
      </c>
      <c r="K25">
        <v>0.35</v>
      </c>
      <c r="L25">
        <v>0.08</v>
      </c>
      <c r="M25">
        <v>0.18</v>
      </c>
      <c r="N25">
        <v>0.35</v>
      </c>
      <c r="O25">
        <v>0</v>
      </c>
      <c r="P25">
        <v>0</v>
      </c>
      <c r="Q25">
        <v>0.11</v>
      </c>
      <c r="R25">
        <v>0</v>
      </c>
    </row>
    <row r="26" spans="1:18">
      <c r="A26" t="s">
        <v>554</v>
      </c>
      <c r="B26">
        <v>0.6</v>
      </c>
      <c r="C26">
        <v>0.8</v>
      </c>
      <c r="D26">
        <v>0.7</v>
      </c>
      <c r="E26">
        <v>0.35</v>
      </c>
      <c r="F26">
        <v>0</v>
      </c>
      <c r="G26">
        <v>0.23</v>
      </c>
      <c r="H26">
        <v>0</v>
      </c>
      <c r="I26">
        <v>0</v>
      </c>
      <c r="J26">
        <v>0.7</v>
      </c>
      <c r="K26">
        <v>0.85</v>
      </c>
      <c r="L26">
        <v>0.53</v>
      </c>
      <c r="M26">
        <v>0.65</v>
      </c>
      <c r="N26">
        <v>0.39</v>
      </c>
      <c r="O26">
        <v>0</v>
      </c>
      <c r="P26">
        <v>0</v>
      </c>
      <c r="Q26">
        <v>0.3</v>
      </c>
      <c r="R26">
        <v>0</v>
      </c>
    </row>
    <row r="27" spans="1:18">
      <c r="A27" t="s">
        <v>555</v>
      </c>
      <c r="B27">
        <v>0.65</v>
      </c>
      <c r="C27">
        <v>0.65</v>
      </c>
      <c r="D27">
        <v>0.6</v>
      </c>
      <c r="E27">
        <v>0.35</v>
      </c>
      <c r="F27">
        <v>0</v>
      </c>
      <c r="G27">
        <v>0.18</v>
      </c>
      <c r="H27">
        <v>0</v>
      </c>
      <c r="I27">
        <v>0</v>
      </c>
      <c r="J27">
        <v>0.65</v>
      </c>
      <c r="K27">
        <v>0.6</v>
      </c>
      <c r="L27">
        <v>0.35</v>
      </c>
      <c r="M27">
        <v>0.7</v>
      </c>
      <c r="N27">
        <v>0.39</v>
      </c>
      <c r="O27">
        <v>0</v>
      </c>
      <c r="P27">
        <v>0</v>
      </c>
      <c r="Q27">
        <v>0.25</v>
      </c>
      <c r="R27">
        <v>0</v>
      </c>
    </row>
    <row r="28" spans="1:18">
      <c r="A28" t="s">
        <v>556</v>
      </c>
      <c r="B28">
        <v>0.75</v>
      </c>
      <c r="C28">
        <v>0.75</v>
      </c>
      <c r="D28">
        <v>0.7</v>
      </c>
      <c r="E28">
        <v>0.06</v>
      </c>
      <c r="F28">
        <v>0</v>
      </c>
      <c r="G28">
        <v>0.06</v>
      </c>
      <c r="H28">
        <v>0</v>
      </c>
      <c r="I28">
        <v>0</v>
      </c>
      <c r="J28">
        <v>0.75</v>
      </c>
      <c r="K28">
        <v>0.85</v>
      </c>
      <c r="L28">
        <v>0.85</v>
      </c>
      <c r="M28">
        <v>0.85</v>
      </c>
      <c r="N28">
        <v>0.42</v>
      </c>
      <c r="O28">
        <v>0</v>
      </c>
      <c r="P28">
        <v>0</v>
      </c>
      <c r="Q28">
        <v>0.46</v>
      </c>
      <c r="R28">
        <v>0</v>
      </c>
    </row>
    <row r="29" spans="1:18">
      <c r="A29" t="s">
        <v>557</v>
      </c>
      <c r="B29">
        <v>0.35</v>
      </c>
      <c r="C29">
        <v>0.35</v>
      </c>
      <c r="D29">
        <v>0.5</v>
      </c>
      <c r="E29">
        <v>0.05</v>
      </c>
      <c r="F29">
        <v>0</v>
      </c>
      <c r="G29">
        <v>0.03</v>
      </c>
      <c r="H29">
        <v>0</v>
      </c>
      <c r="I29">
        <v>0</v>
      </c>
      <c r="J29">
        <v>0.39</v>
      </c>
      <c r="K29">
        <v>0.39</v>
      </c>
      <c r="L29">
        <v>0.08</v>
      </c>
      <c r="M29">
        <v>0.23</v>
      </c>
      <c r="N29">
        <v>0.35</v>
      </c>
      <c r="O29">
        <v>0</v>
      </c>
      <c r="P29">
        <v>0</v>
      </c>
      <c r="Q29">
        <v>0.12</v>
      </c>
      <c r="R29">
        <v>0</v>
      </c>
    </row>
    <row r="30" spans="1:18">
      <c r="A30" t="s">
        <v>558</v>
      </c>
      <c r="B30">
        <v>0.45</v>
      </c>
      <c r="C30">
        <v>0.5</v>
      </c>
      <c r="D30">
        <v>0.32</v>
      </c>
      <c r="E30">
        <v>0.25</v>
      </c>
      <c r="F30">
        <v>0</v>
      </c>
      <c r="G30">
        <v>0.13</v>
      </c>
      <c r="H30">
        <v>0</v>
      </c>
      <c r="I30">
        <v>0</v>
      </c>
      <c r="J30">
        <v>0.5</v>
      </c>
      <c r="K30">
        <v>0.28000000000000003</v>
      </c>
      <c r="L30">
        <v>0.06</v>
      </c>
      <c r="M30">
        <v>0.15</v>
      </c>
      <c r="N30">
        <v>0.25</v>
      </c>
      <c r="O30">
        <v>0</v>
      </c>
      <c r="P30">
        <v>0</v>
      </c>
      <c r="Q30">
        <v>0.08</v>
      </c>
      <c r="R30">
        <v>0</v>
      </c>
    </row>
    <row r="31" spans="1:18">
      <c r="A31" t="s">
        <v>559</v>
      </c>
      <c r="B31">
        <v>0.75</v>
      </c>
      <c r="C31">
        <v>0.75</v>
      </c>
      <c r="D31">
        <v>0.7</v>
      </c>
      <c r="E31">
        <v>0.33</v>
      </c>
      <c r="F31">
        <v>0</v>
      </c>
      <c r="G31">
        <v>0.09</v>
      </c>
      <c r="H31">
        <v>0.25</v>
      </c>
      <c r="I31">
        <v>0</v>
      </c>
      <c r="J31">
        <v>0.49</v>
      </c>
      <c r="K31">
        <v>0.85</v>
      </c>
      <c r="L31">
        <v>0.85</v>
      </c>
      <c r="M31">
        <v>0.53</v>
      </c>
      <c r="N31">
        <v>0</v>
      </c>
      <c r="O31">
        <v>0</v>
      </c>
      <c r="P31">
        <v>0</v>
      </c>
      <c r="Q31">
        <v>0.33</v>
      </c>
      <c r="R31">
        <v>0</v>
      </c>
    </row>
    <row r="32" spans="1:18">
      <c r="A32" t="s">
        <v>560</v>
      </c>
      <c r="B32">
        <v>0.5</v>
      </c>
      <c r="C32">
        <v>0.55000000000000004</v>
      </c>
      <c r="D32">
        <v>0.32</v>
      </c>
      <c r="E32">
        <v>0.25</v>
      </c>
      <c r="F32">
        <v>0</v>
      </c>
      <c r="G32">
        <v>0.13</v>
      </c>
      <c r="H32">
        <v>0</v>
      </c>
      <c r="I32">
        <v>0</v>
      </c>
      <c r="J32">
        <v>0.55000000000000004</v>
      </c>
      <c r="K32">
        <v>0.28000000000000003</v>
      </c>
      <c r="L32">
        <v>0.06</v>
      </c>
      <c r="M32">
        <v>0.15</v>
      </c>
      <c r="N32">
        <v>0.28000000000000003</v>
      </c>
      <c r="O32">
        <v>0</v>
      </c>
      <c r="P32">
        <v>0</v>
      </c>
      <c r="Q32">
        <v>0.08</v>
      </c>
      <c r="R32">
        <v>0</v>
      </c>
    </row>
    <row r="33" spans="1:18">
      <c r="A33" t="s">
        <v>561</v>
      </c>
      <c r="B33">
        <v>0.48</v>
      </c>
      <c r="C33">
        <v>0.52</v>
      </c>
      <c r="D33">
        <v>0.48</v>
      </c>
      <c r="E33">
        <v>0.09</v>
      </c>
      <c r="F33">
        <v>0</v>
      </c>
      <c r="G33">
        <v>0.85</v>
      </c>
      <c r="H33">
        <v>0</v>
      </c>
      <c r="I33">
        <v>0</v>
      </c>
      <c r="J33">
        <v>0.75</v>
      </c>
      <c r="K33">
        <v>0.39</v>
      </c>
      <c r="L33">
        <v>0</v>
      </c>
      <c r="M33">
        <v>0.06</v>
      </c>
      <c r="N33">
        <v>0.09</v>
      </c>
      <c r="O33">
        <v>0</v>
      </c>
      <c r="P33">
        <v>0</v>
      </c>
      <c r="Q33">
        <v>0.28000000000000003</v>
      </c>
      <c r="R33">
        <v>0</v>
      </c>
    </row>
    <row r="34" spans="1:18">
      <c r="A34" t="s">
        <v>562</v>
      </c>
      <c r="B34">
        <v>0.5</v>
      </c>
      <c r="C34">
        <v>0.55000000000000004</v>
      </c>
      <c r="D34">
        <v>0.32</v>
      </c>
      <c r="E34">
        <v>0.28000000000000003</v>
      </c>
      <c r="F34">
        <v>0</v>
      </c>
      <c r="G34">
        <v>0.13</v>
      </c>
      <c r="H34">
        <v>0.42</v>
      </c>
      <c r="I34">
        <v>0</v>
      </c>
      <c r="J34">
        <v>0.55000000000000004</v>
      </c>
      <c r="K34">
        <v>0.25</v>
      </c>
      <c r="L34">
        <v>0.06</v>
      </c>
      <c r="M34">
        <v>0.15</v>
      </c>
      <c r="N34">
        <v>0.28000000000000003</v>
      </c>
      <c r="O34">
        <v>0</v>
      </c>
      <c r="P34">
        <v>0</v>
      </c>
      <c r="Q34">
        <v>0.08</v>
      </c>
      <c r="R34">
        <v>0</v>
      </c>
    </row>
    <row r="35" spans="1:18">
      <c r="A35" t="s">
        <v>563</v>
      </c>
      <c r="B35">
        <v>0.65</v>
      </c>
      <c r="C35">
        <v>0.7</v>
      </c>
      <c r="D35">
        <v>0.65</v>
      </c>
      <c r="E35">
        <v>0.28000000000000003</v>
      </c>
      <c r="F35">
        <v>0</v>
      </c>
      <c r="G35">
        <v>0.18</v>
      </c>
      <c r="H35">
        <v>0</v>
      </c>
      <c r="I35">
        <v>0</v>
      </c>
      <c r="J35">
        <v>0.65</v>
      </c>
      <c r="K35">
        <v>0.75</v>
      </c>
      <c r="L35">
        <v>0.46</v>
      </c>
      <c r="M35">
        <v>0.65</v>
      </c>
      <c r="N35">
        <v>0.39</v>
      </c>
      <c r="O35">
        <v>0</v>
      </c>
      <c r="P35">
        <v>0</v>
      </c>
      <c r="Q35">
        <v>0.25</v>
      </c>
      <c r="R35">
        <v>0</v>
      </c>
    </row>
    <row r="36" spans="1:18">
      <c r="A36" t="s">
        <v>564</v>
      </c>
      <c r="B36">
        <v>0.32</v>
      </c>
      <c r="C36">
        <v>0.32</v>
      </c>
      <c r="D36">
        <v>0.45</v>
      </c>
      <c r="E36">
        <v>0.05</v>
      </c>
      <c r="F36">
        <v>0</v>
      </c>
      <c r="G36">
        <v>0.03</v>
      </c>
      <c r="H36">
        <v>0</v>
      </c>
      <c r="I36">
        <v>0</v>
      </c>
      <c r="J36">
        <v>0.39</v>
      </c>
      <c r="K36">
        <v>0.39</v>
      </c>
      <c r="L36">
        <v>0</v>
      </c>
      <c r="M36">
        <v>0.23</v>
      </c>
      <c r="N36">
        <v>0.32</v>
      </c>
      <c r="O36">
        <v>0</v>
      </c>
      <c r="P36">
        <v>0</v>
      </c>
      <c r="Q36">
        <v>0.12</v>
      </c>
      <c r="R36">
        <v>0</v>
      </c>
    </row>
    <row r="37" spans="1:18">
      <c r="A37" t="s">
        <v>565</v>
      </c>
      <c r="B37">
        <v>0.75</v>
      </c>
      <c r="C37">
        <v>0.75</v>
      </c>
      <c r="D37">
        <v>0.7</v>
      </c>
      <c r="E37">
        <v>0.42</v>
      </c>
      <c r="F37">
        <v>0</v>
      </c>
      <c r="G37">
        <v>0.39</v>
      </c>
      <c r="H37">
        <v>0</v>
      </c>
      <c r="I37">
        <v>0</v>
      </c>
      <c r="J37">
        <v>0.75</v>
      </c>
      <c r="K37">
        <v>0.85</v>
      </c>
      <c r="L37">
        <v>0.75</v>
      </c>
      <c r="M37">
        <v>0.75</v>
      </c>
      <c r="N37">
        <v>0.08</v>
      </c>
      <c r="O37">
        <v>0</v>
      </c>
      <c r="P37">
        <v>0</v>
      </c>
      <c r="Q37">
        <v>0.46</v>
      </c>
      <c r="R37">
        <v>0</v>
      </c>
    </row>
    <row r="38" spans="1:18">
      <c r="A38" t="s">
        <v>566</v>
      </c>
      <c r="B38">
        <v>0.32</v>
      </c>
      <c r="C38">
        <v>0.32</v>
      </c>
      <c r="D38">
        <v>0.45</v>
      </c>
      <c r="E38">
        <v>0.06</v>
      </c>
      <c r="F38">
        <v>0</v>
      </c>
      <c r="G38">
        <v>0.03</v>
      </c>
      <c r="H38">
        <v>0</v>
      </c>
      <c r="I38">
        <v>0</v>
      </c>
      <c r="J38">
        <v>0.35</v>
      </c>
      <c r="K38">
        <v>0.65</v>
      </c>
      <c r="L38">
        <v>0.42</v>
      </c>
      <c r="M38">
        <v>0.65</v>
      </c>
      <c r="N38">
        <v>0.28000000000000003</v>
      </c>
      <c r="O38">
        <v>0</v>
      </c>
      <c r="P38">
        <v>0</v>
      </c>
      <c r="Q38">
        <v>0.2</v>
      </c>
      <c r="R38">
        <v>0</v>
      </c>
    </row>
    <row r="39" spans="1:18">
      <c r="A39" t="s">
        <v>567</v>
      </c>
      <c r="B39">
        <v>0.8</v>
      </c>
      <c r="C39">
        <v>0.85</v>
      </c>
      <c r="D39">
        <v>0.8</v>
      </c>
      <c r="E39">
        <v>0.42</v>
      </c>
      <c r="F39">
        <v>0</v>
      </c>
      <c r="G39">
        <v>0.25</v>
      </c>
      <c r="H39">
        <v>0</v>
      </c>
      <c r="I39">
        <v>0</v>
      </c>
      <c r="J39">
        <v>0.8</v>
      </c>
      <c r="K39">
        <v>0.85</v>
      </c>
      <c r="L39">
        <v>0.85</v>
      </c>
      <c r="M39">
        <v>0.85</v>
      </c>
      <c r="N39">
        <v>0.49</v>
      </c>
      <c r="O39">
        <v>0</v>
      </c>
      <c r="P39">
        <v>0</v>
      </c>
      <c r="Q39">
        <v>0.49</v>
      </c>
      <c r="R39">
        <v>0</v>
      </c>
    </row>
    <row r="40" spans="1:18">
      <c r="A40" t="s">
        <v>279</v>
      </c>
      <c r="B40">
        <v>0.55000000000000004</v>
      </c>
      <c r="C40">
        <v>0.6</v>
      </c>
      <c r="D40">
        <v>0.36</v>
      </c>
      <c r="E40">
        <v>0.28000000000000003</v>
      </c>
      <c r="F40">
        <v>0</v>
      </c>
      <c r="G40">
        <v>0.13</v>
      </c>
      <c r="H40">
        <v>0</v>
      </c>
      <c r="I40">
        <v>0</v>
      </c>
      <c r="J40">
        <v>0.6</v>
      </c>
      <c r="K40">
        <v>0.32</v>
      </c>
      <c r="L40">
        <v>0.08</v>
      </c>
      <c r="M40">
        <v>0.18</v>
      </c>
      <c r="N40">
        <v>0.32</v>
      </c>
      <c r="O40">
        <v>0.12</v>
      </c>
      <c r="P40">
        <v>0.15</v>
      </c>
      <c r="Q40">
        <v>0.09</v>
      </c>
      <c r="R40">
        <v>0</v>
      </c>
    </row>
    <row r="41" spans="1:18">
      <c r="A41" t="s">
        <v>280</v>
      </c>
      <c r="B41">
        <v>0.5</v>
      </c>
      <c r="C41">
        <v>0.5</v>
      </c>
      <c r="D41">
        <v>0.32</v>
      </c>
      <c r="E41">
        <v>0.25</v>
      </c>
      <c r="F41">
        <v>0</v>
      </c>
      <c r="G41">
        <v>0.05</v>
      </c>
      <c r="H41">
        <v>0</v>
      </c>
      <c r="I41">
        <v>0</v>
      </c>
      <c r="J41">
        <v>0.55000000000000004</v>
      </c>
      <c r="K41">
        <v>0.03</v>
      </c>
      <c r="L41">
        <v>0.01</v>
      </c>
      <c r="M41">
        <v>0.2</v>
      </c>
      <c r="N41">
        <v>0.32</v>
      </c>
      <c r="O41">
        <v>0.08</v>
      </c>
      <c r="P41">
        <v>0.09</v>
      </c>
      <c r="Q41">
        <v>0.01</v>
      </c>
      <c r="R41">
        <v>0</v>
      </c>
    </row>
    <row r="42" spans="1:18">
      <c r="A42" t="s">
        <v>281</v>
      </c>
      <c r="B42">
        <v>0.8</v>
      </c>
      <c r="C42">
        <v>0.85</v>
      </c>
      <c r="D42">
        <v>0.8</v>
      </c>
      <c r="E42">
        <v>0.42</v>
      </c>
      <c r="F42">
        <v>0</v>
      </c>
      <c r="G42">
        <v>0.25</v>
      </c>
      <c r="H42">
        <v>0</v>
      </c>
      <c r="I42">
        <v>0</v>
      </c>
      <c r="J42">
        <v>0.8</v>
      </c>
      <c r="K42">
        <v>0.85</v>
      </c>
      <c r="L42">
        <v>0.85</v>
      </c>
      <c r="M42">
        <v>0.85</v>
      </c>
      <c r="N42">
        <v>0.49</v>
      </c>
      <c r="O42">
        <v>0.17</v>
      </c>
      <c r="P42">
        <v>0.2</v>
      </c>
      <c r="Q42">
        <v>0.49</v>
      </c>
      <c r="R42">
        <v>0</v>
      </c>
    </row>
    <row r="43" spans="1:18">
      <c r="A43" t="s">
        <v>282</v>
      </c>
      <c r="B43">
        <v>0.7</v>
      </c>
      <c r="C43">
        <v>0.7</v>
      </c>
      <c r="D43">
        <v>0.65</v>
      </c>
      <c r="E43">
        <v>0.42</v>
      </c>
      <c r="F43">
        <v>0.08</v>
      </c>
      <c r="G43">
        <v>0.42</v>
      </c>
      <c r="H43">
        <v>0</v>
      </c>
      <c r="I43">
        <v>0</v>
      </c>
      <c r="J43">
        <v>0.7</v>
      </c>
      <c r="K43">
        <v>0.7</v>
      </c>
      <c r="L43">
        <v>0.7</v>
      </c>
      <c r="M43">
        <v>0.8</v>
      </c>
      <c r="N43">
        <v>0.42</v>
      </c>
      <c r="O43">
        <v>0.15</v>
      </c>
      <c r="P43">
        <v>0.18</v>
      </c>
      <c r="Q43">
        <v>0.42</v>
      </c>
      <c r="R43">
        <v>0</v>
      </c>
    </row>
    <row r="44" spans="1:18">
      <c r="A44" t="s">
        <v>283</v>
      </c>
      <c r="B44">
        <v>0.85</v>
      </c>
      <c r="C44">
        <v>0.85</v>
      </c>
      <c r="D44">
        <v>0.8</v>
      </c>
      <c r="E44">
        <v>0.35</v>
      </c>
      <c r="F44">
        <v>0</v>
      </c>
      <c r="G44">
        <v>0.3</v>
      </c>
      <c r="H44">
        <v>0</v>
      </c>
      <c r="I44">
        <v>0</v>
      </c>
      <c r="J44">
        <v>0.49</v>
      </c>
      <c r="K44">
        <v>0.9</v>
      </c>
      <c r="L44">
        <v>0.9</v>
      </c>
      <c r="M44">
        <v>0.56000000000000005</v>
      </c>
      <c r="N44">
        <v>0</v>
      </c>
      <c r="O44">
        <v>0</v>
      </c>
      <c r="P44">
        <v>0</v>
      </c>
      <c r="Q44">
        <v>0.35</v>
      </c>
      <c r="R44">
        <v>0</v>
      </c>
    </row>
    <row r="45" spans="1:18">
      <c r="A45" t="s">
        <v>284</v>
      </c>
      <c r="B45">
        <v>0.32</v>
      </c>
      <c r="C45">
        <v>0.32</v>
      </c>
      <c r="D45">
        <v>0.5</v>
      </c>
      <c r="E45">
        <v>0.05</v>
      </c>
      <c r="F45">
        <v>0</v>
      </c>
      <c r="G45">
        <v>0.03</v>
      </c>
      <c r="H45">
        <v>0</v>
      </c>
      <c r="I45">
        <v>0</v>
      </c>
      <c r="J45">
        <v>0.32</v>
      </c>
      <c r="K45">
        <v>0.32</v>
      </c>
      <c r="L45">
        <v>0</v>
      </c>
      <c r="M45">
        <v>0.09</v>
      </c>
      <c r="N45">
        <v>0.32</v>
      </c>
      <c r="O45">
        <v>0</v>
      </c>
      <c r="P45">
        <v>0</v>
      </c>
      <c r="Q45">
        <v>0.09</v>
      </c>
      <c r="R45">
        <v>0</v>
      </c>
    </row>
    <row r="46" spans="1:18">
      <c r="A46" t="s">
        <v>285</v>
      </c>
      <c r="B46">
        <v>0.6</v>
      </c>
      <c r="C46">
        <v>0.6</v>
      </c>
      <c r="D46">
        <v>0.4</v>
      </c>
      <c r="E46">
        <v>0.28000000000000003</v>
      </c>
      <c r="F46">
        <v>0</v>
      </c>
      <c r="G46">
        <v>0.18</v>
      </c>
      <c r="H46">
        <v>0</v>
      </c>
      <c r="I46">
        <v>0</v>
      </c>
      <c r="J46">
        <v>0.65</v>
      </c>
      <c r="K46">
        <v>0.35</v>
      </c>
      <c r="L46">
        <v>0.08</v>
      </c>
      <c r="M46">
        <v>0.18</v>
      </c>
      <c r="N46">
        <v>0.35</v>
      </c>
      <c r="O46">
        <v>0.12</v>
      </c>
      <c r="P46">
        <v>0.15</v>
      </c>
      <c r="Q46">
        <v>0.11</v>
      </c>
      <c r="R46">
        <v>0</v>
      </c>
    </row>
    <row r="47" spans="1:18">
      <c r="A47" t="s">
        <v>286</v>
      </c>
      <c r="B47">
        <v>0.7</v>
      </c>
      <c r="C47">
        <v>0.65</v>
      </c>
      <c r="D47">
        <v>0.65</v>
      </c>
      <c r="E47">
        <v>0.18</v>
      </c>
      <c r="F47">
        <v>0</v>
      </c>
      <c r="G47">
        <v>0.18</v>
      </c>
      <c r="H47">
        <v>0</v>
      </c>
      <c r="I47">
        <v>0</v>
      </c>
      <c r="J47">
        <v>0.7</v>
      </c>
      <c r="K47">
        <v>0.75</v>
      </c>
      <c r="L47">
        <v>0.7</v>
      </c>
      <c r="M47">
        <v>0.8</v>
      </c>
      <c r="N47">
        <v>0.39</v>
      </c>
      <c r="O47">
        <v>0.15</v>
      </c>
      <c r="P47">
        <v>0.18</v>
      </c>
      <c r="Q47">
        <v>0.25</v>
      </c>
      <c r="R47">
        <v>0</v>
      </c>
    </row>
    <row r="48" spans="1:18">
      <c r="A48" t="s">
        <v>287</v>
      </c>
      <c r="B48">
        <v>0.35</v>
      </c>
      <c r="C48">
        <v>0.32</v>
      </c>
      <c r="D48">
        <v>0.5</v>
      </c>
      <c r="E48">
        <v>0.05</v>
      </c>
      <c r="F48">
        <v>0</v>
      </c>
      <c r="G48">
        <v>0.03</v>
      </c>
      <c r="H48">
        <v>0</v>
      </c>
      <c r="I48">
        <v>0</v>
      </c>
      <c r="J48">
        <v>0.32</v>
      </c>
      <c r="K48">
        <v>0.35</v>
      </c>
      <c r="L48">
        <v>0.18</v>
      </c>
      <c r="M48">
        <v>0.39</v>
      </c>
      <c r="N48">
        <v>0.28000000000000003</v>
      </c>
      <c r="O48">
        <v>0</v>
      </c>
      <c r="P48">
        <v>0</v>
      </c>
      <c r="Q48">
        <v>0.23</v>
      </c>
      <c r="R48">
        <v>0</v>
      </c>
    </row>
    <row r="49" spans="1:18">
      <c r="A49" t="s">
        <v>288</v>
      </c>
      <c r="B49">
        <v>0.8</v>
      </c>
      <c r="C49">
        <v>0.8</v>
      </c>
      <c r="D49">
        <v>0.8</v>
      </c>
      <c r="E49">
        <v>0.09</v>
      </c>
      <c r="F49">
        <v>0</v>
      </c>
      <c r="G49">
        <v>0.09</v>
      </c>
      <c r="H49">
        <v>0</v>
      </c>
      <c r="I49">
        <v>0</v>
      </c>
      <c r="J49">
        <v>0.8</v>
      </c>
      <c r="K49">
        <v>0.9</v>
      </c>
      <c r="L49">
        <v>0.85</v>
      </c>
      <c r="M49">
        <v>0.85</v>
      </c>
      <c r="N49">
        <v>0.49</v>
      </c>
      <c r="O49">
        <v>0.17</v>
      </c>
      <c r="P49">
        <v>0.2</v>
      </c>
      <c r="Q49">
        <v>0.49</v>
      </c>
      <c r="R49">
        <v>0</v>
      </c>
    </row>
    <row r="50" spans="1:18">
      <c r="A50" t="s">
        <v>289</v>
      </c>
      <c r="B50">
        <v>0</v>
      </c>
      <c r="C50">
        <v>0</v>
      </c>
      <c r="D50">
        <v>0</v>
      </c>
      <c r="E50">
        <v>0.45</v>
      </c>
      <c r="F50">
        <v>0</v>
      </c>
      <c r="G50">
        <v>0.08</v>
      </c>
      <c r="H50">
        <v>0.23</v>
      </c>
      <c r="I50">
        <v>0</v>
      </c>
      <c r="J50">
        <v>0.2</v>
      </c>
      <c r="K50">
        <v>0.2</v>
      </c>
      <c r="L50">
        <v>0.23</v>
      </c>
      <c r="M50">
        <v>0.23</v>
      </c>
      <c r="N50">
        <v>0</v>
      </c>
      <c r="O50">
        <v>0</v>
      </c>
      <c r="P50">
        <v>0</v>
      </c>
      <c r="Q50">
        <v>0.09</v>
      </c>
      <c r="R50">
        <v>0</v>
      </c>
    </row>
    <row r="51" spans="1:18">
      <c r="A51" t="s">
        <v>290</v>
      </c>
      <c r="B51">
        <v>0.75</v>
      </c>
      <c r="C51">
        <v>0.75</v>
      </c>
      <c r="D51">
        <v>0.75</v>
      </c>
      <c r="E51">
        <v>0.42</v>
      </c>
      <c r="F51">
        <v>0</v>
      </c>
      <c r="G51">
        <v>0.08</v>
      </c>
      <c r="H51">
        <v>0</v>
      </c>
      <c r="I51">
        <v>0</v>
      </c>
      <c r="J51">
        <v>0.75</v>
      </c>
      <c r="K51">
        <v>0.7</v>
      </c>
      <c r="L51">
        <v>0.09</v>
      </c>
      <c r="M51">
        <v>0.28000000000000003</v>
      </c>
      <c r="N51">
        <v>0.75</v>
      </c>
      <c r="O51">
        <v>0.17</v>
      </c>
      <c r="P51">
        <v>0.17</v>
      </c>
      <c r="Q51">
        <v>0.42</v>
      </c>
      <c r="R51">
        <v>0</v>
      </c>
    </row>
    <row r="52" spans="1:18">
      <c r="A52" t="s">
        <v>291</v>
      </c>
      <c r="B52">
        <v>0.42</v>
      </c>
      <c r="C52">
        <v>0.42</v>
      </c>
      <c r="D52">
        <v>0.09</v>
      </c>
      <c r="E52">
        <v>0.25</v>
      </c>
      <c r="F52">
        <v>0</v>
      </c>
      <c r="G52">
        <v>0.52</v>
      </c>
      <c r="H52">
        <v>0</v>
      </c>
      <c r="I52">
        <v>0.23</v>
      </c>
      <c r="J52">
        <v>0.12</v>
      </c>
      <c r="K52">
        <v>0.02</v>
      </c>
      <c r="L52">
        <v>0</v>
      </c>
      <c r="M52">
        <v>0.03</v>
      </c>
      <c r="N52">
        <v>0</v>
      </c>
      <c r="O52">
        <v>0.75</v>
      </c>
      <c r="P52">
        <v>0.75</v>
      </c>
      <c r="Q52">
        <v>0.56000000000000005</v>
      </c>
      <c r="R52">
        <v>0</v>
      </c>
    </row>
    <row r="53" spans="1:18">
      <c r="A53" t="s">
        <v>292</v>
      </c>
      <c r="B53">
        <v>0.7</v>
      </c>
      <c r="C53">
        <v>0.7</v>
      </c>
      <c r="D53">
        <v>0.7</v>
      </c>
      <c r="E53">
        <v>0.09</v>
      </c>
      <c r="F53">
        <v>0</v>
      </c>
      <c r="G53">
        <v>0.8</v>
      </c>
      <c r="H53">
        <v>0</v>
      </c>
      <c r="I53">
        <v>0</v>
      </c>
      <c r="J53">
        <v>0.75</v>
      </c>
      <c r="K53">
        <v>0.35</v>
      </c>
      <c r="L53">
        <v>0.02</v>
      </c>
      <c r="M53">
        <v>0.39</v>
      </c>
      <c r="N53">
        <v>0.75</v>
      </c>
      <c r="O53">
        <v>0</v>
      </c>
      <c r="P53">
        <v>0</v>
      </c>
      <c r="Q53">
        <v>0.39</v>
      </c>
      <c r="R53">
        <v>0</v>
      </c>
    </row>
    <row r="54" spans="1:18">
      <c r="A54" t="s">
        <v>293</v>
      </c>
      <c r="B54">
        <v>0.01</v>
      </c>
      <c r="C54">
        <v>0.01</v>
      </c>
      <c r="D54">
        <v>0</v>
      </c>
      <c r="E54">
        <v>0.39</v>
      </c>
      <c r="F54">
        <v>0</v>
      </c>
      <c r="G54">
        <v>0.09</v>
      </c>
      <c r="H54">
        <v>0</v>
      </c>
      <c r="I54">
        <v>0.75</v>
      </c>
      <c r="J54">
        <v>0.15</v>
      </c>
      <c r="K54">
        <v>0.02</v>
      </c>
      <c r="L54">
        <v>0</v>
      </c>
      <c r="M54">
        <v>0.03</v>
      </c>
      <c r="N54">
        <v>0</v>
      </c>
      <c r="O54">
        <v>0</v>
      </c>
      <c r="P54">
        <v>0</v>
      </c>
      <c r="Q54">
        <v>0.03</v>
      </c>
      <c r="R54">
        <v>0.8</v>
      </c>
    </row>
    <row r="55" spans="1:18">
      <c r="A55" t="s">
        <v>294</v>
      </c>
      <c r="B55">
        <v>0.65</v>
      </c>
      <c r="C55">
        <v>0.65</v>
      </c>
      <c r="D55">
        <v>0.6</v>
      </c>
      <c r="E55">
        <v>0.35</v>
      </c>
      <c r="F55">
        <v>0</v>
      </c>
      <c r="G55">
        <v>0.18</v>
      </c>
      <c r="H55">
        <v>0</v>
      </c>
      <c r="I55">
        <v>0</v>
      </c>
      <c r="J55">
        <v>0.65</v>
      </c>
      <c r="K55">
        <v>0.6</v>
      </c>
      <c r="L55">
        <v>0.35</v>
      </c>
      <c r="M55">
        <v>0.65</v>
      </c>
      <c r="N55">
        <v>0.35</v>
      </c>
      <c r="O55">
        <v>0.15</v>
      </c>
      <c r="P55">
        <v>0.18</v>
      </c>
      <c r="Q55">
        <v>0.25</v>
      </c>
      <c r="R55">
        <v>0</v>
      </c>
    </row>
    <row r="56" spans="1:18">
      <c r="A56" t="s">
        <v>295</v>
      </c>
      <c r="B56">
        <v>0.8</v>
      </c>
      <c r="C56">
        <v>0.75</v>
      </c>
      <c r="D56">
        <v>0.75</v>
      </c>
      <c r="E56">
        <v>0.06</v>
      </c>
      <c r="F56">
        <v>0</v>
      </c>
      <c r="G56">
        <v>0.06</v>
      </c>
      <c r="H56">
        <v>0</v>
      </c>
      <c r="I56">
        <v>0</v>
      </c>
      <c r="J56">
        <v>0.75</v>
      </c>
      <c r="K56">
        <v>0.85</v>
      </c>
      <c r="L56">
        <v>0.85</v>
      </c>
      <c r="M56">
        <v>0.85</v>
      </c>
      <c r="N56">
        <v>0.46</v>
      </c>
      <c r="O56">
        <v>0.17</v>
      </c>
      <c r="P56">
        <v>0.2</v>
      </c>
      <c r="Q56">
        <v>0.49</v>
      </c>
      <c r="R56">
        <v>0</v>
      </c>
    </row>
    <row r="57" spans="1:18">
      <c r="A57" t="s">
        <v>296</v>
      </c>
      <c r="B57">
        <v>0.4</v>
      </c>
      <c r="C57">
        <v>0.4</v>
      </c>
      <c r="D57">
        <v>0.4</v>
      </c>
      <c r="E57">
        <v>0.2</v>
      </c>
      <c r="F57">
        <v>0</v>
      </c>
      <c r="G57">
        <v>0.05</v>
      </c>
      <c r="H57">
        <v>0</v>
      </c>
      <c r="I57">
        <v>0</v>
      </c>
      <c r="J57">
        <v>0.32</v>
      </c>
      <c r="K57">
        <v>0.15</v>
      </c>
      <c r="L57">
        <v>0.08</v>
      </c>
      <c r="M57">
        <v>0.2</v>
      </c>
      <c r="N57">
        <v>0.32</v>
      </c>
      <c r="O57">
        <v>0.08</v>
      </c>
      <c r="P57">
        <v>0.09</v>
      </c>
      <c r="Q57">
        <v>0.08</v>
      </c>
      <c r="R57">
        <v>0</v>
      </c>
    </row>
    <row r="58" spans="1:18">
      <c r="A58" t="s">
        <v>297</v>
      </c>
      <c r="B58">
        <v>0.21</v>
      </c>
      <c r="C58">
        <v>0.21</v>
      </c>
      <c r="D58">
        <v>0.04</v>
      </c>
      <c r="E58">
        <v>0.64</v>
      </c>
      <c r="F58">
        <v>0</v>
      </c>
      <c r="G58">
        <v>0.02</v>
      </c>
      <c r="H58">
        <v>0.25</v>
      </c>
      <c r="I58">
        <v>0</v>
      </c>
      <c r="J58">
        <v>0.35</v>
      </c>
      <c r="K58">
        <v>0.56000000000000005</v>
      </c>
      <c r="L58">
        <v>0.56000000000000005</v>
      </c>
      <c r="M58">
        <v>0.38</v>
      </c>
      <c r="N58">
        <v>0</v>
      </c>
      <c r="O58">
        <v>0</v>
      </c>
      <c r="P58">
        <v>0</v>
      </c>
      <c r="Q58">
        <v>0.15</v>
      </c>
      <c r="R58">
        <v>0</v>
      </c>
    </row>
    <row r="59" spans="1:18">
      <c r="A59" t="s">
        <v>298</v>
      </c>
      <c r="B59">
        <v>0.7</v>
      </c>
      <c r="C59">
        <v>0.7</v>
      </c>
      <c r="D59">
        <v>0.7</v>
      </c>
      <c r="E59">
        <v>0.39</v>
      </c>
      <c r="F59">
        <v>0</v>
      </c>
      <c r="G59">
        <v>0.42</v>
      </c>
      <c r="H59">
        <v>0</v>
      </c>
      <c r="I59">
        <v>0</v>
      </c>
      <c r="J59">
        <v>0.7</v>
      </c>
      <c r="K59">
        <v>0.75</v>
      </c>
      <c r="L59">
        <v>0.7</v>
      </c>
      <c r="M59">
        <v>0.75</v>
      </c>
      <c r="N59">
        <v>0.39</v>
      </c>
      <c r="O59">
        <v>0.15</v>
      </c>
      <c r="P59">
        <v>0.18</v>
      </c>
      <c r="Q59">
        <v>0.46</v>
      </c>
      <c r="R59">
        <v>0</v>
      </c>
    </row>
    <row r="60" spans="1:18">
      <c r="A60" t="s">
        <v>299</v>
      </c>
      <c r="B60">
        <v>0.23</v>
      </c>
      <c r="C60">
        <v>0.23</v>
      </c>
      <c r="D60">
        <v>0.45</v>
      </c>
      <c r="E60">
        <v>0.06</v>
      </c>
      <c r="F60">
        <v>0</v>
      </c>
      <c r="G60">
        <v>0.05</v>
      </c>
      <c r="H60">
        <v>0.09</v>
      </c>
      <c r="I60">
        <v>0</v>
      </c>
      <c r="J60">
        <v>0.2</v>
      </c>
      <c r="K60">
        <v>0.35</v>
      </c>
      <c r="L60">
        <v>0.39</v>
      </c>
      <c r="M60">
        <v>0.39</v>
      </c>
      <c r="N60">
        <v>0.01</v>
      </c>
      <c r="O60">
        <v>0</v>
      </c>
      <c r="P60">
        <v>0</v>
      </c>
      <c r="Q60">
        <v>0.09</v>
      </c>
      <c r="R60">
        <v>0</v>
      </c>
    </row>
    <row r="61" spans="1:18">
      <c r="A61" t="s">
        <v>300</v>
      </c>
      <c r="B61">
        <v>0.8</v>
      </c>
      <c r="C61">
        <v>0.75</v>
      </c>
      <c r="D61">
        <v>0.8</v>
      </c>
      <c r="E61">
        <v>0.42</v>
      </c>
      <c r="F61">
        <v>0</v>
      </c>
      <c r="G61">
        <v>0.08</v>
      </c>
      <c r="H61">
        <v>0</v>
      </c>
      <c r="I61">
        <v>0</v>
      </c>
      <c r="J61">
        <v>0.75</v>
      </c>
      <c r="K61">
        <v>0.7</v>
      </c>
      <c r="L61">
        <v>0.09</v>
      </c>
      <c r="M61">
        <v>0.28000000000000003</v>
      </c>
      <c r="N61">
        <v>0.75</v>
      </c>
      <c r="O61">
        <v>0.17</v>
      </c>
      <c r="P61">
        <v>0.17</v>
      </c>
      <c r="Q61">
        <v>0.42</v>
      </c>
      <c r="R61">
        <v>0</v>
      </c>
    </row>
    <row r="62" spans="1:18">
      <c r="A62" t="s">
        <v>301</v>
      </c>
      <c r="B62">
        <v>0.5</v>
      </c>
      <c r="C62">
        <v>0.55000000000000004</v>
      </c>
      <c r="D62">
        <v>0.32</v>
      </c>
      <c r="E62">
        <v>0.25</v>
      </c>
      <c r="F62">
        <v>0</v>
      </c>
      <c r="G62">
        <v>0.13</v>
      </c>
      <c r="H62">
        <v>0</v>
      </c>
      <c r="I62">
        <v>0</v>
      </c>
      <c r="J62">
        <v>0.55000000000000004</v>
      </c>
      <c r="K62">
        <v>0.28000000000000003</v>
      </c>
      <c r="L62">
        <v>0.06</v>
      </c>
      <c r="M62">
        <v>0.15</v>
      </c>
      <c r="N62">
        <v>0.28000000000000003</v>
      </c>
      <c r="O62">
        <v>0.12</v>
      </c>
      <c r="P62">
        <v>0.15</v>
      </c>
      <c r="Q62">
        <v>0.09</v>
      </c>
      <c r="R62">
        <v>0</v>
      </c>
    </row>
    <row r="63" spans="1:18">
      <c r="A63" t="s">
        <v>302</v>
      </c>
      <c r="B63">
        <v>0.7</v>
      </c>
      <c r="C63">
        <v>0.85</v>
      </c>
      <c r="D63">
        <v>0.75</v>
      </c>
      <c r="E63">
        <v>0.39</v>
      </c>
      <c r="F63">
        <v>0</v>
      </c>
      <c r="G63">
        <v>0.23</v>
      </c>
      <c r="H63">
        <v>0</v>
      </c>
      <c r="I63">
        <v>0</v>
      </c>
      <c r="J63">
        <v>0.75</v>
      </c>
      <c r="K63">
        <v>0.85</v>
      </c>
      <c r="L63">
        <v>0.53</v>
      </c>
      <c r="M63">
        <v>0.7</v>
      </c>
      <c r="N63">
        <v>0.42</v>
      </c>
      <c r="O63">
        <v>0.17</v>
      </c>
      <c r="P63">
        <v>0.2</v>
      </c>
      <c r="Q63">
        <v>0.33</v>
      </c>
      <c r="R63">
        <v>0</v>
      </c>
    </row>
    <row r="64" spans="1:18">
      <c r="A64" t="s">
        <v>303</v>
      </c>
      <c r="B64">
        <v>0.8</v>
      </c>
      <c r="C64">
        <v>0.8</v>
      </c>
      <c r="D64">
        <v>0.56000000000000005</v>
      </c>
      <c r="E64">
        <v>0.15</v>
      </c>
      <c r="F64">
        <v>0</v>
      </c>
      <c r="G64">
        <v>0.09</v>
      </c>
      <c r="H64">
        <v>0</v>
      </c>
      <c r="I64">
        <v>0</v>
      </c>
      <c r="J64">
        <v>0.64</v>
      </c>
      <c r="K64">
        <v>0.8</v>
      </c>
      <c r="L64">
        <v>0.42</v>
      </c>
      <c r="M64">
        <v>0.49</v>
      </c>
      <c r="N64">
        <v>0</v>
      </c>
      <c r="O64">
        <v>0</v>
      </c>
      <c r="P64">
        <v>0</v>
      </c>
      <c r="Q64">
        <v>0.15</v>
      </c>
      <c r="R64">
        <v>0</v>
      </c>
    </row>
    <row r="65" spans="1:18">
      <c r="A65" t="s">
        <v>304</v>
      </c>
      <c r="B65">
        <v>0.5</v>
      </c>
      <c r="C65">
        <v>0.55000000000000004</v>
      </c>
      <c r="D65">
        <v>0.32</v>
      </c>
      <c r="E65">
        <v>0.25</v>
      </c>
      <c r="F65">
        <v>0</v>
      </c>
      <c r="G65">
        <v>0.13</v>
      </c>
      <c r="H65">
        <v>0</v>
      </c>
      <c r="I65">
        <v>0</v>
      </c>
      <c r="J65">
        <v>0.55000000000000004</v>
      </c>
      <c r="K65">
        <v>0.28000000000000003</v>
      </c>
      <c r="L65">
        <v>0.06</v>
      </c>
      <c r="M65">
        <v>0.15</v>
      </c>
      <c r="N65">
        <v>0.28000000000000003</v>
      </c>
      <c r="O65">
        <v>0.12</v>
      </c>
      <c r="P65">
        <v>0.15</v>
      </c>
      <c r="Q65">
        <v>0.09</v>
      </c>
      <c r="R65">
        <v>0</v>
      </c>
    </row>
    <row r="66" spans="1:18">
      <c r="A66" t="s">
        <v>305</v>
      </c>
      <c r="B66">
        <v>0</v>
      </c>
      <c r="C66">
        <v>0</v>
      </c>
      <c r="D66">
        <v>0</v>
      </c>
      <c r="E66">
        <v>0.02</v>
      </c>
      <c r="F66">
        <v>0</v>
      </c>
      <c r="G66">
        <v>0.02</v>
      </c>
      <c r="H66">
        <v>0</v>
      </c>
      <c r="I66">
        <v>0.8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0.03</v>
      </c>
      <c r="R66">
        <v>0.8</v>
      </c>
    </row>
    <row r="67" spans="1:18">
      <c r="A67" t="s">
        <v>306</v>
      </c>
      <c r="B67">
        <v>0.75</v>
      </c>
      <c r="C67">
        <v>0.7</v>
      </c>
      <c r="D67">
        <v>0.7</v>
      </c>
      <c r="E67">
        <v>0.23</v>
      </c>
      <c r="F67">
        <v>0</v>
      </c>
      <c r="G67">
        <v>0.2</v>
      </c>
      <c r="H67">
        <v>0</v>
      </c>
      <c r="I67">
        <v>0</v>
      </c>
      <c r="J67">
        <v>0.75</v>
      </c>
      <c r="K67">
        <v>0.75</v>
      </c>
      <c r="L67">
        <v>0.56000000000000005</v>
      </c>
      <c r="M67">
        <v>0.8</v>
      </c>
      <c r="N67">
        <v>0.46</v>
      </c>
      <c r="O67">
        <v>0.17</v>
      </c>
      <c r="P67">
        <v>0.2</v>
      </c>
      <c r="Q67">
        <v>0.3</v>
      </c>
      <c r="R67">
        <v>0</v>
      </c>
    </row>
    <row r="68" spans="1:18">
      <c r="A68" t="s">
        <v>307</v>
      </c>
      <c r="B68">
        <v>0.77</v>
      </c>
      <c r="C68">
        <v>0.77</v>
      </c>
      <c r="D68">
        <v>0.68</v>
      </c>
      <c r="E68">
        <v>0.68</v>
      </c>
      <c r="F68">
        <v>0.09</v>
      </c>
      <c r="G68">
        <v>0.72</v>
      </c>
      <c r="H68">
        <v>0</v>
      </c>
      <c r="I68">
        <v>0.35</v>
      </c>
      <c r="J68">
        <v>0.8</v>
      </c>
      <c r="K68">
        <v>0.8</v>
      </c>
      <c r="L68">
        <v>0.8</v>
      </c>
      <c r="M68">
        <v>0.8</v>
      </c>
      <c r="N68">
        <v>0.8</v>
      </c>
      <c r="O68">
        <v>0.25</v>
      </c>
      <c r="P68">
        <v>0.25</v>
      </c>
      <c r="Q68">
        <v>0.49</v>
      </c>
      <c r="R68">
        <v>0</v>
      </c>
    </row>
    <row r="69" spans="1:18">
      <c r="A69" t="s">
        <v>308</v>
      </c>
      <c r="B69">
        <v>0.9</v>
      </c>
      <c r="C69">
        <v>0.9</v>
      </c>
      <c r="D69">
        <v>0.72</v>
      </c>
      <c r="E69">
        <v>0.3</v>
      </c>
      <c r="F69">
        <v>0.11</v>
      </c>
      <c r="G69">
        <v>0.49</v>
      </c>
      <c r="H69">
        <v>0</v>
      </c>
      <c r="I69">
        <v>0.4</v>
      </c>
      <c r="J69">
        <v>0.9</v>
      </c>
      <c r="K69">
        <v>0.9</v>
      </c>
      <c r="L69">
        <v>0.9</v>
      </c>
      <c r="M69">
        <v>0.9</v>
      </c>
      <c r="N69">
        <v>0.49</v>
      </c>
      <c r="O69">
        <v>0.09</v>
      </c>
      <c r="P69">
        <v>0.09</v>
      </c>
      <c r="Q69">
        <v>0.81</v>
      </c>
      <c r="R69">
        <v>0.56000000000000005</v>
      </c>
    </row>
    <row r="70" spans="1:18">
      <c r="A70" t="s">
        <v>309</v>
      </c>
      <c r="B70">
        <v>0.85</v>
      </c>
      <c r="C70">
        <v>0.85</v>
      </c>
      <c r="D70">
        <v>0.63</v>
      </c>
      <c r="E70">
        <v>0.12</v>
      </c>
      <c r="F70">
        <v>0</v>
      </c>
      <c r="G70">
        <v>0.14000000000000001</v>
      </c>
      <c r="H70">
        <v>0</v>
      </c>
      <c r="I70">
        <v>0</v>
      </c>
      <c r="J70">
        <v>0.9</v>
      </c>
      <c r="K70">
        <v>0.9</v>
      </c>
      <c r="L70">
        <v>0.9</v>
      </c>
      <c r="M70">
        <v>0.9</v>
      </c>
      <c r="N70">
        <v>0.14000000000000001</v>
      </c>
      <c r="O70">
        <v>0</v>
      </c>
      <c r="P70">
        <v>0</v>
      </c>
      <c r="Q70">
        <v>0.64</v>
      </c>
      <c r="R70">
        <v>0</v>
      </c>
    </row>
    <row r="71" spans="1:18">
      <c r="A71" t="s">
        <v>310</v>
      </c>
      <c r="B71">
        <v>0.68</v>
      </c>
      <c r="C71">
        <v>0.68</v>
      </c>
      <c r="D71">
        <v>0.68</v>
      </c>
      <c r="E71">
        <v>0.52</v>
      </c>
      <c r="F71">
        <v>0.09</v>
      </c>
      <c r="G71">
        <v>0.8</v>
      </c>
      <c r="H71">
        <v>0</v>
      </c>
      <c r="I71">
        <v>0</v>
      </c>
      <c r="J71">
        <v>0.75</v>
      </c>
      <c r="K71">
        <v>0.42</v>
      </c>
      <c r="L71">
        <v>0.42</v>
      </c>
      <c r="M71">
        <v>0.42</v>
      </c>
      <c r="N71">
        <v>0.75</v>
      </c>
      <c r="O71">
        <v>0.09</v>
      </c>
      <c r="P71">
        <v>0.09</v>
      </c>
      <c r="Q71">
        <v>0.49</v>
      </c>
      <c r="R71">
        <v>0</v>
      </c>
    </row>
    <row r="72" spans="1:18">
      <c r="A72" t="s">
        <v>311</v>
      </c>
      <c r="B72">
        <v>0.9</v>
      </c>
      <c r="C72">
        <v>0.9</v>
      </c>
      <c r="D72">
        <v>0.72</v>
      </c>
      <c r="E72">
        <v>0.49</v>
      </c>
      <c r="F72">
        <v>0.28000000000000003</v>
      </c>
      <c r="G72">
        <v>0.64</v>
      </c>
      <c r="H72">
        <v>0</v>
      </c>
      <c r="I72">
        <v>0</v>
      </c>
      <c r="J72">
        <v>0.85</v>
      </c>
      <c r="K72">
        <v>0.85</v>
      </c>
      <c r="L72">
        <v>0.85</v>
      </c>
      <c r="M72">
        <v>0.85</v>
      </c>
      <c r="N72">
        <v>0.85</v>
      </c>
      <c r="O72">
        <v>0.09</v>
      </c>
      <c r="P72">
        <v>0.09</v>
      </c>
      <c r="Q72">
        <v>0.64</v>
      </c>
      <c r="R72">
        <v>0</v>
      </c>
    </row>
    <row r="73" spans="1:18">
      <c r="A73" t="s">
        <v>312</v>
      </c>
      <c r="B73">
        <v>0.63</v>
      </c>
      <c r="C73">
        <v>0.63</v>
      </c>
      <c r="D73">
        <v>0.63</v>
      </c>
      <c r="E73">
        <v>0.42</v>
      </c>
      <c r="F73">
        <v>0.09</v>
      </c>
      <c r="G73">
        <v>0.42</v>
      </c>
      <c r="H73">
        <v>0</v>
      </c>
      <c r="I73">
        <v>0</v>
      </c>
      <c r="J73">
        <v>0.56000000000000005</v>
      </c>
      <c r="K73">
        <v>0.42</v>
      </c>
      <c r="L73">
        <v>0.56000000000000005</v>
      </c>
      <c r="M73">
        <v>0.56000000000000005</v>
      </c>
      <c r="N73">
        <v>0.56000000000000005</v>
      </c>
      <c r="O73">
        <v>0.09</v>
      </c>
      <c r="P73">
        <v>0.09</v>
      </c>
      <c r="Q73">
        <v>0.42</v>
      </c>
      <c r="R73">
        <v>0</v>
      </c>
    </row>
    <row r="74" spans="1:18">
      <c r="A74" t="s">
        <v>313</v>
      </c>
      <c r="B74">
        <v>0.72</v>
      </c>
      <c r="C74">
        <v>0.72</v>
      </c>
      <c r="D74">
        <v>0.46</v>
      </c>
      <c r="E74">
        <v>0.18</v>
      </c>
      <c r="F74">
        <v>0</v>
      </c>
      <c r="G74">
        <v>0.9</v>
      </c>
      <c r="H74">
        <v>0</v>
      </c>
      <c r="I74">
        <v>0.35</v>
      </c>
      <c r="J74">
        <v>0.8</v>
      </c>
      <c r="K74">
        <v>0.2</v>
      </c>
      <c r="L74">
        <v>0.2</v>
      </c>
      <c r="M74">
        <v>0.2</v>
      </c>
      <c r="N74">
        <v>0.8</v>
      </c>
      <c r="O74">
        <v>0</v>
      </c>
      <c r="P74">
        <v>0</v>
      </c>
      <c r="Q74">
        <v>0.49</v>
      </c>
      <c r="R74">
        <v>0</v>
      </c>
    </row>
    <row r="75" spans="1:18">
      <c r="A75" t="s">
        <v>314</v>
      </c>
      <c r="B75">
        <v>0.77</v>
      </c>
      <c r="C75">
        <v>0.81</v>
      </c>
      <c r="D75">
        <v>0.77</v>
      </c>
      <c r="E75">
        <v>0.18</v>
      </c>
      <c r="F75">
        <v>0</v>
      </c>
      <c r="G75">
        <v>0.2</v>
      </c>
      <c r="H75">
        <v>0</v>
      </c>
      <c r="I75">
        <v>0</v>
      </c>
      <c r="J75">
        <v>0.64</v>
      </c>
      <c r="K75">
        <v>0.64</v>
      </c>
      <c r="L75">
        <v>0.49</v>
      </c>
      <c r="M75">
        <v>0.49</v>
      </c>
      <c r="N75">
        <v>0.64</v>
      </c>
      <c r="O75">
        <v>0.9</v>
      </c>
      <c r="P75">
        <v>0.9</v>
      </c>
      <c r="Q75">
        <v>0.81</v>
      </c>
      <c r="R75">
        <v>0</v>
      </c>
    </row>
    <row r="76" spans="1:18">
      <c r="A76" t="s">
        <v>315</v>
      </c>
      <c r="B76">
        <v>0.85</v>
      </c>
      <c r="C76">
        <v>0.9</v>
      </c>
      <c r="D76">
        <v>0.72</v>
      </c>
      <c r="E76">
        <v>0.49</v>
      </c>
      <c r="F76">
        <v>0.14000000000000001</v>
      </c>
      <c r="G76">
        <v>0.64</v>
      </c>
      <c r="H76">
        <v>0</v>
      </c>
      <c r="I76">
        <v>0.49</v>
      </c>
      <c r="J76">
        <v>0.85</v>
      </c>
      <c r="K76">
        <v>0.9</v>
      </c>
      <c r="L76">
        <v>0.9</v>
      </c>
      <c r="M76">
        <v>0.9</v>
      </c>
      <c r="N76">
        <v>0.64</v>
      </c>
      <c r="O76">
        <v>0.09</v>
      </c>
      <c r="P76">
        <v>0.09</v>
      </c>
      <c r="Q76">
        <v>0.81</v>
      </c>
      <c r="R76">
        <v>0</v>
      </c>
    </row>
    <row r="77" spans="1:18">
      <c r="A77" t="s">
        <v>316</v>
      </c>
      <c r="B77">
        <v>0.77</v>
      </c>
      <c r="C77">
        <v>0.77</v>
      </c>
      <c r="D77">
        <v>0.68</v>
      </c>
      <c r="E77">
        <v>0.68</v>
      </c>
      <c r="F77">
        <v>0.09</v>
      </c>
      <c r="G77">
        <v>0.72</v>
      </c>
      <c r="H77">
        <v>0</v>
      </c>
      <c r="I77">
        <v>0</v>
      </c>
      <c r="J77">
        <v>0.8</v>
      </c>
      <c r="K77">
        <v>0.8</v>
      </c>
      <c r="L77">
        <v>0.8</v>
      </c>
      <c r="M77">
        <v>0.8</v>
      </c>
      <c r="N77">
        <v>0.8</v>
      </c>
      <c r="O77">
        <v>0.25</v>
      </c>
      <c r="P77">
        <v>0.25</v>
      </c>
      <c r="Q77">
        <v>0.49</v>
      </c>
      <c r="R77">
        <v>0.49</v>
      </c>
    </row>
    <row r="78" spans="1:18">
      <c r="A78" t="s">
        <v>317</v>
      </c>
      <c r="B78">
        <v>0.72</v>
      </c>
      <c r="C78">
        <v>0.72</v>
      </c>
      <c r="D78">
        <v>0.6</v>
      </c>
      <c r="E78">
        <v>0.25</v>
      </c>
      <c r="F78">
        <v>0.09</v>
      </c>
      <c r="G78">
        <v>0.3</v>
      </c>
      <c r="H78">
        <v>0</v>
      </c>
      <c r="I78">
        <v>0</v>
      </c>
      <c r="J78">
        <v>0.75</v>
      </c>
      <c r="K78">
        <v>0.75</v>
      </c>
      <c r="L78">
        <v>0.8</v>
      </c>
      <c r="M78">
        <v>0.8</v>
      </c>
      <c r="N78">
        <v>0.42</v>
      </c>
      <c r="O78">
        <v>0</v>
      </c>
      <c r="P78">
        <v>0</v>
      </c>
      <c r="Q78">
        <v>0.6</v>
      </c>
      <c r="R78">
        <v>0</v>
      </c>
    </row>
    <row r="79" spans="1:18">
      <c r="A79" t="s">
        <v>318</v>
      </c>
      <c r="B79">
        <v>0.9</v>
      </c>
      <c r="C79">
        <v>0.9</v>
      </c>
      <c r="D79">
        <v>0.72</v>
      </c>
      <c r="E79">
        <v>0.11</v>
      </c>
      <c r="F79">
        <v>0</v>
      </c>
      <c r="G79">
        <v>0.49</v>
      </c>
      <c r="H79">
        <v>0</v>
      </c>
      <c r="I79">
        <v>0.49</v>
      </c>
      <c r="J79">
        <v>0.9</v>
      </c>
      <c r="K79">
        <v>0.95</v>
      </c>
      <c r="L79">
        <v>0.9</v>
      </c>
      <c r="M79">
        <v>0.9</v>
      </c>
      <c r="N79">
        <v>0</v>
      </c>
      <c r="O79">
        <v>0</v>
      </c>
      <c r="P79">
        <v>0</v>
      </c>
      <c r="Q79">
        <v>0.81</v>
      </c>
      <c r="R79">
        <v>0.49</v>
      </c>
    </row>
    <row r="80" spans="1:18">
      <c r="A80" t="s">
        <v>319</v>
      </c>
      <c r="B80">
        <v>0.59</v>
      </c>
      <c r="C80">
        <v>0.59</v>
      </c>
      <c r="D80">
        <v>0.59</v>
      </c>
      <c r="E80">
        <v>0.14000000000000001</v>
      </c>
      <c r="F80">
        <v>0</v>
      </c>
      <c r="G80">
        <v>0.08</v>
      </c>
      <c r="H80">
        <v>0</v>
      </c>
      <c r="I80">
        <v>0</v>
      </c>
      <c r="J80">
        <v>0.52</v>
      </c>
      <c r="K80">
        <v>0.52</v>
      </c>
      <c r="L80">
        <v>0.18</v>
      </c>
      <c r="M80">
        <v>0.18</v>
      </c>
      <c r="N80">
        <v>0.52</v>
      </c>
      <c r="O80">
        <v>0.12</v>
      </c>
      <c r="P80">
        <v>0.12</v>
      </c>
      <c r="Q80">
        <v>0.12</v>
      </c>
      <c r="R80">
        <v>0</v>
      </c>
    </row>
    <row r="81" spans="1:18">
      <c r="A81" t="s">
        <v>320</v>
      </c>
      <c r="B81">
        <v>0.85</v>
      </c>
      <c r="C81">
        <v>0.85</v>
      </c>
      <c r="D81">
        <v>0.72</v>
      </c>
      <c r="E81">
        <v>0.49</v>
      </c>
      <c r="F81">
        <v>0.28000000000000003</v>
      </c>
      <c r="G81">
        <v>0.64</v>
      </c>
      <c r="H81">
        <v>0</v>
      </c>
      <c r="I81">
        <v>0</v>
      </c>
      <c r="J81">
        <v>0.85</v>
      </c>
      <c r="K81">
        <v>0.9</v>
      </c>
      <c r="L81">
        <v>0.9</v>
      </c>
      <c r="M81">
        <v>0.9</v>
      </c>
      <c r="N81">
        <v>0.85</v>
      </c>
      <c r="O81">
        <v>0.09</v>
      </c>
      <c r="P81">
        <v>0.09</v>
      </c>
      <c r="Q81">
        <v>0.64</v>
      </c>
      <c r="R81">
        <v>0</v>
      </c>
    </row>
    <row r="82" spans="1:18">
      <c r="A82" t="s">
        <v>321</v>
      </c>
      <c r="B82">
        <v>0.73</v>
      </c>
      <c r="C82">
        <v>0.73</v>
      </c>
      <c r="D82">
        <v>0.73</v>
      </c>
      <c r="E82">
        <v>0.46</v>
      </c>
      <c r="F82">
        <v>0.11</v>
      </c>
      <c r="G82">
        <v>0.46</v>
      </c>
      <c r="H82">
        <v>0</v>
      </c>
      <c r="I82">
        <v>0</v>
      </c>
      <c r="J82">
        <v>0.75</v>
      </c>
      <c r="K82">
        <v>0.71</v>
      </c>
      <c r="L82">
        <v>0.71</v>
      </c>
      <c r="M82">
        <v>0.71</v>
      </c>
      <c r="N82">
        <v>0.75</v>
      </c>
      <c r="O82">
        <v>0.2</v>
      </c>
      <c r="P82">
        <v>0.2</v>
      </c>
      <c r="Q82">
        <v>0.56000000000000005</v>
      </c>
      <c r="R82">
        <v>0</v>
      </c>
    </row>
    <row r="83" spans="1:18">
      <c r="A83" t="s">
        <v>322</v>
      </c>
      <c r="B83">
        <v>0.72</v>
      </c>
      <c r="C83">
        <v>0.72</v>
      </c>
      <c r="D83">
        <v>0.64</v>
      </c>
      <c r="E83">
        <v>0.25</v>
      </c>
      <c r="F83">
        <v>0.09</v>
      </c>
      <c r="G83">
        <v>0.3</v>
      </c>
      <c r="H83">
        <v>0.9</v>
      </c>
      <c r="I83">
        <v>0.64</v>
      </c>
      <c r="J83">
        <v>0.75</v>
      </c>
      <c r="K83">
        <v>0.15</v>
      </c>
      <c r="L83">
        <v>0.15</v>
      </c>
      <c r="M83">
        <v>0.6</v>
      </c>
      <c r="N83">
        <v>0.6</v>
      </c>
      <c r="O83">
        <v>0.15</v>
      </c>
      <c r="P83">
        <v>0.15</v>
      </c>
      <c r="Q83">
        <v>0.42</v>
      </c>
      <c r="R83">
        <v>0.64</v>
      </c>
    </row>
    <row r="84" spans="1:18">
      <c r="A84" t="s">
        <v>323</v>
      </c>
      <c r="B84">
        <v>0.85</v>
      </c>
      <c r="C84">
        <v>0.85</v>
      </c>
      <c r="D84">
        <v>0.85</v>
      </c>
      <c r="E84">
        <v>0.18</v>
      </c>
      <c r="F84">
        <v>0.14000000000000001</v>
      </c>
      <c r="G84">
        <v>0.08</v>
      </c>
      <c r="H84">
        <v>0</v>
      </c>
      <c r="I84">
        <v>0</v>
      </c>
      <c r="J84">
        <v>0.9</v>
      </c>
      <c r="K84">
        <v>0.9</v>
      </c>
      <c r="L84">
        <v>0</v>
      </c>
      <c r="M84">
        <v>0</v>
      </c>
      <c r="N84">
        <v>0.9</v>
      </c>
      <c r="O84">
        <v>0</v>
      </c>
      <c r="P84">
        <v>0</v>
      </c>
      <c r="Q84">
        <v>0</v>
      </c>
      <c r="R84">
        <v>0</v>
      </c>
    </row>
    <row r="85" spans="1:18">
      <c r="A85" t="s">
        <v>324</v>
      </c>
      <c r="B85">
        <v>0.64</v>
      </c>
      <c r="C85">
        <v>0.64</v>
      </c>
      <c r="D85">
        <v>0.64</v>
      </c>
      <c r="E85">
        <v>0.11</v>
      </c>
      <c r="F85">
        <v>0</v>
      </c>
      <c r="G85">
        <v>0.9</v>
      </c>
      <c r="H85">
        <v>0</v>
      </c>
      <c r="I85">
        <v>0</v>
      </c>
      <c r="J85">
        <v>0.56000000000000005</v>
      </c>
      <c r="K85">
        <v>0.56000000000000005</v>
      </c>
      <c r="L85">
        <v>0.1</v>
      </c>
      <c r="M85">
        <v>0.1</v>
      </c>
      <c r="N85">
        <v>0.56000000000000005</v>
      </c>
      <c r="O85">
        <v>0.9</v>
      </c>
      <c r="P85">
        <v>0.56000000000000005</v>
      </c>
      <c r="Q85">
        <v>0.1</v>
      </c>
      <c r="R85">
        <v>0</v>
      </c>
    </row>
    <row r="86" spans="1:18">
      <c r="A86" t="s">
        <v>325</v>
      </c>
      <c r="B86">
        <v>0.85</v>
      </c>
      <c r="C86">
        <v>0.85</v>
      </c>
      <c r="D86">
        <v>0.72</v>
      </c>
      <c r="E86">
        <v>0.49</v>
      </c>
      <c r="F86">
        <v>0.11</v>
      </c>
      <c r="G86">
        <v>0.49</v>
      </c>
      <c r="H86">
        <v>0</v>
      </c>
      <c r="I86">
        <v>0</v>
      </c>
      <c r="J86">
        <v>0.9</v>
      </c>
      <c r="K86">
        <v>0.85</v>
      </c>
      <c r="L86">
        <v>0.85</v>
      </c>
      <c r="M86">
        <v>0.85</v>
      </c>
      <c r="N86">
        <v>0.9</v>
      </c>
      <c r="O86">
        <v>0.09</v>
      </c>
      <c r="P86">
        <v>0.09</v>
      </c>
      <c r="Q86">
        <v>0.64</v>
      </c>
      <c r="R86">
        <v>0</v>
      </c>
    </row>
    <row r="87" spans="1:18">
      <c r="A87" t="s">
        <v>326</v>
      </c>
      <c r="B87">
        <v>0.85</v>
      </c>
      <c r="C87">
        <v>0.85</v>
      </c>
      <c r="D87">
        <v>0.72</v>
      </c>
      <c r="E87">
        <v>0.08</v>
      </c>
      <c r="F87">
        <v>0</v>
      </c>
      <c r="G87">
        <v>0.3</v>
      </c>
      <c r="H87">
        <v>0</v>
      </c>
      <c r="I87">
        <v>0.81</v>
      </c>
      <c r="J87">
        <v>0.9</v>
      </c>
      <c r="K87">
        <v>0.95</v>
      </c>
      <c r="L87">
        <v>0.9</v>
      </c>
      <c r="M87">
        <v>0.9</v>
      </c>
      <c r="N87">
        <v>0</v>
      </c>
      <c r="O87">
        <v>0</v>
      </c>
      <c r="P87">
        <v>0</v>
      </c>
      <c r="Q87">
        <v>0.85</v>
      </c>
      <c r="R87">
        <v>0.81</v>
      </c>
    </row>
    <row r="88" spans="1:18">
      <c r="A88" t="s">
        <v>327</v>
      </c>
      <c r="B88">
        <v>0.95</v>
      </c>
      <c r="C88">
        <v>0.95</v>
      </c>
      <c r="D88">
        <v>0.77</v>
      </c>
      <c r="E88">
        <v>0.56000000000000005</v>
      </c>
      <c r="F88">
        <v>0.35</v>
      </c>
      <c r="G88">
        <v>0.72</v>
      </c>
      <c r="H88">
        <v>0</v>
      </c>
      <c r="I88">
        <v>0.49</v>
      </c>
      <c r="J88">
        <v>0.9</v>
      </c>
      <c r="K88">
        <v>0.95</v>
      </c>
      <c r="L88">
        <v>0.95</v>
      </c>
      <c r="M88">
        <v>0.9</v>
      </c>
      <c r="N88">
        <v>0.9</v>
      </c>
      <c r="O88">
        <v>0.09</v>
      </c>
      <c r="P88">
        <v>0.09</v>
      </c>
      <c r="Q88">
        <v>0.72</v>
      </c>
      <c r="R88">
        <v>0</v>
      </c>
    </row>
    <row r="89" spans="1:18">
      <c r="A89" t="s">
        <v>328</v>
      </c>
      <c r="B89">
        <v>0.81</v>
      </c>
      <c r="C89">
        <v>0.85</v>
      </c>
      <c r="D89">
        <v>0.9</v>
      </c>
      <c r="E89">
        <v>0.64</v>
      </c>
      <c r="F89">
        <v>0.09</v>
      </c>
      <c r="G89">
        <v>0.2</v>
      </c>
      <c r="H89">
        <v>0</v>
      </c>
      <c r="I89">
        <v>0</v>
      </c>
      <c r="J89">
        <v>0.75</v>
      </c>
      <c r="K89">
        <v>0.2</v>
      </c>
      <c r="L89">
        <v>0.2</v>
      </c>
      <c r="M89">
        <v>0.8</v>
      </c>
      <c r="N89">
        <v>0.95</v>
      </c>
      <c r="O89">
        <v>0.09</v>
      </c>
      <c r="P89">
        <v>0.09</v>
      </c>
      <c r="Q89">
        <v>0.6</v>
      </c>
      <c r="R89">
        <v>0</v>
      </c>
    </row>
    <row r="90" spans="1:18">
      <c r="A90" t="s">
        <v>329</v>
      </c>
      <c r="B90">
        <v>0.49</v>
      </c>
      <c r="C90">
        <v>0.49</v>
      </c>
      <c r="D90">
        <v>0.49</v>
      </c>
      <c r="E90">
        <v>0.56000000000000005</v>
      </c>
      <c r="F90">
        <v>0.42</v>
      </c>
      <c r="G90">
        <v>0.42</v>
      </c>
      <c r="H90">
        <v>0.64</v>
      </c>
      <c r="I90">
        <v>0.72</v>
      </c>
      <c r="J90">
        <v>0.64</v>
      </c>
      <c r="K90">
        <v>0.64</v>
      </c>
      <c r="L90">
        <v>0.64</v>
      </c>
      <c r="M90">
        <v>0.64</v>
      </c>
      <c r="N90">
        <v>0.09</v>
      </c>
      <c r="O90">
        <v>0.09</v>
      </c>
      <c r="P90">
        <v>0.09</v>
      </c>
      <c r="Q90">
        <v>0.6</v>
      </c>
      <c r="R90">
        <v>0.72</v>
      </c>
    </row>
    <row r="91" spans="1:18">
      <c r="A91" t="s">
        <v>330</v>
      </c>
      <c r="B91">
        <v>0.9</v>
      </c>
      <c r="C91">
        <v>0.9</v>
      </c>
      <c r="D91">
        <v>0.72</v>
      </c>
      <c r="E91">
        <v>0.42</v>
      </c>
      <c r="F91">
        <v>0.14000000000000001</v>
      </c>
      <c r="G91">
        <v>0.64</v>
      </c>
      <c r="H91">
        <v>0</v>
      </c>
      <c r="I91">
        <v>0.49</v>
      </c>
      <c r="J91">
        <v>0.85</v>
      </c>
      <c r="K91">
        <v>0.9</v>
      </c>
      <c r="L91">
        <v>0.95</v>
      </c>
      <c r="M91">
        <v>0.95</v>
      </c>
      <c r="N91">
        <v>0.64</v>
      </c>
      <c r="O91">
        <v>0.09</v>
      </c>
      <c r="P91">
        <v>0.09</v>
      </c>
      <c r="Q91">
        <v>0.81</v>
      </c>
      <c r="R91">
        <v>0</v>
      </c>
    </row>
    <row r="92" spans="1:18">
      <c r="A92" t="s">
        <v>331</v>
      </c>
      <c r="B92">
        <v>0.72</v>
      </c>
      <c r="C92">
        <v>0.72</v>
      </c>
      <c r="D92">
        <v>0.72</v>
      </c>
      <c r="E92">
        <v>0.52</v>
      </c>
      <c r="F92">
        <v>0.11</v>
      </c>
      <c r="G92">
        <v>0.95</v>
      </c>
      <c r="H92">
        <v>0</v>
      </c>
      <c r="I92">
        <v>0</v>
      </c>
      <c r="J92">
        <v>0.75</v>
      </c>
      <c r="K92">
        <v>0.42</v>
      </c>
      <c r="L92">
        <v>0.42</v>
      </c>
      <c r="M92">
        <v>0.42</v>
      </c>
      <c r="N92">
        <v>0.75</v>
      </c>
      <c r="O92">
        <v>0.09</v>
      </c>
      <c r="P92">
        <v>0.09</v>
      </c>
      <c r="Q92">
        <v>0.49</v>
      </c>
      <c r="R92">
        <v>0</v>
      </c>
    </row>
    <row r="93" spans="1:18">
      <c r="A93" t="s">
        <v>332</v>
      </c>
      <c r="B93">
        <v>0.81</v>
      </c>
      <c r="C93">
        <v>0.81</v>
      </c>
      <c r="D93">
        <v>0.72</v>
      </c>
      <c r="E93">
        <v>0.64</v>
      </c>
      <c r="F93">
        <v>0.09</v>
      </c>
      <c r="G93">
        <v>0.14000000000000001</v>
      </c>
      <c r="H93">
        <v>0</v>
      </c>
      <c r="I93">
        <v>0</v>
      </c>
      <c r="J93">
        <v>0.85</v>
      </c>
      <c r="K93">
        <v>0.8</v>
      </c>
      <c r="L93">
        <v>0.8</v>
      </c>
      <c r="M93">
        <v>0.8</v>
      </c>
      <c r="N93">
        <v>0.75</v>
      </c>
      <c r="O93">
        <v>0.3</v>
      </c>
      <c r="P93">
        <v>0.3</v>
      </c>
      <c r="Q93">
        <v>0.64</v>
      </c>
      <c r="R93">
        <v>0</v>
      </c>
    </row>
    <row r="94" spans="1:18">
      <c r="A94" t="s">
        <v>333</v>
      </c>
      <c r="B94">
        <v>0.85</v>
      </c>
      <c r="C94">
        <v>0.85</v>
      </c>
      <c r="D94">
        <v>0.72</v>
      </c>
      <c r="E94">
        <v>0.18</v>
      </c>
      <c r="F94">
        <v>0</v>
      </c>
      <c r="G94">
        <v>0.14000000000000001</v>
      </c>
      <c r="H94">
        <v>0</v>
      </c>
      <c r="I94">
        <v>0</v>
      </c>
      <c r="J94">
        <v>0.85</v>
      </c>
      <c r="K94">
        <v>0.95</v>
      </c>
      <c r="L94">
        <v>0.95</v>
      </c>
      <c r="M94">
        <v>0.95</v>
      </c>
      <c r="N94">
        <v>0.64</v>
      </c>
      <c r="O94">
        <v>0.09</v>
      </c>
      <c r="P94">
        <v>0.09</v>
      </c>
      <c r="Q94">
        <v>0.81</v>
      </c>
      <c r="R94">
        <v>0</v>
      </c>
    </row>
    <row r="95" spans="1:18">
      <c r="A95" t="s">
        <v>334</v>
      </c>
      <c r="B95">
        <v>0.95</v>
      </c>
      <c r="C95">
        <v>0.95</v>
      </c>
      <c r="D95">
        <v>0.77</v>
      </c>
      <c r="E95">
        <v>0.56000000000000005</v>
      </c>
      <c r="F95">
        <v>0.28000000000000003</v>
      </c>
      <c r="G95">
        <v>0.72</v>
      </c>
      <c r="H95">
        <v>0</v>
      </c>
      <c r="I95">
        <v>0</v>
      </c>
      <c r="J95">
        <v>0.9</v>
      </c>
      <c r="K95">
        <v>0.95</v>
      </c>
      <c r="L95">
        <v>0.95</v>
      </c>
      <c r="M95">
        <v>0.95</v>
      </c>
      <c r="N95">
        <v>0.9</v>
      </c>
      <c r="O95">
        <v>0.09</v>
      </c>
      <c r="P95">
        <v>0.09</v>
      </c>
      <c r="Q95">
        <v>0.72</v>
      </c>
      <c r="R95">
        <v>0</v>
      </c>
    </row>
    <row r="96" spans="1:18">
      <c r="A96" t="s">
        <v>335</v>
      </c>
      <c r="B96">
        <v>0.85</v>
      </c>
      <c r="C96">
        <v>0.85</v>
      </c>
      <c r="D96">
        <v>0.72</v>
      </c>
      <c r="E96">
        <v>0.3</v>
      </c>
      <c r="F96">
        <v>0.14000000000000001</v>
      </c>
      <c r="G96">
        <v>0.49</v>
      </c>
      <c r="H96">
        <v>0</v>
      </c>
      <c r="I96">
        <v>0</v>
      </c>
      <c r="J96">
        <v>0.9</v>
      </c>
      <c r="K96">
        <v>0.9</v>
      </c>
      <c r="L96">
        <v>0.95</v>
      </c>
      <c r="M96">
        <v>0.95</v>
      </c>
      <c r="N96">
        <v>0.75</v>
      </c>
      <c r="O96">
        <v>0.2</v>
      </c>
      <c r="P96">
        <v>0.2</v>
      </c>
      <c r="Q96">
        <v>0.72</v>
      </c>
      <c r="R96">
        <v>0</v>
      </c>
    </row>
    <row r="97" spans="1:18">
      <c r="A97" t="s">
        <v>336</v>
      </c>
      <c r="B97">
        <v>0.68</v>
      </c>
      <c r="C97">
        <v>0.68</v>
      </c>
      <c r="D97">
        <v>0.68</v>
      </c>
      <c r="E97">
        <v>0.04</v>
      </c>
      <c r="F97">
        <v>0</v>
      </c>
      <c r="G97">
        <v>0.04</v>
      </c>
      <c r="H97">
        <v>0</v>
      </c>
      <c r="I97">
        <v>0</v>
      </c>
      <c r="J97">
        <v>0.8</v>
      </c>
      <c r="K97">
        <v>0.8</v>
      </c>
      <c r="L97">
        <v>0.8</v>
      </c>
      <c r="M97">
        <v>0.8</v>
      </c>
      <c r="N97">
        <v>0</v>
      </c>
      <c r="O97">
        <v>0</v>
      </c>
      <c r="P97">
        <v>0</v>
      </c>
      <c r="Q97">
        <v>0</v>
      </c>
      <c r="R97">
        <v>0</v>
      </c>
    </row>
    <row r="98" spans="1:18">
      <c r="A98" t="s">
        <v>337</v>
      </c>
      <c r="B98">
        <v>0.8</v>
      </c>
      <c r="C98">
        <v>0.8</v>
      </c>
      <c r="D98">
        <v>0.49</v>
      </c>
      <c r="E98">
        <v>0.25</v>
      </c>
      <c r="F98">
        <v>0.95</v>
      </c>
      <c r="G98">
        <v>0.14000000000000001</v>
      </c>
      <c r="H98">
        <v>0</v>
      </c>
      <c r="I98">
        <v>0</v>
      </c>
      <c r="J98">
        <v>0.85</v>
      </c>
      <c r="K98">
        <v>0.05</v>
      </c>
      <c r="L98">
        <v>0.05</v>
      </c>
      <c r="M98">
        <v>0.75</v>
      </c>
      <c r="N98">
        <v>0.42</v>
      </c>
      <c r="O98">
        <v>0</v>
      </c>
      <c r="P98">
        <v>0</v>
      </c>
      <c r="Q98">
        <v>0.42</v>
      </c>
      <c r="R98">
        <v>0</v>
      </c>
    </row>
    <row r="99" spans="1:18">
      <c r="A99" t="s">
        <v>338</v>
      </c>
      <c r="B99">
        <v>0.85</v>
      </c>
      <c r="C99">
        <v>0.9</v>
      </c>
      <c r="D99">
        <v>0.72</v>
      </c>
      <c r="E99">
        <v>0.49</v>
      </c>
      <c r="F99">
        <v>0.14000000000000001</v>
      </c>
      <c r="G99">
        <v>0.72</v>
      </c>
      <c r="H99">
        <v>0</v>
      </c>
      <c r="I99">
        <v>0.49</v>
      </c>
      <c r="J99">
        <v>0.9</v>
      </c>
      <c r="K99">
        <v>0.85</v>
      </c>
      <c r="L99">
        <v>0.85</v>
      </c>
      <c r="M99">
        <v>0.85</v>
      </c>
      <c r="N99">
        <v>0.8</v>
      </c>
      <c r="O99">
        <v>0.09</v>
      </c>
      <c r="P99">
        <v>0.09</v>
      </c>
      <c r="Q99">
        <v>0.72</v>
      </c>
      <c r="R99">
        <v>0.49</v>
      </c>
    </row>
    <row r="100" spans="1:18">
      <c r="A100" t="s">
        <v>339</v>
      </c>
      <c r="B100">
        <v>0.15</v>
      </c>
      <c r="C100">
        <v>0.15</v>
      </c>
      <c r="D100">
        <v>0.04</v>
      </c>
      <c r="E100">
        <v>0.49</v>
      </c>
      <c r="F100">
        <v>0</v>
      </c>
      <c r="G100">
        <v>0.11</v>
      </c>
      <c r="H100">
        <v>0</v>
      </c>
      <c r="I100">
        <v>0.81</v>
      </c>
      <c r="J100">
        <v>0.6</v>
      </c>
      <c r="K100">
        <v>0.6</v>
      </c>
      <c r="L100">
        <v>0.6</v>
      </c>
      <c r="M100">
        <v>0.6</v>
      </c>
      <c r="N100">
        <v>0.1</v>
      </c>
      <c r="O100">
        <v>0</v>
      </c>
      <c r="P100">
        <v>0</v>
      </c>
      <c r="Q100">
        <v>0.1</v>
      </c>
      <c r="R100">
        <v>0.81</v>
      </c>
    </row>
    <row r="101" spans="1:18">
      <c r="A101" t="s">
        <v>340</v>
      </c>
      <c r="B101">
        <v>0.8</v>
      </c>
      <c r="C101">
        <v>0.8</v>
      </c>
      <c r="D101">
        <v>0.75</v>
      </c>
      <c r="E101">
        <v>0.75</v>
      </c>
      <c r="F101">
        <v>0.14000000000000001</v>
      </c>
      <c r="G101">
        <v>0.75</v>
      </c>
      <c r="H101">
        <v>0</v>
      </c>
      <c r="I101">
        <v>0</v>
      </c>
      <c r="J101">
        <v>0.85</v>
      </c>
      <c r="K101">
        <v>0.8</v>
      </c>
      <c r="L101">
        <v>0.8</v>
      </c>
      <c r="M101">
        <v>0.85</v>
      </c>
      <c r="N101">
        <v>0.85</v>
      </c>
      <c r="O101">
        <v>0.42</v>
      </c>
      <c r="P101">
        <v>0.42</v>
      </c>
      <c r="Q101">
        <v>0.52</v>
      </c>
      <c r="R101">
        <v>0</v>
      </c>
    </row>
    <row r="102" spans="1:18">
      <c r="A102" t="s">
        <v>341</v>
      </c>
      <c r="B102">
        <v>0.95</v>
      </c>
      <c r="C102">
        <v>0.95</v>
      </c>
      <c r="D102">
        <v>0.8</v>
      </c>
      <c r="E102">
        <v>0.6</v>
      </c>
      <c r="F102">
        <v>0.4</v>
      </c>
      <c r="G102">
        <v>0.8</v>
      </c>
      <c r="H102">
        <v>0</v>
      </c>
      <c r="I102">
        <v>0.6</v>
      </c>
      <c r="J102">
        <v>0.95</v>
      </c>
      <c r="K102">
        <v>0.95</v>
      </c>
      <c r="L102">
        <v>0.95</v>
      </c>
      <c r="M102">
        <v>0.95</v>
      </c>
      <c r="N102">
        <v>0.9</v>
      </c>
      <c r="O102">
        <v>0.1</v>
      </c>
      <c r="P102">
        <v>0.1</v>
      </c>
      <c r="Q102">
        <v>0.85</v>
      </c>
      <c r="R102">
        <v>0</v>
      </c>
    </row>
    <row r="106" spans="1:18" ht="18">
      <c r="A106" s="38" t="s">
        <v>568</v>
      </c>
      <c r="C106" s="8" t="s">
        <v>572</v>
      </c>
    </row>
    <row r="107" spans="1:18" ht="18">
      <c r="A107" s="38" t="s">
        <v>569</v>
      </c>
    </row>
    <row r="108" spans="1:18" ht="18">
      <c r="A108" s="38" t="s">
        <v>570</v>
      </c>
    </row>
    <row r="109" spans="1:18" ht="18">
      <c r="A109" s="38" t="s">
        <v>571</v>
      </c>
    </row>
  </sheetData>
  <mergeCells count="2">
    <mergeCell ref="B1:I1"/>
    <mergeCell ref="J1:R1"/>
  </mergeCells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0A6AC-8B0A-DB41-A4D2-EFBAC6D7BEB0}">
  <dimension ref="A1:Y104"/>
  <sheetViews>
    <sheetView topLeftCell="A83" workbookViewId="0">
      <selection activeCell="A104" sqref="A3:A104"/>
    </sheetView>
  </sheetViews>
  <sheetFormatPr baseColWidth="10" defaultRowHeight="16"/>
  <cols>
    <col min="1" max="1" width="27.1640625" customWidth="1"/>
  </cols>
  <sheetData>
    <row r="1" spans="1:25" ht="24">
      <c r="A1" s="8"/>
      <c r="B1" s="50" t="s">
        <v>1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</row>
    <row r="2" spans="1:25">
      <c r="A2" s="10" t="s">
        <v>18</v>
      </c>
      <c r="B2" s="10" t="s">
        <v>5</v>
      </c>
      <c r="C2" s="3" t="s">
        <v>21</v>
      </c>
      <c r="D2" s="3" t="s">
        <v>11</v>
      </c>
      <c r="E2" s="3" t="s">
        <v>12</v>
      </c>
      <c r="F2" s="3" t="s">
        <v>14</v>
      </c>
      <c r="G2" s="3" t="s">
        <v>31</v>
      </c>
      <c r="H2" s="3" t="s">
        <v>22</v>
      </c>
      <c r="I2" s="3" t="s">
        <v>15</v>
      </c>
      <c r="J2" s="3" t="s">
        <v>32</v>
      </c>
      <c r="K2" s="3" t="s">
        <v>33</v>
      </c>
      <c r="L2" s="3" t="s">
        <v>23</v>
      </c>
      <c r="M2" s="10" t="s">
        <v>349</v>
      </c>
      <c r="N2" s="3" t="s">
        <v>35</v>
      </c>
      <c r="O2" s="3" t="s">
        <v>36</v>
      </c>
      <c r="P2" s="3" t="s">
        <v>19</v>
      </c>
      <c r="Q2" s="3" t="s">
        <v>37</v>
      </c>
      <c r="R2" s="3" t="s">
        <v>38</v>
      </c>
      <c r="S2" s="3" t="s">
        <v>39</v>
      </c>
      <c r="T2" s="3" t="s">
        <v>40</v>
      </c>
      <c r="U2" s="3" t="s">
        <v>10</v>
      </c>
    </row>
    <row r="3" spans="1:25" ht="19">
      <c r="A3" s="9" t="s">
        <v>355</v>
      </c>
      <c r="B3" s="10">
        <v>1</v>
      </c>
      <c r="C3" s="1">
        <v>0.9</v>
      </c>
      <c r="D3" s="1">
        <v>0.96</v>
      </c>
      <c r="E3" s="1">
        <v>0.6</v>
      </c>
      <c r="F3" s="1">
        <v>0.5</v>
      </c>
      <c r="G3" s="1">
        <v>0.95</v>
      </c>
      <c r="H3" s="1">
        <v>0.78</v>
      </c>
      <c r="I3" s="1">
        <v>0.7</v>
      </c>
      <c r="J3" s="1">
        <v>0.5</v>
      </c>
      <c r="K3" s="1">
        <v>0.48</v>
      </c>
      <c r="L3" s="1">
        <v>0.44</v>
      </c>
      <c r="M3" s="8">
        <v>0</v>
      </c>
      <c r="N3">
        <v>0</v>
      </c>
      <c r="O3" s="1">
        <v>1</v>
      </c>
      <c r="P3">
        <v>0</v>
      </c>
      <c r="Q3">
        <v>0</v>
      </c>
      <c r="R3">
        <v>0</v>
      </c>
      <c r="S3">
        <v>0</v>
      </c>
      <c r="T3" s="1">
        <v>0.44</v>
      </c>
      <c r="U3">
        <v>0</v>
      </c>
      <c r="W3">
        <f>SUM(Table112[[#This Row],[Visual ]:[Radar ]])/20</f>
        <v>0.46250000000000008</v>
      </c>
    </row>
    <row r="4" spans="1:25" ht="19" hidden="1">
      <c r="A4" s="14" t="s">
        <v>359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W4">
        <f>SUM(Table112[[#This Row],[Visual ]:[Radar ]])/20</f>
        <v>0</v>
      </c>
    </row>
    <row r="5" spans="1:25" ht="19">
      <c r="A5" s="9" t="s">
        <v>356</v>
      </c>
      <c r="B5" s="10">
        <v>0.5</v>
      </c>
      <c r="C5" s="1">
        <v>0.85</v>
      </c>
      <c r="D5" s="1">
        <v>0.75</v>
      </c>
      <c r="E5" s="1">
        <v>0.3</v>
      </c>
      <c r="F5" s="1">
        <v>0.3</v>
      </c>
      <c r="G5" s="1">
        <v>0.7</v>
      </c>
      <c r="H5" s="1">
        <v>0.65</v>
      </c>
      <c r="I5" s="1">
        <v>0.65</v>
      </c>
      <c r="J5" s="1">
        <v>0.45</v>
      </c>
      <c r="K5" s="1">
        <v>0.4</v>
      </c>
      <c r="L5" s="1">
        <v>0.3</v>
      </c>
      <c r="M5" s="8">
        <v>0</v>
      </c>
      <c r="N5">
        <v>0</v>
      </c>
      <c r="O5" s="1">
        <v>0.9</v>
      </c>
      <c r="P5">
        <v>0</v>
      </c>
      <c r="Q5">
        <v>0</v>
      </c>
      <c r="R5">
        <v>0</v>
      </c>
      <c r="S5">
        <v>0</v>
      </c>
      <c r="T5" s="1">
        <v>0.5</v>
      </c>
      <c r="U5">
        <v>0</v>
      </c>
      <c r="W5">
        <f>SUM(Table112[[#This Row],[Visual ]:[Radar ]])/20</f>
        <v>0.36250000000000004</v>
      </c>
    </row>
    <row r="6" spans="1:25" ht="19" hidden="1">
      <c r="A6" s="14" t="s">
        <v>360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W6">
        <f>SUM(Table112[[#This Row],[Visual ]:[Radar ]])/20</f>
        <v>0</v>
      </c>
    </row>
    <row r="7" spans="1:25" ht="19">
      <c r="A7" s="9" t="s">
        <v>85</v>
      </c>
      <c r="B7" s="10">
        <v>0.8</v>
      </c>
      <c r="C7" s="10">
        <v>0.1</v>
      </c>
      <c r="D7" s="3">
        <v>0.1</v>
      </c>
      <c r="E7">
        <v>0</v>
      </c>
      <c r="F7">
        <v>0</v>
      </c>
      <c r="G7">
        <v>0</v>
      </c>
      <c r="H7">
        <v>0</v>
      </c>
      <c r="I7" s="10">
        <v>0.1</v>
      </c>
      <c r="J7" s="10">
        <v>0.1</v>
      </c>
      <c r="K7" s="3">
        <v>0.1</v>
      </c>
      <c r="L7">
        <v>0</v>
      </c>
      <c r="M7" s="1">
        <v>0.05</v>
      </c>
      <c r="N7" s="1">
        <v>0.05</v>
      </c>
      <c r="O7">
        <v>0</v>
      </c>
      <c r="P7">
        <v>0</v>
      </c>
      <c r="Q7" s="1">
        <v>0.5</v>
      </c>
      <c r="R7" s="1">
        <v>0.1</v>
      </c>
      <c r="S7" s="2">
        <v>0</v>
      </c>
      <c r="T7" s="1">
        <v>0.1</v>
      </c>
      <c r="U7">
        <v>0</v>
      </c>
      <c r="W7">
        <f>SUM(Table112[[#This Row],[Visual ]:[Radar ]])/20</f>
        <v>0.10500000000000002</v>
      </c>
    </row>
    <row r="8" spans="1:25" ht="19">
      <c r="A8" s="9" t="s">
        <v>86</v>
      </c>
      <c r="B8" s="10">
        <v>0.92</v>
      </c>
      <c r="C8" s="10">
        <v>0.1</v>
      </c>
      <c r="D8" s="3">
        <v>0.1</v>
      </c>
      <c r="E8" s="8">
        <v>0</v>
      </c>
      <c r="F8" s="8">
        <v>0</v>
      </c>
      <c r="G8" s="8">
        <v>0</v>
      </c>
      <c r="H8" s="8">
        <v>0</v>
      </c>
      <c r="I8" s="10">
        <v>0.1</v>
      </c>
      <c r="J8" s="10">
        <v>0.1</v>
      </c>
      <c r="K8" s="3">
        <v>0.1</v>
      </c>
      <c r="L8" s="8">
        <v>0</v>
      </c>
      <c r="M8" s="1">
        <v>0.05</v>
      </c>
      <c r="N8" s="1">
        <v>0.05</v>
      </c>
      <c r="O8" s="8">
        <v>0</v>
      </c>
      <c r="P8" s="8">
        <v>0</v>
      </c>
      <c r="Q8" s="10">
        <v>0.7</v>
      </c>
      <c r="R8" s="1">
        <v>0.1</v>
      </c>
      <c r="S8" s="2">
        <v>0</v>
      </c>
      <c r="T8" s="1">
        <v>0.1</v>
      </c>
      <c r="U8" s="8">
        <v>0</v>
      </c>
      <c r="W8">
        <f>SUM(Table112[[#This Row],[Visual ]:[Radar ]])/20</f>
        <v>0.12100000000000004</v>
      </c>
    </row>
    <row r="9" spans="1:25" ht="19">
      <c r="A9" s="9" t="s">
        <v>87</v>
      </c>
      <c r="B9" s="10">
        <v>0.87</v>
      </c>
      <c r="C9" s="10">
        <v>0.1</v>
      </c>
      <c r="D9" s="3">
        <v>0.1</v>
      </c>
      <c r="E9" s="8">
        <v>0</v>
      </c>
      <c r="F9" s="8">
        <v>0</v>
      </c>
      <c r="G9" s="8">
        <v>0</v>
      </c>
      <c r="H9" s="8">
        <v>0</v>
      </c>
      <c r="I9" s="10">
        <v>0.1</v>
      </c>
      <c r="J9" s="10">
        <v>0.1</v>
      </c>
      <c r="K9" s="3">
        <v>0.1</v>
      </c>
      <c r="L9" s="8">
        <v>0</v>
      </c>
      <c r="M9" s="1">
        <v>0.05</v>
      </c>
      <c r="N9" s="1">
        <v>0.05</v>
      </c>
      <c r="O9" s="8">
        <v>0</v>
      </c>
      <c r="P9" s="8">
        <v>0</v>
      </c>
      <c r="Q9" s="10">
        <v>0.6</v>
      </c>
      <c r="R9" s="1">
        <v>0.1</v>
      </c>
      <c r="S9" s="2">
        <v>0</v>
      </c>
      <c r="T9" s="10">
        <v>0.1</v>
      </c>
      <c r="U9" s="8">
        <v>0</v>
      </c>
      <c r="W9">
        <f>SUM(Table112[[#This Row],[Visual ]:[Radar ]])/20</f>
        <v>0.11350000000000002</v>
      </c>
      <c r="Y9">
        <f>MAX(W3:W104)</f>
        <v>0.46250000000000008</v>
      </c>
    </row>
    <row r="10" spans="1:25" ht="19">
      <c r="A10" s="9" t="s">
        <v>88</v>
      </c>
      <c r="B10" s="10">
        <v>0.8</v>
      </c>
      <c r="C10" s="10">
        <v>0.1</v>
      </c>
      <c r="D10" s="3">
        <v>0.1</v>
      </c>
      <c r="E10" s="8">
        <v>0</v>
      </c>
      <c r="F10" s="8">
        <v>0</v>
      </c>
      <c r="G10" s="8">
        <v>0</v>
      </c>
      <c r="H10" s="8">
        <v>0</v>
      </c>
      <c r="I10" s="10">
        <v>0.1</v>
      </c>
      <c r="J10" s="10">
        <v>0.1</v>
      </c>
      <c r="K10" s="3">
        <v>0.1</v>
      </c>
      <c r="L10" s="8">
        <v>0</v>
      </c>
      <c r="M10" s="1">
        <v>0.05</v>
      </c>
      <c r="N10" s="1">
        <v>0.05</v>
      </c>
      <c r="O10" s="8">
        <v>0</v>
      </c>
      <c r="P10" s="8">
        <v>0</v>
      </c>
      <c r="Q10" s="10">
        <v>0.7</v>
      </c>
      <c r="R10" s="10">
        <v>0.1</v>
      </c>
      <c r="S10" s="2">
        <v>0</v>
      </c>
      <c r="T10" s="10">
        <v>0.1</v>
      </c>
      <c r="U10" s="8">
        <v>0</v>
      </c>
      <c r="W10">
        <f>SUM(Table112[[#This Row],[Visual ]:[Radar ]])/20</f>
        <v>0.11500000000000003</v>
      </c>
      <c r="Y10">
        <f>MIN(W3:W104)</f>
        <v>0</v>
      </c>
    </row>
    <row r="11" spans="1:25" ht="19">
      <c r="A11" s="9" t="s">
        <v>89</v>
      </c>
      <c r="B11" s="10">
        <v>0.68</v>
      </c>
      <c r="C11" s="10">
        <v>0.1</v>
      </c>
      <c r="D11" s="10">
        <v>0.1</v>
      </c>
      <c r="E11" s="2">
        <v>0</v>
      </c>
      <c r="F11" s="8">
        <v>0</v>
      </c>
      <c r="G11" s="8">
        <v>0</v>
      </c>
      <c r="H11" s="8">
        <v>0</v>
      </c>
      <c r="I11" s="10">
        <v>0.1</v>
      </c>
      <c r="J11" s="10">
        <v>0.1</v>
      </c>
      <c r="K11" s="3">
        <v>0.1</v>
      </c>
      <c r="L11" s="8">
        <v>0</v>
      </c>
      <c r="M11" s="1">
        <v>0.05</v>
      </c>
      <c r="N11" s="1">
        <v>0.05</v>
      </c>
      <c r="O11" s="8">
        <v>0</v>
      </c>
      <c r="P11" s="8">
        <v>0</v>
      </c>
      <c r="Q11" s="10">
        <v>0.6</v>
      </c>
      <c r="R11" s="10">
        <v>0.1</v>
      </c>
      <c r="S11" s="8">
        <v>0</v>
      </c>
      <c r="T11" s="10">
        <v>0.1</v>
      </c>
      <c r="U11" s="8">
        <v>0</v>
      </c>
      <c r="W11">
        <f>SUM(Table112[[#This Row],[Visual ]:[Radar ]])/20</f>
        <v>0.10400000000000002</v>
      </c>
    </row>
    <row r="12" spans="1:25" ht="19">
      <c r="A12" s="9" t="s">
        <v>90</v>
      </c>
      <c r="B12" s="10">
        <v>0.1</v>
      </c>
      <c r="C12" s="10">
        <v>0.1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10">
        <v>0.1</v>
      </c>
      <c r="J12" s="10">
        <v>0.1</v>
      </c>
      <c r="K12" s="10">
        <v>0.1</v>
      </c>
      <c r="L12" s="8">
        <v>0</v>
      </c>
      <c r="M12" s="10">
        <v>0.1</v>
      </c>
      <c r="N12" s="10">
        <v>0.1</v>
      </c>
      <c r="O12" s="8">
        <v>0</v>
      </c>
      <c r="P12" s="10">
        <v>0.1</v>
      </c>
      <c r="Q12" s="10">
        <v>0.35</v>
      </c>
      <c r="R12" s="8">
        <v>0</v>
      </c>
      <c r="S12" s="8">
        <v>0</v>
      </c>
      <c r="T12" s="10">
        <v>0.15</v>
      </c>
      <c r="U12" s="10">
        <v>0.8</v>
      </c>
      <c r="W12">
        <f>SUM(Table112[[#This Row],[Visual ]:[Radar ]])/20</f>
        <v>0.10499999999999998</v>
      </c>
    </row>
    <row r="13" spans="1:25" ht="19">
      <c r="A13" s="9" t="s">
        <v>91</v>
      </c>
      <c r="B13" s="10">
        <v>0.1</v>
      </c>
      <c r="C13" s="10">
        <v>0.1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10">
        <v>0.1</v>
      </c>
      <c r="J13" s="10">
        <v>0.1</v>
      </c>
      <c r="K13" s="10">
        <v>0.1</v>
      </c>
      <c r="L13" s="8">
        <v>0</v>
      </c>
      <c r="M13" s="10">
        <v>0.1</v>
      </c>
      <c r="N13" s="10">
        <v>0.1</v>
      </c>
      <c r="O13" s="8">
        <v>0</v>
      </c>
      <c r="P13" s="10">
        <v>0.1</v>
      </c>
      <c r="Q13" s="10">
        <v>0.35</v>
      </c>
      <c r="R13" s="8">
        <v>0</v>
      </c>
      <c r="S13" s="8">
        <v>0</v>
      </c>
      <c r="T13" s="10">
        <v>0.15</v>
      </c>
      <c r="U13" s="10">
        <v>0.85</v>
      </c>
      <c r="W13">
        <f>SUM(Table112[[#This Row],[Visual ]:[Radar ]])/20</f>
        <v>0.1075</v>
      </c>
    </row>
    <row r="14" spans="1:25" ht="19">
      <c r="A14" s="9" t="s">
        <v>92</v>
      </c>
      <c r="B14" s="10">
        <v>0.1</v>
      </c>
      <c r="C14" s="10">
        <v>0.1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10">
        <v>0.1</v>
      </c>
      <c r="J14" s="10">
        <v>0.1</v>
      </c>
      <c r="K14" s="10">
        <v>0.1</v>
      </c>
      <c r="L14" s="8">
        <v>0</v>
      </c>
      <c r="M14" s="10">
        <v>0.1</v>
      </c>
      <c r="N14" s="10">
        <v>0.1</v>
      </c>
      <c r="O14" s="8">
        <v>0</v>
      </c>
      <c r="P14" s="10">
        <v>0.1</v>
      </c>
      <c r="Q14" s="10">
        <v>0.2</v>
      </c>
      <c r="R14" s="13">
        <v>0</v>
      </c>
      <c r="S14" s="8">
        <v>0</v>
      </c>
      <c r="T14" s="10">
        <v>0.15</v>
      </c>
      <c r="U14" s="10">
        <v>0.9</v>
      </c>
      <c r="W14">
        <f>SUM(Table112[[#This Row],[Visual ]:[Radar ]])/20</f>
        <v>0.10249999999999999</v>
      </c>
    </row>
    <row r="15" spans="1:25" ht="19">
      <c r="A15" s="9" t="s">
        <v>93</v>
      </c>
      <c r="B15" s="10">
        <v>0.1</v>
      </c>
      <c r="C15" s="10">
        <v>0.1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10">
        <v>0.1</v>
      </c>
      <c r="J15" s="10">
        <v>0.1</v>
      </c>
      <c r="K15" s="10">
        <v>0.1</v>
      </c>
      <c r="L15" s="8">
        <v>0</v>
      </c>
      <c r="M15" s="10">
        <v>0.1</v>
      </c>
      <c r="N15" s="10">
        <v>0.1</v>
      </c>
      <c r="O15" s="8">
        <v>0</v>
      </c>
      <c r="P15" s="10">
        <v>0.1</v>
      </c>
      <c r="Q15" s="10">
        <v>0.2</v>
      </c>
      <c r="R15" s="8">
        <v>0</v>
      </c>
      <c r="S15" s="8">
        <v>0</v>
      </c>
      <c r="T15" s="10">
        <v>0.15</v>
      </c>
      <c r="U15" s="10">
        <v>0.85</v>
      </c>
      <c r="W15">
        <f>SUM(Table112[[#This Row],[Visual ]:[Radar ]])/20</f>
        <v>0.1</v>
      </c>
    </row>
    <row r="16" spans="1:25" ht="19">
      <c r="A16" s="9" t="s">
        <v>94</v>
      </c>
      <c r="B16" s="10">
        <v>0.1</v>
      </c>
      <c r="C16" s="10">
        <v>0.1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10">
        <v>0.1</v>
      </c>
      <c r="J16" s="10">
        <v>0.1</v>
      </c>
      <c r="K16" s="10">
        <v>0.1</v>
      </c>
      <c r="L16" s="8">
        <v>0</v>
      </c>
      <c r="M16" s="10">
        <v>0.1</v>
      </c>
      <c r="N16" s="10">
        <v>0.1</v>
      </c>
      <c r="O16" s="8">
        <v>0</v>
      </c>
      <c r="P16" s="10">
        <v>0.1</v>
      </c>
      <c r="Q16" s="10">
        <v>0.2</v>
      </c>
      <c r="R16" s="8">
        <v>0</v>
      </c>
      <c r="S16" s="8">
        <v>0</v>
      </c>
      <c r="T16" s="10">
        <v>0.15</v>
      </c>
      <c r="U16" s="10">
        <v>0.75</v>
      </c>
      <c r="W16">
        <f>SUM(Table112[[#This Row],[Visual ]:[Radar ]])/20</f>
        <v>9.5000000000000001E-2</v>
      </c>
    </row>
    <row r="17" spans="1:23" ht="19">
      <c r="A17" s="9" t="s">
        <v>95</v>
      </c>
      <c r="B17" s="10">
        <v>0.05</v>
      </c>
      <c r="C17" s="10">
        <v>0.1</v>
      </c>
      <c r="D17" s="10">
        <v>0.1</v>
      </c>
      <c r="E17" s="8">
        <v>0</v>
      </c>
      <c r="F17" s="8">
        <v>0</v>
      </c>
      <c r="G17" s="10">
        <v>0.2</v>
      </c>
      <c r="H17" s="10">
        <v>0.2</v>
      </c>
      <c r="I17" s="10">
        <v>0.1</v>
      </c>
      <c r="J17" s="10">
        <v>0.1</v>
      </c>
      <c r="K17" s="10">
        <v>0.1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10">
        <v>0.1</v>
      </c>
      <c r="T17" s="10">
        <v>0.95</v>
      </c>
      <c r="U17" s="8">
        <v>0</v>
      </c>
      <c r="W17">
        <f>SUM(Table112[[#This Row],[Visual ]:[Radar ]])/20</f>
        <v>0.1</v>
      </c>
    </row>
    <row r="18" spans="1:23" ht="19">
      <c r="A18" s="9" t="s">
        <v>96</v>
      </c>
      <c r="B18" s="10">
        <v>0.05</v>
      </c>
      <c r="C18" s="10">
        <v>0.1</v>
      </c>
      <c r="D18" s="10">
        <v>0.1</v>
      </c>
      <c r="E18" s="8">
        <v>0</v>
      </c>
      <c r="F18" s="8">
        <v>0</v>
      </c>
      <c r="G18" s="10">
        <v>0.2</v>
      </c>
      <c r="H18" s="10">
        <v>0.2</v>
      </c>
      <c r="I18" s="10">
        <v>0.1</v>
      </c>
      <c r="J18" s="10">
        <v>0.1</v>
      </c>
      <c r="K18" s="10">
        <v>0.1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10">
        <v>0.1</v>
      </c>
      <c r="T18" s="10">
        <v>0.97</v>
      </c>
      <c r="U18" s="8">
        <v>0</v>
      </c>
      <c r="W18">
        <f>SUM(Table112[[#This Row],[Visual ]:[Radar ]])/20</f>
        <v>0.10100000000000001</v>
      </c>
    </row>
    <row r="19" spans="1:23" ht="19">
      <c r="A19" s="9" t="s">
        <v>97</v>
      </c>
      <c r="B19" s="10">
        <v>0.1</v>
      </c>
      <c r="C19" s="10">
        <v>0.1</v>
      </c>
      <c r="D19" s="10">
        <v>0.1</v>
      </c>
      <c r="E19" s="8">
        <v>0</v>
      </c>
      <c r="F19" s="8">
        <v>0</v>
      </c>
      <c r="G19" s="10">
        <v>0.1</v>
      </c>
      <c r="H19" s="10">
        <v>0.1</v>
      </c>
      <c r="I19" s="10">
        <v>0.1</v>
      </c>
      <c r="J19" s="10">
        <v>0.1</v>
      </c>
      <c r="K19" s="10">
        <v>0.1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10">
        <v>0.1</v>
      </c>
      <c r="T19" s="10">
        <v>0.68</v>
      </c>
      <c r="U19" s="8">
        <v>0</v>
      </c>
      <c r="W19">
        <f>SUM(Table112[[#This Row],[Visual ]:[Radar ]])/20</f>
        <v>7.9000000000000001E-2</v>
      </c>
    </row>
    <row r="20" spans="1:23" ht="19">
      <c r="A20" s="9" t="s">
        <v>98</v>
      </c>
      <c r="B20" s="10">
        <v>0.1</v>
      </c>
      <c r="C20" s="10">
        <v>0.1</v>
      </c>
      <c r="D20" s="10">
        <v>0.1</v>
      </c>
      <c r="E20" s="8">
        <v>0</v>
      </c>
      <c r="F20" s="8">
        <v>0</v>
      </c>
      <c r="G20" s="10">
        <v>0.1</v>
      </c>
      <c r="H20" s="10">
        <v>0.1</v>
      </c>
      <c r="I20" s="10">
        <v>0.1</v>
      </c>
      <c r="J20" s="10">
        <v>0.1</v>
      </c>
      <c r="K20" s="10">
        <v>0.1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10">
        <v>0.1</v>
      </c>
      <c r="T20" s="10">
        <v>0.98</v>
      </c>
      <c r="U20" s="8">
        <v>0</v>
      </c>
      <c r="W20">
        <f>SUM(Table112[[#This Row],[Visual ]:[Radar ]])/20</f>
        <v>9.4E-2</v>
      </c>
    </row>
    <row r="21" spans="1:23" ht="19">
      <c r="A21" s="9" t="s">
        <v>99</v>
      </c>
      <c r="B21" s="10">
        <v>0.1</v>
      </c>
      <c r="C21" s="10">
        <v>0.1</v>
      </c>
      <c r="D21" s="10">
        <v>0.1</v>
      </c>
      <c r="E21" s="8">
        <v>0</v>
      </c>
      <c r="F21" s="8">
        <v>0</v>
      </c>
      <c r="G21" s="10">
        <v>0.1</v>
      </c>
      <c r="H21" s="10">
        <v>0.1</v>
      </c>
      <c r="I21" s="10">
        <v>0.1</v>
      </c>
      <c r="J21" s="10">
        <v>0.1</v>
      </c>
      <c r="K21" s="10">
        <v>0.1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10">
        <v>0.1</v>
      </c>
      <c r="T21" s="10">
        <v>0.7</v>
      </c>
      <c r="U21" s="8">
        <v>0</v>
      </c>
      <c r="W21">
        <f>SUM(Table112[[#This Row],[Visual ]:[Radar ]])/20</f>
        <v>7.9999999999999988E-2</v>
      </c>
    </row>
    <row r="22" spans="1:23" ht="19">
      <c r="A22" s="9" t="s">
        <v>100</v>
      </c>
      <c r="B22" s="10">
        <v>0.1</v>
      </c>
      <c r="C22" s="10">
        <v>0.1</v>
      </c>
      <c r="D22" s="10">
        <v>0.1</v>
      </c>
      <c r="E22" s="8">
        <v>0</v>
      </c>
      <c r="F22" s="8">
        <v>0</v>
      </c>
      <c r="G22" s="10">
        <v>0.1</v>
      </c>
      <c r="H22" s="8">
        <v>0</v>
      </c>
      <c r="I22" s="10">
        <v>0.1</v>
      </c>
      <c r="J22" s="10">
        <v>0.1</v>
      </c>
      <c r="K22" s="10">
        <v>0.1</v>
      </c>
      <c r="L22" s="8">
        <v>0</v>
      </c>
      <c r="M22" s="8">
        <v>0</v>
      </c>
      <c r="N22" s="10">
        <v>0.1</v>
      </c>
      <c r="O22" s="8">
        <v>0</v>
      </c>
      <c r="P22" s="10">
        <v>0.1</v>
      </c>
      <c r="Q22" s="10">
        <v>0.25</v>
      </c>
      <c r="R22" s="8">
        <v>0</v>
      </c>
      <c r="S22" s="10">
        <v>0.86</v>
      </c>
      <c r="T22" s="10">
        <v>0.05</v>
      </c>
      <c r="U22" s="8">
        <v>0</v>
      </c>
      <c r="W22">
        <f>SUM(Table112[[#This Row],[Visual ]:[Radar ]])/20</f>
        <v>0.10299999999999998</v>
      </c>
    </row>
    <row r="23" spans="1:23" ht="19">
      <c r="A23" s="9" t="s">
        <v>101</v>
      </c>
      <c r="B23" s="10">
        <v>0.1</v>
      </c>
      <c r="C23" s="10">
        <v>0.1</v>
      </c>
      <c r="D23" s="10">
        <v>0.1</v>
      </c>
      <c r="E23" s="8">
        <v>0</v>
      </c>
      <c r="F23" s="8">
        <v>0</v>
      </c>
      <c r="G23" s="10">
        <v>0.1</v>
      </c>
      <c r="H23" s="8">
        <v>0</v>
      </c>
      <c r="I23" s="10">
        <v>0.1</v>
      </c>
      <c r="J23" s="10">
        <v>0.1</v>
      </c>
      <c r="K23" s="10">
        <v>0.1</v>
      </c>
      <c r="L23" s="8">
        <v>0</v>
      </c>
      <c r="M23" s="8">
        <v>0</v>
      </c>
      <c r="N23" s="10">
        <v>0.1</v>
      </c>
      <c r="O23" s="8">
        <v>0</v>
      </c>
      <c r="P23" s="10">
        <v>0.1</v>
      </c>
      <c r="Q23" s="10">
        <v>0.25</v>
      </c>
      <c r="R23" s="8">
        <v>0</v>
      </c>
      <c r="S23" s="10">
        <v>0.75</v>
      </c>
      <c r="T23" s="10">
        <v>0.05</v>
      </c>
      <c r="U23" s="8">
        <v>0</v>
      </c>
      <c r="W23">
        <f>SUM(Table112[[#This Row],[Visual ]:[Radar ]])/20</f>
        <v>9.7500000000000003E-2</v>
      </c>
    </row>
    <row r="24" spans="1:23" ht="19">
      <c r="A24" s="9" t="s">
        <v>102</v>
      </c>
      <c r="B24" s="10">
        <v>0.1</v>
      </c>
      <c r="C24" s="10">
        <v>0.1</v>
      </c>
      <c r="D24" s="10">
        <v>0.1</v>
      </c>
      <c r="E24" s="8">
        <v>0</v>
      </c>
      <c r="F24" s="8">
        <v>0</v>
      </c>
      <c r="G24" s="10">
        <v>0.1</v>
      </c>
      <c r="H24" s="8">
        <v>0</v>
      </c>
      <c r="I24" s="10">
        <v>0.1</v>
      </c>
      <c r="J24" s="10">
        <v>0.1</v>
      </c>
      <c r="K24" s="10">
        <v>0.1</v>
      </c>
      <c r="L24" s="8">
        <v>0</v>
      </c>
      <c r="M24" s="8">
        <v>0</v>
      </c>
      <c r="N24" s="10">
        <v>0.1</v>
      </c>
      <c r="O24" s="8">
        <v>0</v>
      </c>
      <c r="P24" s="10">
        <v>0.1</v>
      </c>
      <c r="Q24" s="10">
        <v>0.25</v>
      </c>
      <c r="R24" s="8">
        <v>0</v>
      </c>
      <c r="S24" s="10">
        <v>0.8</v>
      </c>
      <c r="T24" s="10">
        <v>0.05</v>
      </c>
      <c r="U24" s="8">
        <v>0</v>
      </c>
      <c r="W24">
        <f>SUM(Table112[[#This Row],[Visual ]:[Radar ]])/20</f>
        <v>0.1</v>
      </c>
    </row>
    <row r="25" spans="1:23" ht="19">
      <c r="A25" s="9" t="s">
        <v>103</v>
      </c>
      <c r="B25" s="10">
        <v>0.1</v>
      </c>
      <c r="C25" s="10">
        <v>0.1</v>
      </c>
      <c r="D25" s="10">
        <v>0.1</v>
      </c>
      <c r="E25" s="8">
        <v>0</v>
      </c>
      <c r="F25" s="8">
        <v>0</v>
      </c>
      <c r="G25" s="10">
        <v>0.1</v>
      </c>
      <c r="H25" s="8">
        <v>0</v>
      </c>
      <c r="I25" s="10">
        <v>0.1</v>
      </c>
      <c r="J25" s="10">
        <v>0.1</v>
      </c>
      <c r="K25" s="10">
        <v>0.1</v>
      </c>
      <c r="L25" s="8">
        <v>0</v>
      </c>
      <c r="M25" s="8">
        <v>0</v>
      </c>
      <c r="N25" s="10">
        <v>0.1</v>
      </c>
      <c r="O25" s="8">
        <v>0</v>
      </c>
      <c r="P25" s="10">
        <v>0.1</v>
      </c>
      <c r="Q25" s="10">
        <v>0.25</v>
      </c>
      <c r="R25" s="8">
        <v>0</v>
      </c>
      <c r="S25" s="10">
        <v>0.9</v>
      </c>
      <c r="T25" s="10">
        <v>0.05</v>
      </c>
      <c r="U25" s="8">
        <v>0</v>
      </c>
      <c r="W25">
        <f>SUM(Table112[[#This Row],[Visual ]:[Radar ]])/20</f>
        <v>0.10499999999999998</v>
      </c>
    </row>
    <row r="26" spans="1:23" ht="19">
      <c r="A26" s="9" t="s">
        <v>104</v>
      </c>
      <c r="B26" s="10">
        <v>0.1</v>
      </c>
      <c r="C26" s="10">
        <v>0.1</v>
      </c>
      <c r="D26" s="10">
        <v>0.1</v>
      </c>
      <c r="E26" s="8">
        <v>0</v>
      </c>
      <c r="F26" s="8">
        <v>0</v>
      </c>
      <c r="G26" s="10">
        <v>0.1</v>
      </c>
      <c r="H26" s="8">
        <v>0</v>
      </c>
      <c r="I26" s="10">
        <v>0.1</v>
      </c>
      <c r="J26" s="10">
        <v>0.1</v>
      </c>
      <c r="K26" s="10">
        <v>0.1</v>
      </c>
      <c r="L26" s="8">
        <v>0</v>
      </c>
      <c r="M26" s="8">
        <v>0</v>
      </c>
      <c r="N26" s="10">
        <v>0.1</v>
      </c>
      <c r="O26" s="8">
        <v>0</v>
      </c>
      <c r="P26" s="10">
        <v>0.1</v>
      </c>
      <c r="Q26" s="10">
        <v>0.25</v>
      </c>
      <c r="R26" s="8">
        <v>0</v>
      </c>
      <c r="S26" s="10">
        <v>0.9</v>
      </c>
      <c r="T26" s="10">
        <v>0.05</v>
      </c>
      <c r="U26" s="8">
        <v>0</v>
      </c>
      <c r="W26">
        <f>SUM(Table112[[#This Row],[Visual ]:[Radar ]])/20</f>
        <v>0.10499999999999998</v>
      </c>
    </row>
    <row r="27" spans="1:23" ht="19">
      <c r="A27" s="9" t="s">
        <v>105</v>
      </c>
      <c r="B27" s="10">
        <v>0.7</v>
      </c>
      <c r="C27" s="10">
        <v>0.1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10">
        <v>0.1</v>
      </c>
      <c r="J27" s="10">
        <v>0.1</v>
      </c>
      <c r="K27" s="10">
        <v>0.1</v>
      </c>
      <c r="L27" s="8">
        <v>0</v>
      </c>
      <c r="M27" s="10">
        <v>0.1</v>
      </c>
      <c r="N27" s="10">
        <v>0.1</v>
      </c>
      <c r="O27" s="8">
        <v>0</v>
      </c>
      <c r="P27" s="8">
        <v>0</v>
      </c>
      <c r="Q27" s="10">
        <v>0.7</v>
      </c>
      <c r="R27" s="10">
        <v>0.92</v>
      </c>
      <c r="S27" s="8">
        <v>0</v>
      </c>
      <c r="T27" s="10">
        <v>0.05</v>
      </c>
      <c r="U27" s="8">
        <v>0</v>
      </c>
      <c r="W27">
        <f>SUM(Table112[[#This Row],[Visual ]:[Radar ]])/20</f>
        <v>0.14849999999999999</v>
      </c>
    </row>
    <row r="28" spans="1:23" ht="19">
      <c r="A28" s="9" t="s">
        <v>106</v>
      </c>
      <c r="B28" s="10">
        <v>0.65</v>
      </c>
      <c r="C28" s="10">
        <v>0.1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10">
        <v>0.1</v>
      </c>
      <c r="J28" s="10">
        <v>0.1</v>
      </c>
      <c r="K28" s="10">
        <v>0.1</v>
      </c>
      <c r="L28" s="8">
        <v>0</v>
      </c>
      <c r="M28" s="10">
        <v>0.1</v>
      </c>
      <c r="N28" s="10">
        <v>0.1</v>
      </c>
      <c r="O28" s="8">
        <v>0</v>
      </c>
      <c r="P28" s="10">
        <v>0.1</v>
      </c>
      <c r="Q28" s="10">
        <v>0.65</v>
      </c>
      <c r="R28" s="10">
        <v>0.75</v>
      </c>
      <c r="S28" s="8">
        <v>0</v>
      </c>
      <c r="T28" s="10">
        <v>0.05</v>
      </c>
      <c r="U28" s="8">
        <v>0</v>
      </c>
      <c r="W28">
        <f>SUM(Table112[[#This Row],[Visual ]:[Radar ]])/20</f>
        <v>0.14000000000000001</v>
      </c>
    </row>
    <row r="29" spans="1:23" ht="19">
      <c r="A29" s="9" t="s">
        <v>107</v>
      </c>
      <c r="B29" s="10">
        <v>0.72</v>
      </c>
      <c r="C29" s="10">
        <v>0.1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10">
        <v>0.1</v>
      </c>
      <c r="J29" s="10">
        <v>0.1</v>
      </c>
      <c r="K29" s="10">
        <v>0.1</v>
      </c>
      <c r="L29" s="8">
        <v>0</v>
      </c>
      <c r="M29" s="10">
        <v>0.1</v>
      </c>
      <c r="N29" s="10">
        <v>0.1</v>
      </c>
      <c r="O29" s="8">
        <v>0</v>
      </c>
      <c r="P29" s="10">
        <v>0.1</v>
      </c>
      <c r="Q29" s="10">
        <v>0.7</v>
      </c>
      <c r="R29" s="10">
        <v>0.94</v>
      </c>
      <c r="S29" s="8">
        <v>0</v>
      </c>
      <c r="T29" s="10">
        <v>0.05</v>
      </c>
      <c r="U29" s="8">
        <v>0</v>
      </c>
      <c r="W29">
        <f>SUM(Table112[[#This Row],[Visual ]:[Radar ]])/20</f>
        <v>0.1555</v>
      </c>
    </row>
    <row r="30" spans="1:23" ht="19">
      <c r="A30" s="9" t="s">
        <v>108</v>
      </c>
      <c r="B30" s="10">
        <v>0.68</v>
      </c>
      <c r="C30" s="10">
        <v>0.1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10">
        <v>0.1</v>
      </c>
      <c r="J30" s="10">
        <v>0.1</v>
      </c>
      <c r="K30" s="10">
        <v>0.1</v>
      </c>
      <c r="L30" s="8">
        <v>0</v>
      </c>
      <c r="M30" s="10">
        <v>0.1</v>
      </c>
      <c r="N30" s="10">
        <v>0.1</v>
      </c>
      <c r="O30" s="8">
        <v>0</v>
      </c>
      <c r="P30" s="10">
        <v>0.1</v>
      </c>
      <c r="Q30" s="10">
        <v>0.7</v>
      </c>
      <c r="R30" s="10">
        <v>0.9</v>
      </c>
      <c r="S30" s="8">
        <v>0</v>
      </c>
      <c r="T30" s="10">
        <v>0.05</v>
      </c>
      <c r="U30" s="8">
        <v>0</v>
      </c>
      <c r="W30">
        <f>SUM(Table112[[#This Row],[Visual ]:[Radar ]])/20</f>
        <v>0.1515</v>
      </c>
    </row>
    <row r="31" spans="1:23" ht="19">
      <c r="A31" s="9" t="s">
        <v>109</v>
      </c>
      <c r="B31" s="10">
        <v>0.75</v>
      </c>
      <c r="C31" s="10">
        <v>0.1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10">
        <v>0.1</v>
      </c>
      <c r="J31" s="10">
        <v>0.1</v>
      </c>
      <c r="K31" s="10">
        <v>0.1</v>
      </c>
      <c r="L31" s="8">
        <v>0</v>
      </c>
      <c r="M31" s="10">
        <v>0.1</v>
      </c>
      <c r="N31" s="10">
        <v>0.1</v>
      </c>
      <c r="O31" s="8">
        <v>0</v>
      </c>
      <c r="P31" s="10">
        <v>0.1</v>
      </c>
      <c r="Q31" s="10">
        <v>0.75</v>
      </c>
      <c r="R31" s="10">
        <v>0.95</v>
      </c>
      <c r="S31" s="8">
        <v>0</v>
      </c>
      <c r="T31" s="10">
        <v>0.05</v>
      </c>
      <c r="U31" s="8">
        <v>0</v>
      </c>
      <c r="W31">
        <f>SUM(Table112[[#This Row],[Visual ]:[Radar ]])/20</f>
        <v>0.16</v>
      </c>
    </row>
    <row r="32" spans="1:23" ht="19">
      <c r="A32" s="9" t="s">
        <v>110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10">
        <v>0.1</v>
      </c>
      <c r="O32" s="8">
        <v>0</v>
      </c>
      <c r="P32" s="10">
        <v>0.9</v>
      </c>
      <c r="Q32" s="10">
        <v>0.1</v>
      </c>
      <c r="R32" s="8">
        <v>0</v>
      </c>
      <c r="S32" s="8">
        <v>0</v>
      </c>
      <c r="T32" s="8">
        <v>0</v>
      </c>
      <c r="U32" s="8">
        <v>0</v>
      </c>
      <c r="W32">
        <f>SUM(Table112[[#This Row],[Visual ]:[Radar ]])/20</f>
        <v>5.5000000000000007E-2</v>
      </c>
    </row>
    <row r="33" spans="1:23" ht="19">
      <c r="A33" s="9" t="s">
        <v>111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10">
        <v>0.1</v>
      </c>
      <c r="O33" s="8">
        <v>0</v>
      </c>
      <c r="P33" s="10">
        <v>0.85</v>
      </c>
      <c r="Q33" s="10">
        <v>0.1</v>
      </c>
      <c r="R33" s="8">
        <v>0</v>
      </c>
      <c r="S33" s="8">
        <v>0</v>
      </c>
      <c r="T33" s="8">
        <v>0</v>
      </c>
      <c r="U33" s="8">
        <v>0</v>
      </c>
      <c r="W33">
        <f>SUM(Table112[[#This Row],[Visual ]:[Radar ]])/20</f>
        <v>5.2500000000000005E-2</v>
      </c>
    </row>
    <row r="34" spans="1:23" ht="19">
      <c r="A34" s="9" t="s">
        <v>112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10">
        <v>0.2</v>
      </c>
      <c r="O34" s="8">
        <v>0</v>
      </c>
      <c r="P34" s="10">
        <v>0.95</v>
      </c>
      <c r="Q34" s="10">
        <v>0.2</v>
      </c>
      <c r="R34" s="8">
        <v>0</v>
      </c>
      <c r="S34" s="8">
        <v>0</v>
      </c>
      <c r="T34" s="8">
        <v>0</v>
      </c>
      <c r="U34" s="8">
        <v>0</v>
      </c>
      <c r="W34">
        <f>SUM(Table112[[#This Row],[Visual ]:[Radar ]])/20</f>
        <v>6.7499999999999991E-2</v>
      </c>
    </row>
    <row r="35" spans="1:23" ht="19">
      <c r="A35" s="9" t="s">
        <v>113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10">
        <v>0.2</v>
      </c>
      <c r="O35" s="8">
        <v>0</v>
      </c>
      <c r="P35" s="10">
        <v>0.9</v>
      </c>
      <c r="Q35" s="10">
        <v>0.2</v>
      </c>
      <c r="R35" s="8">
        <v>0</v>
      </c>
      <c r="S35" s="8">
        <v>0</v>
      </c>
      <c r="T35" s="8">
        <v>0</v>
      </c>
      <c r="U35" s="8">
        <v>0</v>
      </c>
      <c r="W35">
        <f>SUM(Table112[[#This Row],[Visual ]:[Radar ]])/20</f>
        <v>6.5000000000000002E-2</v>
      </c>
    </row>
    <row r="36" spans="1:23" ht="19">
      <c r="A36" s="9" t="s">
        <v>114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10">
        <v>0.1</v>
      </c>
      <c r="O36" s="8">
        <v>0</v>
      </c>
      <c r="P36" s="10">
        <v>0.8</v>
      </c>
      <c r="Q36" s="10">
        <v>0.1</v>
      </c>
      <c r="R36" s="8">
        <v>0</v>
      </c>
      <c r="S36" s="8">
        <v>0</v>
      </c>
      <c r="T36" s="8">
        <v>0</v>
      </c>
      <c r="U36" s="8">
        <v>0</v>
      </c>
      <c r="W36">
        <f>SUM(Table112[[#This Row],[Visual ]:[Radar ]])/20</f>
        <v>0.05</v>
      </c>
    </row>
    <row r="37" spans="1:23" ht="19">
      <c r="A37" s="9" t="s">
        <v>115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10">
        <v>0.1</v>
      </c>
      <c r="J37" s="10">
        <v>0.1</v>
      </c>
      <c r="K37" s="10">
        <v>0.1</v>
      </c>
      <c r="L37" s="8">
        <v>0</v>
      </c>
      <c r="M37" s="8">
        <v>0</v>
      </c>
      <c r="N37" s="10">
        <v>0.92</v>
      </c>
      <c r="O37" s="8">
        <v>0</v>
      </c>
      <c r="P37" s="10">
        <v>0.1</v>
      </c>
      <c r="Q37" s="10">
        <v>0.1</v>
      </c>
      <c r="R37" s="8">
        <v>0</v>
      </c>
      <c r="S37" s="8">
        <v>0</v>
      </c>
      <c r="T37" s="8">
        <v>0</v>
      </c>
      <c r="U37" s="8">
        <v>0</v>
      </c>
      <c r="W37">
        <f>SUM(Table112[[#This Row],[Visual ]:[Radar ]])/20</f>
        <v>7.1000000000000021E-2</v>
      </c>
    </row>
    <row r="38" spans="1:23" ht="19">
      <c r="A38" s="9" t="s">
        <v>116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10">
        <v>0.8</v>
      </c>
      <c r="O38" s="8">
        <v>0</v>
      </c>
      <c r="P38" s="10">
        <v>0.1</v>
      </c>
      <c r="Q38" s="10">
        <v>0.6</v>
      </c>
      <c r="R38" s="8">
        <v>0</v>
      </c>
      <c r="S38" s="8">
        <v>0</v>
      </c>
      <c r="T38" s="8">
        <v>0</v>
      </c>
      <c r="U38" s="8">
        <v>0</v>
      </c>
      <c r="W38">
        <f>SUM(Table112[[#This Row],[Visual ]:[Radar ]])/20</f>
        <v>7.4999999999999997E-2</v>
      </c>
    </row>
    <row r="39" spans="1:23" ht="19">
      <c r="A39" s="9" t="s">
        <v>117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10">
        <v>0.9</v>
      </c>
      <c r="O39" s="8">
        <v>0</v>
      </c>
      <c r="P39" s="10">
        <v>0.1</v>
      </c>
      <c r="Q39" s="10">
        <v>0.7</v>
      </c>
      <c r="R39" s="8">
        <v>0</v>
      </c>
      <c r="S39" s="8">
        <v>0</v>
      </c>
      <c r="T39" s="8">
        <v>0</v>
      </c>
      <c r="U39" s="8">
        <v>0</v>
      </c>
      <c r="W39">
        <f>SUM(Table112[[#This Row],[Visual ]:[Radar ]])/20</f>
        <v>8.4999999999999992E-2</v>
      </c>
    </row>
    <row r="40" spans="1:23" ht="19">
      <c r="A40" s="9" t="s">
        <v>118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10">
        <v>0.9</v>
      </c>
      <c r="O40" s="8">
        <v>0</v>
      </c>
      <c r="P40" s="10">
        <v>0.9</v>
      </c>
      <c r="Q40" s="10">
        <v>0.92</v>
      </c>
      <c r="R40" s="8">
        <v>0</v>
      </c>
      <c r="S40" s="8">
        <v>0</v>
      </c>
      <c r="T40" s="8">
        <v>0</v>
      </c>
      <c r="U40" s="8">
        <v>0</v>
      </c>
      <c r="W40">
        <f>SUM(Table112[[#This Row],[Visual ]:[Radar ]])/20</f>
        <v>0.13600000000000001</v>
      </c>
    </row>
    <row r="41" spans="1:23" ht="19">
      <c r="A41" s="9" t="s">
        <v>119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10">
        <v>0.85</v>
      </c>
      <c r="O41" s="8">
        <v>0</v>
      </c>
      <c r="P41" s="10">
        <v>0.85</v>
      </c>
      <c r="Q41" s="10">
        <v>0.9</v>
      </c>
      <c r="R41" s="8">
        <v>0</v>
      </c>
      <c r="S41" s="8">
        <v>0</v>
      </c>
      <c r="T41" s="8">
        <v>0</v>
      </c>
      <c r="U41" s="8">
        <v>0</v>
      </c>
      <c r="W41">
        <f>SUM(Table112[[#This Row],[Visual ]:[Radar ]])/20</f>
        <v>0.13</v>
      </c>
    </row>
    <row r="42" spans="1:23" ht="19">
      <c r="A42" s="9" t="s">
        <v>120</v>
      </c>
      <c r="B42" s="8">
        <v>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10">
        <v>0.95</v>
      </c>
      <c r="O42" s="8">
        <v>0</v>
      </c>
      <c r="P42" s="10">
        <v>0.95</v>
      </c>
      <c r="Q42" s="10">
        <v>0.97</v>
      </c>
      <c r="R42" s="8">
        <v>0</v>
      </c>
      <c r="S42" s="8">
        <v>0</v>
      </c>
      <c r="T42" s="8">
        <v>0</v>
      </c>
      <c r="U42" s="8">
        <v>0</v>
      </c>
      <c r="W42">
        <f>SUM(Table112[[#This Row],[Visual ]:[Radar ]])/20</f>
        <v>0.14350000000000002</v>
      </c>
    </row>
    <row r="43" spans="1:23" ht="19">
      <c r="A43" s="9" t="s">
        <v>121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10">
        <v>0.85</v>
      </c>
      <c r="O43" s="8">
        <v>0</v>
      </c>
      <c r="P43" s="10">
        <v>0.85</v>
      </c>
      <c r="Q43" s="10">
        <v>0.9</v>
      </c>
      <c r="R43" s="8">
        <v>0</v>
      </c>
      <c r="S43" s="8">
        <v>0</v>
      </c>
      <c r="T43" s="8">
        <v>0</v>
      </c>
      <c r="U43" s="8">
        <v>0</v>
      </c>
      <c r="W43">
        <f>SUM(Table112[[#This Row],[Visual ]:[Radar ]])/20</f>
        <v>0.13</v>
      </c>
    </row>
    <row r="44" spans="1:23" ht="19">
      <c r="A44" s="9" t="s">
        <v>122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10">
        <v>0.9</v>
      </c>
      <c r="O44" s="8">
        <v>0</v>
      </c>
      <c r="P44" s="10">
        <v>0.9</v>
      </c>
      <c r="Q44" s="10">
        <v>0.92</v>
      </c>
      <c r="R44" s="8">
        <v>0</v>
      </c>
      <c r="S44" s="8">
        <v>0</v>
      </c>
      <c r="T44" s="8">
        <v>0</v>
      </c>
      <c r="U44" s="8">
        <v>0</v>
      </c>
      <c r="W44">
        <f>SUM(Table112[[#This Row],[Visual ]:[Radar ]])/20</f>
        <v>0.13600000000000001</v>
      </c>
    </row>
    <row r="45" spans="1:23" ht="19">
      <c r="A45" s="9" t="s">
        <v>123</v>
      </c>
      <c r="B45" s="8">
        <v>0</v>
      </c>
      <c r="C45" s="8">
        <v>0</v>
      </c>
      <c r="D45" s="10">
        <v>0.2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10">
        <v>0.95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W45">
        <f>SUM(Table112[[#This Row],[Visual ]:[Radar ]])/20</f>
        <v>5.7499999999999996E-2</v>
      </c>
    </row>
    <row r="46" spans="1:23" ht="19">
      <c r="A46" s="9" t="s">
        <v>124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10">
        <v>0.9</v>
      </c>
      <c r="P46" s="8">
        <v>0</v>
      </c>
      <c r="Q46" s="8">
        <v>0</v>
      </c>
      <c r="R46" s="8">
        <v>0</v>
      </c>
      <c r="S46" s="8">
        <v>0</v>
      </c>
      <c r="T46" s="10">
        <v>0.4</v>
      </c>
      <c r="U46" s="8">
        <v>0</v>
      </c>
      <c r="W46">
        <f>SUM(Table112[[#This Row],[Visual ]:[Radar ]])/20</f>
        <v>6.5000000000000002E-2</v>
      </c>
    </row>
    <row r="47" spans="1:23" ht="19">
      <c r="A47" s="9" t="s">
        <v>125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10">
        <v>0</v>
      </c>
      <c r="P47" s="8">
        <v>0</v>
      </c>
      <c r="Q47" s="8">
        <v>0</v>
      </c>
      <c r="R47" s="8">
        <v>0</v>
      </c>
      <c r="S47" s="8">
        <v>0</v>
      </c>
      <c r="T47" s="10">
        <v>0.88</v>
      </c>
      <c r="U47" s="8">
        <v>0</v>
      </c>
      <c r="W47">
        <f>SUM(Table112[[#This Row],[Visual ]:[Radar ]])/20</f>
        <v>4.3999999999999997E-2</v>
      </c>
    </row>
    <row r="48" spans="1:23" ht="19">
      <c r="A48" s="9" t="s">
        <v>126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10">
        <v>0.92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W48">
        <f>SUM(Table112[[#This Row],[Visual ]:[Radar ]])/20</f>
        <v>4.5999999999999999E-2</v>
      </c>
    </row>
    <row r="49" spans="1:23" ht="19">
      <c r="A49" s="9" t="s">
        <v>127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10">
        <v>0.93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W49">
        <f>SUM(Table112[[#This Row],[Visual ]:[Radar ]])/20</f>
        <v>4.65E-2</v>
      </c>
    </row>
    <row r="50" spans="1:23" ht="19">
      <c r="A50" s="9" t="s">
        <v>128</v>
      </c>
      <c r="B50" s="8">
        <v>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10">
        <v>0.95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W50">
        <f>SUM(Table112[[#This Row],[Visual ]:[Radar ]])/20</f>
        <v>4.7500000000000001E-2</v>
      </c>
    </row>
    <row r="51" spans="1:23" ht="19">
      <c r="A51" s="9" t="s">
        <v>129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10">
        <v>0.9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W51">
        <f>SUM(Table112[[#This Row],[Visual ]:[Radar ]])/20</f>
        <v>4.4999999999999998E-2</v>
      </c>
    </row>
    <row r="52" spans="1:23" ht="19">
      <c r="A52" s="9" t="s">
        <v>130</v>
      </c>
      <c r="B52" s="8">
        <v>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10">
        <v>0.92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W52">
        <f>SUM(Table112[[#This Row],[Visual ]:[Radar ]])/20</f>
        <v>4.5999999999999999E-2</v>
      </c>
    </row>
    <row r="53" spans="1:23" ht="19">
      <c r="A53" s="9" t="s">
        <v>131</v>
      </c>
      <c r="B53" s="8">
        <v>0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10">
        <v>0.97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W53">
        <f>SUM(Table112[[#This Row],[Visual ]:[Radar ]])/20</f>
        <v>4.8500000000000001E-2</v>
      </c>
    </row>
    <row r="54" spans="1:23" ht="19">
      <c r="A54" s="9" t="s">
        <v>132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10">
        <v>0.94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W54">
        <f>SUM(Table112[[#This Row],[Visual ]:[Radar ]])/20</f>
        <v>4.7E-2</v>
      </c>
    </row>
    <row r="55" spans="1:23" ht="19">
      <c r="A55" s="9" t="s">
        <v>133</v>
      </c>
      <c r="B55" s="8">
        <v>0</v>
      </c>
      <c r="C55" s="8">
        <v>0</v>
      </c>
      <c r="D55" s="8">
        <v>0</v>
      </c>
      <c r="E55" s="10">
        <v>0.2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10">
        <v>0.88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W55">
        <f>SUM(Table112[[#This Row],[Visual ]:[Radar ]])/20</f>
        <v>5.4000000000000006E-2</v>
      </c>
    </row>
    <row r="56" spans="1:23" ht="19">
      <c r="A56" s="9" t="s">
        <v>134</v>
      </c>
      <c r="B56" s="8">
        <v>0</v>
      </c>
      <c r="C56" s="8">
        <v>0</v>
      </c>
      <c r="D56" s="8">
        <v>0</v>
      </c>
      <c r="E56" s="10">
        <v>0.1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10">
        <v>0.92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W56">
        <f>SUM(Table112[[#This Row],[Visual ]:[Radar ]])/20</f>
        <v>5.1000000000000004E-2</v>
      </c>
    </row>
    <row r="57" spans="1:23" ht="19">
      <c r="A57" s="9" t="s">
        <v>135</v>
      </c>
      <c r="B57" s="8">
        <v>0</v>
      </c>
      <c r="C57" s="8">
        <v>0</v>
      </c>
      <c r="D57" s="8">
        <v>0</v>
      </c>
      <c r="E57" s="10">
        <v>0.1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10">
        <v>0.85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W57">
        <f>SUM(Table112[[#This Row],[Visual ]:[Radar ]])/20</f>
        <v>4.7500000000000001E-2</v>
      </c>
    </row>
    <row r="58" spans="1:23" ht="19">
      <c r="A58" s="9" t="s">
        <v>136</v>
      </c>
      <c r="B58" s="8">
        <v>0</v>
      </c>
      <c r="C58" s="8">
        <v>0</v>
      </c>
      <c r="D58" s="8">
        <v>0</v>
      </c>
      <c r="E58" s="10">
        <v>0.1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10">
        <v>0.92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W58">
        <f>SUM(Table112[[#This Row],[Visual ]:[Radar ]])/20</f>
        <v>5.1000000000000004E-2</v>
      </c>
    </row>
    <row r="59" spans="1:23" ht="19">
      <c r="A59" s="9" t="s">
        <v>137</v>
      </c>
      <c r="B59" s="8">
        <v>0</v>
      </c>
      <c r="C59" s="8">
        <v>0</v>
      </c>
      <c r="D59" s="8">
        <v>0</v>
      </c>
      <c r="E59" s="10">
        <v>0.1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10">
        <v>0.86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W59">
        <f>SUM(Table112[[#This Row],[Visual ]:[Radar ]])/20</f>
        <v>4.8000000000000001E-2</v>
      </c>
    </row>
    <row r="60" spans="1:23" ht="19">
      <c r="A60" s="9" t="s">
        <v>138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10">
        <v>0.2</v>
      </c>
      <c r="J60" s="10">
        <v>0.1</v>
      </c>
      <c r="K60" s="10">
        <v>0.95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W60">
        <f>SUM(Table112[[#This Row],[Visual ]:[Radar ]])/20</f>
        <v>6.25E-2</v>
      </c>
    </row>
    <row r="61" spans="1:23" ht="19">
      <c r="A61" s="9" t="s">
        <v>139</v>
      </c>
      <c r="B61" s="8">
        <v>0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10">
        <v>0.2</v>
      </c>
      <c r="J61" s="10">
        <v>0.1</v>
      </c>
      <c r="K61" s="10">
        <v>0.92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W61">
        <f>SUM(Table112[[#This Row],[Visual ]:[Radar ]])/20</f>
        <v>6.1000000000000013E-2</v>
      </c>
    </row>
    <row r="62" spans="1:23" ht="19">
      <c r="A62" s="9" t="s">
        <v>140</v>
      </c>
      <c r="B62" s="8">
        <v>0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10">
        <v>0.2</v>
      </c>
      <c r="J62" s="10">
        <v>0.1</v>
      </c>
      <c r="K62" s="10">
        <v>0.88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W62">
        <f>SUM(Table112[[#This Row],[Visual ]:[Radar ]])/20</f>
        <v>5.9000000000000011E-2</v>
      </c>
    </row>
    <row r="63" spans="1:23" ht="19">
      <c r="A63" s="9" t="s">
        <v>141</v>
      </c>
      <c r="B63" s="8">
        <v>0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10">
        <v>0.2</v>
      </c>
      <c r="J63" s="10">
        <v>0.1</v>
      </c>
      <c r="K63" s="10">
        <v>0.8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W63">
        <f>SUM(Table112[[#This Row],[Visual ]:[Radar ]])/20</f>
        <v>5.5000000000000007E-2</v>
      </c>
    </row>
    <row r="64" spans="1:23" ht="19">
      <c r="A64" s="9" t="s">
        <v>142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10">
        <v>0.2</v>
      </c>
      <c r="J64" s="10">
        <v>0.1</v>
      </c>
      <c r="K64" s="10">
        <v>0.9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W64">
        <f>SUM(Table112[[#This Row],[Visual ]:[Radar ]])/20</f>
        <v>6.0000000000000012E-2</v>
      </c>
    </row>
    <row r="65" spans="1:23" ht="19">
      <c r="A65" s="9" t="s">
        <v>143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10">
        <v>0.1</v>
      </c>
      <c r="J65" s="10">
        <v>0.94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W65">
        <f>SUM(Table112[[#This Row],[Visual ]:[Radar ]])/20</f>
        <v>5.2000000000000005E-2</v>
      </c>
    </row>
    <row r="66" spans="1:23" ht="19">
      <c r="A66" s="9" t="s">
        <v>144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10">
        <v>0.1</v>
      </c>
      <c r="J66" s="10">
        <v>0.92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W66">
        <f>SUM(Table112[[#This Row],[Visual ]:[Radar ]])/20</f>
        <v>5.1000000000000004E-2</v>
      </c>
    </row>
    <row r="67" spans="1:23" ht="19">
      <c r="A67" s="9" t="s">
        <v>145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10">
        <v>0.1</v>
      </c>
      <c r="J67" s="10">
        <v>0.88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W67">
        <f>SUM(Table112[[#This Row],[Visual ]:[Radar ]])/20</f>
        <v>4.9000000000000002E-2</v>
      </c>
    </row>
    <row r="68" spans="1:23" ht="19">
      <c r="A68" s="9" t="s">
        <v>146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10">
        <v>0.1</v>
      </c>
      <c r="J68" s="10">
        <v>0.9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W68">
        <f>SUM(Table112[[#This Row],[Visual ]:[Radar ]])/20</f>
        <v>0.05</v>
      </c>
    </row>
    <row r="69" spans="1:23" ht="19">
      <c r="A69" s="9" t="s">
        <v>147</v>
      </c>
      <c r="B69" s="8">
        <v>0</v>
      </c>
      <c r="C69" s="8">
        <v>0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10">
        <v>0.1</v>
      </c>
      <c r="J69" s="10">
        <v>0.85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W69">
        <f>SUM(Table112[[#This Row],[Visual ]:[Radar ]])/20</f>
        <v>4.7500000000000001E-2</v>
      </c>
    </row>
    <row r="70" spans="1:23" ht="19">
      <c r="A70" s="9" t="s">
        <v>148</v>
      </c>
      <c r="B70" s="10">
        <v>0.2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10">
        <v>0.92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W70">
        <f>SUM(Table112[[#This Row],[Visual ]:[Radar ]])/20</f>
        <v>5.6000000000000008E-2</v>
      </c>
    </row>
    <row r="71" spans="1:23" ht="19">
      <c r="A71" s="9" t="s">
        <v>149</v>
      </c>
      <c r="B71" s="8">
        <v>0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10">
        <v>0.9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W71">
        <f>SUM(Table112[[#This Row],[Visual ]:[Radar ]])/20</f>
        <v>4.4999999999999998E-2</v>
      </c>
    </row>
    <row r="72" spans="1:23" ht="19">
      <c r="A72" s="9" t="s">
        <v>150</v>
      </c>
      <c r="B72" s="8">
        <v>0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10">
        <v>0.85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W72">
        <f>SUM(Table112[[#This Row],[Visual ]:[Radar ]])/20</f>
        <v>4.2499999999999996E-2</v>
      </c>
    </row>
    <row r="73" spans="1:23" ht="19">
      <c r="A73" s="9" t="s">
        <v>151</v>
      </c>
      <c r="B73" s="10">
        <v>0.25</v>
      </c>
      <c r="C73" s="8">
        <v>0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10">
        <v>0.93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W73">
        <f>SUM(Table112[[#This Row],[Visual ]:[Radar ]])/20</f>
        <v>5.9000000000000011E-2</v>
      </c>
    </row>
    <row r="74" spans="1:23" ht="19">
      <c r="A74" s="9" t="s">
        <v>152</v>
      </c>
      <c r="B74" s="10">
        <v>0.1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10">
        <v>0.8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W74">
        <f>SUM(Table112[[#This Row],[Visual ]:[Radar ]])/20</f>
        <v>4.4999999999999998E-2</v>
      </c>
    </row>
    <row r="75" spans="1:23" ht="19">
      <c r="A75" s="9" t="s">
        <v>153</v>
      </c>
      <c r="B75" s="8">
        <v>0</v>
      </c>
      <c r="C75" s="8">
        <v>0</v>
      </c>
      <c r="D75" s="10">
        <v>0.1</v>
      </c>
      <c r="E75" s="8">
        <v>0</v>
      </c>
      <c r="F75" s="8">
        <v>0</v>
      </c>
      <c r="G75" s="10">
        <v>0.2</v>
      </c>
      <c r="H75" s="10">
        <v>0.93</v>
      </c>
      <c r="I75" s="10">
        <v>0.1</v>
      </c>
      <c r="J75" s="11">
        <v>0.1</v>
      </c>
      <c r="K75" s="8">
        <v>0</v>
      </c>
      <c r="L75" s="8">
        <v>0</v>
      </c>
      <c r="M75" s="8">
        <v>0</v>
      </c>
      <c r="N75" s="8">
        <v>0</v>
      </c>
      <c r="O75" s="10">
        <v>0.1</v>
      </c>
      <c r="P75" s="8">
        <v>0</v>
      </c>
      <c r="Q75" s="8">
        <v>0</v>
      </c>
      <c r="R75" s="8">
        <v>0</v>
      </c>
      <c r="S75" s="8">
        <v>0</v>
      </c>
      <c r="T75" s="10">
        <v>0.1</v>
      </c>
      <c r="U75" s="8">
        <v>0</v>
      </c>
      <c r="W75">
        <f>SUM(Table112[[#This Row],[Visual ]:[Radar ]])/20</f>
        <v>8.1500000000000017E-2</v>
      </c>
    </row>
    <row r="76" spans="1:23" ht="19">
      <c r="A76" s="9" t="s">
        <v>154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10">
        <v>0.85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10">
        <v>0.1</v>
      </c>
      <c r="U76" s="8">
        <v>0</v>
      </c>
      <c r="W76">
        <f>SUM(Table112[[#This Row],[Visual ]:[Radar ]])/20</f>
        <v>4.7500000000000001E-2</v>
      </c>
    </row>
    <row r="77" spans="1:23" ht="19">
      <c r="A77" s="9" t="s">
        <v>155</v>
      </c>
      <c r="B77" s="8">
        <v>0</v>
      </c>
      <c r="C77" s="8">
        <v>0</v>
      </c>
      <c r="D77" s="10">
        <v>0.88</v>
      </c>
      <c r="E77" s="8">
        <v>0</v>
      </c>
      <c r="F77" s="8">
        <v>0</v>
      </c>
      <c r="G77" s="10">
        <v>0.15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W77">
        <f>SUM(Table112[[#This Row],[Visual ]:[Radar ]])/20</f>
        <v>5.1500000000000004E-2</v>
      </c>
    </row>
    <row r="78" spans="1:23" ht="19">
      <c r="A78" s="9" t="s">
        <v>156</v>
      </c>
      <c r="B78" s="8">
        <v>0</v>
      </c>
      <c r="C78" s="8">
        <v>0</v>
      </c>
      <c r="D78" s="10">
        <v>0.15</v>
      </c>
      <c r="E78" s="8">
        <v>0</v>
      </c>
      <c r="F78" s="8">
        <v>0</v>
      </c>
      <c r="G78" s="10">
        <v>0.92</v>
      </c>
      <c r="H78" s="10">
        <v>0.1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10">
        <v>0.1</v>
      </c>
      <c r="U78" s="8">
        <v>0</v>
      </c>
      <c r="W78">
        <f>SUM(Table112[[#This Row],[Visual ]:[Radar ]])/20</f>
        <v>6.3500000000000015E-2</v>
      </c>
    </row>
    <row r="79" spans="1:23" ht="19">
      <c r="A79" s="9" t="s">
        <v>157</v>
      </c>
      <c r="B79" s="8">
        <v>0</v>
      </c>
      <c r="C79" s="8">
        <v>0</v>
      </c>
      <c r="D79" s="10">
        <v>0.2</v>
      </c>
      <c r="E79" s="8">
        <v>0</v>
      </c>
      <c r="F79" s="8">
        <v>0</v>
      </c>
      <c r="G79" s="10">
        <v>0.9</v>
      </c>
      <c r="H79" s="10">
        <v>0.2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10">
        <v>0.1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W79">
        <f>SUM(Table112[[#This Row],[Visual ]:[Radar ]])/20</f>
        <v>7.0000000000000007E-2</v>
      </c>
    </row>
    <row r="80" spans="1:23" ht="19">
      <c r="A80" s="9" t="s">
        <v>158</v>
      </c>
      <c r="B80" s="8">
        <v>0</v>
      </c>
      <c r="C80" s="8">
        <v>0</v>
      </c>
      <c r="D80" s="10">
        <v>0.1</v>
      </c>
      <c r="E80" s="8">
        <v>0</v>
      </c>
      <c r="F80" s="8">
        <v>0</v>
      </c>
      <c r="G80" s="10">
        <v>0.2</v>
      </c>
      <c r="H80" s="10">
        <v>0.9</v>
      </c>
      <c r="I80" s="10">
        <v>0.1</v>
      </c>
      <c r="J80" s="10">
        <v>0.1</v>
      </c>
      <c r="K80" s="8">
        <v>0</v>
      </c>
      <c r="L80" s="8">
        <v>0</v>
      </c>
      <c r="M80" s="8">
        <v>0</v>
      </c>
      <c r="N80" s="8">
        <v>0</v>
      </c>
      <c r="O80" s="10">
        <v>0.1</v>
      </c>
      <c r="P80" s="8">
        <v>0</v>
      </c>
      <c r="Q80" s="8">
        <v>0</v>
      </c>
      <c r="R80" s="8">
        <v>0</v>
      </c>
      <c r="S80" s="8">
        <v>0</v>
      </c>
      <c r="T80" s="10">
        <v>0.2</v>
      </c>
      <c r="U80" s="8">
        <v>0</v>
      </c>
      <c r="W80">
        <f>SUM(Table112[[#This Row],[Visual ]:[Radar ]])/20</f>
        <v>8.500000000000002E-2</v>
      </c>
    </row>
    <row r="81" spans="1:23" ht="19">
      <c r="A81" s="9" t="s">
        <v>159</v>
      </c>
      <c r="B81" s="8">
        <v>0</v>
      </c>
      <c r="C81" s="8">
        <v>0</v>
      </c>
      <c r="D81" s="10">
        <v>0.15</v>
      </c>
      <c r="E81" s="8">
        <v>0</v>
      </c>
      <c r="F81" s="8">
        <v>0</v>
      </c>
      <c r="G81" s="10">
        <v>0.15</v>
      </c>
      <c r="H81" s="10">
        <v>0.8</v>
      </c>
      <c r="I81" s="10">
        <v>0.1</v>
      </c>
      <c r="J81" s="10">
        <v>0.1</v>
      </c>
      <c r="K81" s="8">
        <v>0</v>
      </c>
      <c r="L81" s="8">
        <v>0</v>
      </c>
      <c r="M81" s="8">
        <v>0</v>
      </c>
      <c r="N81" s="8">
        <v>0</v>
      </c>
      <c r="O81" s="10">
        <v>0.1</v>
      </c>
      <c r="P81" s="8">
        <v>0</v>
      </c>
      <c r="Q81" s="8">
        <v>0</v>
      </c>
      <c r="R81" s="8">
        <v>0</v>
      </c>
      <c r="S81" s="8">
        <v>0</v>
      </c>
      <c r="T81" s="10">
        <v>0.1</v>
      </c>
      <c r="U81" s="8">
        <v>0</v>
      </c>
      <c r="W81">
        <f>SUM(Table112[[#This Row],[Visual ]:[Radar ]])/20</f>
        <v>7.5000000000000025E-2</v>
      </c>
    </row>
    <row r="82" spans="1:23" ht="19">
      <c r="A82" s="9" t="s">
        <v>160</v>
      </c>
      <c r="B82" s="8">
        <v>0</v>
      </c>
      <c r="C82" s="8">
        <v>0</v>
      </c>
      <c r="D82" s="10">
        <v>0.1</v>
      </c>
      <c r="E82" s="8">
        <v>0</v>
      </c>
      <c r="F82" s="8">
        <v>0</v>
      </c>
      <c r="G82" s="10">
        <v>0.1</v>
      </c>
      <c r="H82" s="10">
        <v>0.85</v>
      </c>
      <c r="I82" s="10">
        <v>0.1</v>
      </c>
      <c r="J82" s="10">
        <v>0.1</v>
      </c>
      <c r="K82" s="8">
        <v>0</v>
      </c>
      <c r="L82" s="8">
        <v>0</v>
      </c>
      <c r="M82" s="8">
        <v>0</v>
      </c>
      <c r="N82" s="8">
        <v>0</v>
      </c>
      <c r="O82" s="10">
        <v>0.1</v>
      </c>
      <c r="P82" s="8">
        <v>0</v>
      </c>
      <c r="Q82" s="8">
        <v>0</v>
      </c>
      <c r="R82" s="8">
        <v>0</v>
      </c>
      <c r="S82" s="8">
        <v>0</v>
      </c>
      <c r="T82" s="10">
        <v>0.1</v>
      </c>
      <c r="U82" s="8">
        <v>0</v>
      </c>
      <c r="W82">
        <f>SUM(Table112[[#This Row],[Visual ]:[Radar ]])/20</f>
        <v>7.2500000000000023E-2</v>
      </c>
    </row>
    <row r="83" spans="1:23" ht="19">
      <c r="A83" s="9" t="s">
        <v>161</v>
      </c>
      <c r="B83" s="8">
        <v>0</v>
      </c>
      <c r="C83" s="8">
        <v>0</v>
      </c>
      <c r="D83" s="10">
        <v>0.15</v>
      </c>
      <c r="E83" s="8">
        <v>0</v>
      </c>
      <c r="F83" s="8">
        <v>0</v>
      </c>
      <c r="G83" s="10">
        <v>0.25</v>
      </c>
      <c r="H83" s="10">
        <v>0.9</v>
      </c>
      <c r="I83" s="10">
        <v>0.1</v>
      </c>
      <c r="J83" s="10">
        <v>0.1</v>
      </c>
      <c r="K83" s="8">
        <v>0</v>
      </c>
      <c r="L83" s="8">
        <v>0</v>
      </c>
      <c r="M83" s="8">
        <v>0</v>
      </c>
      <c r="N83" s="8">
        <v>0</v>
      </c>
      <c r="O83" s="10">
        <v>0.1</v>
      </c>
      <c r="P83" s="8">
        <v>0</v>
      </c>
      <c r="Q83" s="8">
        <v>0</v>
      </c>
      <c r="R83" s="8">
        <v>0</v>
      </c>
      <c r="S83" s="8">
        <v>0</v>
      </c>
      <c r="T83" s="10">
        <v>0.1</v>
      </c>
      <c r="U83" s="8">
        <v>0</v>
      </c>
      <c r="W83">
        <f>SUM(Table112[[#This Row],[Visual ]:[Radar ]])/20</f>
        <v>8.500000000000002E-2</v>
      </c>
    </row>
    <row r="84" spans="1:23" ht="19">
      <c r="A84" s="9" t="s">
        <v>162</v>
      </c>
      <c r="B84" s="8">
        <v>0</v>
      </c>
      <c r="C84" s="8">
        <v>0</v>
      </c>
      <c r="D84" s="10">
        <v>0.1</v>
      </c>
      <c r="E84" s="8">
        <v>0</v>
      </c>
      <c r="F84" s="8">
        <v>0</v>
      </c>
      <c r="G84" s="10">
        <v>0.2</v>
      </c>
      <c r="H84" s="10">
        <v>0.85</v>
      </c>
      <c r="I84" s="10">
        <v>0.1</v>
      </c>
      <c r="J84" s="10">
        <v>0.1</v>
      </c>
      <c r="K84" s="8">
        <v>0</v>
      </c>
      <c r="L84" s="8">
        <v>0</v>
      </c>
      <c r="M84" s="8">
        <v>0</v>
      </c>
      <c r="N84" s="8">
        <v>0</v>
      </c>
      <c r="O84" s="10">
        <v>0.1</v>
      </c>
      <c r="P84" s="8">
        <v>0</v>
      </c>
      <c r="Q84" s="8">
        <v>0</v>
      </c>
      <c r="R84" s="8">
        <v>0</v>
      </c>
      <c r="S84" s="8">
        <v>0</v>
      </c>
      <c r="T84" s="10">
        <v>0.1</v>
      </c>
      <c r="U84" s="8">
        <v>0</v>
      </c>
      <c r="W84">
        <f>SUM(Table112[[#This Row],[Visual ]:[Radar ]])/20</f>
        <v>7.7500000000000013E-2</v>
      </c>
    </row>
    <row r="85" spans="1:23" ht="19">
      <c r="A85" s="9" t="s">
        <v>163</v>
      </c>
      <c r="B85" s="8">
        <v>0</v>
      </c>
      <c r="C85" s="8">
        <v>0</v>
      </c>
      <c r="D85" s="10">
        <v>0.05</v>
      </c>
      <c r="E85" s="10">
        <v>0.05</v>
      </c>
      <c r="F85" s="10">
        <v>0.86</v>
      </c>
      <c r="G85" s="8">
        <v>0</v>
      </c>
      <c r="H85" s="8">
        <v>0</v>
      </c>
      <c r="I85" s="10">
        <v>0.05</v>
      </c>
      <c r="J85" s="8">
        <v>0</v>
      </c>
      <c r="K85" s="8">
        <v>0</v>
      </c>
      <c r="L85" s="10">
        <v>0.75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W85">
        <f>SUM(Table112[[#This Row],[Visual ]:[Radar ]])/20</f>
        <v>8.7999999999999995E-2</v>
      </c>
    </row>
    <row r="86" spans="1:23" ht="19">
      <c r="A86" s="9" t="s">
        <v>164</v>
      </c>
      <c r="B86" s="8">
        <v>0</v>
      </c>
      <c r="C86" s="8">
        <v>0</v>
      </c>
      <c r="D86" s="12">
        <v>0.05</v>
      </c>
      <c r="E86" s="12">
        <v>0.05</v>
      </c>
      <c r="F86" s="10">
        <v>0.85</v>
      </c>
      <c r="G86" s="8">
        <v>0</v>
      </c>
      <c r="H86" s="8">
        <v>0</v>
      </c>
      <c r="I86" s="10">
        <v>0.05</v>
      </c>
      <c r="J86" s="8">
        <v>0</v>
      </c>
      <c r="K86" s="8">
        <v>0</v>
      </c>
      <c r="L86" s="10">
        <v>0.7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W86">
        <f>SUM(Table112[[#This Row],[Visual ]:[Radar ]])/20</f>
        <v>8.4999999999999992E-2</v>
      </c>
    </row>
    <row r="87" spans="1:23" ht="19">
      <c r="A87" s="9" t="s">
        <v>165</v>
      </c>
      <c r="B87" s="8">
        <v>0</v>
      </c>
      <c r="C87" s="10">
        <v>0</v>
      </c>
      <c r="D87" s="11">
        <v>0.05</v>
      </c>
      <c r="E87" s="11">
        <v>0.05</v>
      </c>
      <c r="F87" s="10">
        <v>0.8</v>
      </c>
      <c r="G87" s="8">
        <v>0</v>
      </c>
      <c r="H87" s="8">
        <v>0</v>
      </c>
      <c r="I87" s="10">
        <v>0.05</v>
      </c>
      <c r="J87" s="8">
        <v>0</v>
      </c>
      <c r="K87" s="8">
        <v>0</v>
      </c>
      <c r="L87" s="10">
        <v>0.65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W87">
        <f>SUM(Table112[[#This Row],[Visual ]:[Radar ]])/20</f>
        <v>0.08</v>
      </c>
    </row>
    <row r="88" spans="1:23" ht="19">
      <c r="A88" s="9" t="s">
        <v>166</v>
      </c>
      <c r="B88" s="8">
        <v>0</v>
      </c>
      <c r="C88" s="8">
        <v>0</v>
      </c>
      <c r="D88" s="12">
        <v>0.05</v>
      </c>
      <c r="E88" s="12">
        <v>0.05</v>
      </c>
      <c r="F88" s="10">
        <v>0.9</v>
      </c>
      <c r="G88" s="8">
        <v>0</v>
      </c>
      <c r="H88" s="8">
        <v>0</v>
      </c>
      <c r="I88" s="10">
        <v>0.05</v>
      </c>
      <c r="J88" s="8">
        <v>0</v>
      </c>
      <c r="K88" s="8">
        <v>0</v>
      </c>
      <c r="L88" s="10">
        <v>0.8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W88">
        <f>SUM(Table112[[#This Row],[Visual ]:[Radar ]])/20</f>
        <v>9.2499999999999999E-2</v>
      </c>
    </row>
    <row r="89" spans="1:23" ht="19">
      <c r="A89" s="9" t="s">
        <v>167</v>
      </c>
      <c r="B89" s="8">
        <v>0</v>
      </c>
      <c r="C89" s="8">
        <v>0</v>
      </c>
      <c r="D89" s="11">
        <v>0.05</v>
      </c>
      <c r="E89" s="11">
        <v>0.05</v>
      </c>
      <c r="F89" s="10">
        <v>0.8</v>
      </c>
      <c r="G89" s="8">
        <v>0</v>
      </c>
      <c r="H89" s="8">
        <v>0</v>
      </c>
      <c r="I89" s="11">
        <v>0.05</v>
      </c>
      <c r="J89" s="8">
        <v>0</v>
      </c>
      <c r="K89" s="8">
        <v>0</v>
      </c>
      <c r="L89" s="10">
        <v>0.7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W89">
        <f>SUM(Table112[[#This Row],[Visual ]:[Radar ]])/20</f>
        <v>8.249999999999999E-2</v>
      </c>
    </row>
    <row r="90" spans="1:23" ht="19">
      <c r="A90" s="9" t="s">
        <v>168</v>
      </c>
      <c r="B90" s="8">
        <v>0</v>
      </c>
      <c r="C90" s="8">
        <v>0</v>
      </c>
      <c r="D90" s="10">
        <v>0.05</v>
      </c>
      <c r="E90" s="10">
        <v>0.9</v>
      </c>
      <c r="F90" s="10">
        <v>0.05</v>
      </c>
      <c r="G90" s="8">
        <v>0</v>
      </c>
      <c r="H90" s="8">
        <v>0</v>
      </c>
      <c r="I90" s="10">
        <v>0.05</v>
      </c>
      <c r="J90" s="8">
        <v>0</v>
      </c>
      <c r="K90" s="8">
        <v>0</v>
      </c>
      <c r="L90" s="10">
        <v>0.8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W90">
        <f>SUM(Table112[[#This Row],[Visual ]:[Radar ]])/20</f>
        <v>9.2499999999999999E-2</v>
      </c>
    </row>
    <row r="91" spans="1:23" ht="19">
      <c r="A91" s="9" t="s">
        <v>169</v>
      </c>
      <c r="B91" s="8">
        <v>0</v>
      </c>
      <c r="C91" s="8">
        <v>0</v>
      </c>
      <c r="D91" s="10">
        <v>0.05</v>
      </c>
      <c r="E91" s="10">
        <v>0.85</v>
      </c>
      <c r="F91" s="10">
        <v>0.05</v>
      </c>
      <c r="G91" s="8">
        <v>0</v>
      </c>
      <c r="H91" s="8">
        <v>0</v>
      </c>
      <c r="I91" s="10">
        <v>0.05</v>
      </c>
      <c r="J91" s="8">
        <v>0</v>
      </c>
      <c r="K91" s="8">
        <v>0</v>
      </c>
      <c r="L91" s="10">
        <v>0.75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W91">
        <f>SUM(Table112[[#This Row],[Visual ]:[Radar ]])/20</f>
        <v>8.7499999999999994E-2</v>
      </c>
    </row>
    <row r="92" spans="1:23" ht="19">
      <c r="A92" s="9" t="s">
        <v>170</v>
      </c>
      <c r="B92" s="8">
        <v>0</v>
      </c>
      <c r="C92" s="8">
        <v>0</v>
      </c>
      <c r="D92" s="10">
        <v>0.05</v>
      </c>
      <c r="E92" s="10">
        <v>0.9</v>
      </c>
      <c r="F92" s="10">
        <v>0.05</v>
      </c>
      <c r="G92" s="8">
        <v>0</v>
      </c>
      <c r="H92" s="8">
        <v>0</v>
      </c>
      <c r="I92" s="10">
        <v>0.05</v>
      </c>
      <c r="J92" s="8">
        <v>0</v>
      </c>
      <c r="K92" s="8">
        <v>0</v>
      </c>
      <c r="L92" s="10">
        <v>0.8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W92">
        <f>SUM(Table112[[#This Row],[Visual ]:[Radar ]])/20</f>
        <v>9.2499999999999999E-2</v>
      </c>
    </row>
    <row r="93" spans="1:23" ht="19">
      <c r="A93" s="9" t="s">
        <v>171</v>
      </c>
      <c r="B93" s="8">
        <v>0</v>
      </c>
      <c r="C93" s="8">
        <v>0</v>
      </c>
      <c r="D93" s="10">
        <v>0.05</v>
      </c>
      <c r="E93" s="10">
        <v>0.8</v>
      </c>
      <c r="F93" s="10">
        <v>0.05</v>
      </c>
      <c r="G93" s="8">
        <v>0</v>
      </c>
      <c r="H93" s="8">
        <v>0</v>
      </c>
      <c r="I93" s="10">
        <v>0.05</v>
      </c>
      <c r="J93" s="8">
        <v>0</v>
      </c>
      <c r="K93" s="8">
        <v>0</v>
      </c>
      <c r="L93" s="10">
        <v>0.7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W93">
        <f>SUM(Table112[[#This Row],[Visual ]:[Radar ]])/20</f>
        <v>8.2500000000000004E-2</v>
      </c>
    </row>
    <row r="94" spans="1:23" ht="19">
      <c r="A94" s="9" t="s">
        <v>172</v>
      </c>
      <c r="B94" s="8">
        <v>0</v>
      </c>
      <c r="C94" s="8">
        <v>0</v>
      </c>
      <c r="D94" s="10">
        <v>0.05</v>
      </c>
      <c r="E94" s="10">
        <v>0.9</v>
      </c>
      <c r="F94" s="10">
        <v>0.05</v>
      </c>
      <c r="G94" s="8">
        <v>0</v>
      </c>
      <c r="H94" s="8">
        <v>0</v>
      </c>
      <c r="I94" s="12">
        <v>0.05</v>
      </c>
      <c r="J94" s="8">
        <v>0</v>
      </c>
      <c r="K94" s="8">
        <v>0</v>
      </c>
      <c r="L94" s="10">
        <v>0.75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W94">
        <f>SUM(Table112[[#This Row],[Visual ]:[Radar ]])/20</f>
        <v>0.09</v>
      </c>
    </row>
    <row r="95" spans="1:23" ht="19">
      <c r="A95" s="9" t="s">
        <v>173</v>
      </c>
      <c r="B95" s="8">
        <v>0</v>
      </c>
      <c r="C95" s="8">
        <v>0</v>
      </c>
      <c r="D95" s="10">
        <v>0.9</v>
      </c>
      <c r="E95" s="8">
        <v>0</v>
      </c>
      <c r="F95" s="8">
        <v>0</v>
      </c>
      <c r="G95" s="10">
        <v>0.05</v>
      </c>
      <c r="H95" s="10">
        <v>0.1</v>
      </c>
      <c r="I95" s="12">
        <v>0.05</v>
      </c>
      <c r="J95" s="10">
        <v>0.4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10">
        <v>0.1</v>
      </c>
      <c r="U95" s="8">
        <v>0</v>
      </c>
      <c r="W95">
        <f>SUM(Table112[[#This Row],[Visual ]:[Radar ]])/20</f>
        <v>0.08</v>
      </c>
    </row>
    <row r="96" spans="1:23" ht="19">
      <c r="A96" s="9" t="s">
        <v>174</v>
      </c>
      <c r="B96" s="8">
        <v>0</v>
      </c>
      <c r="C96" s="8">
        <v>0</v>
      </c>
      <c r="D96" s="10">
        <v>0.85</v>
      </c>
      <c r="E96" s="8">
        <v>0</v>
      </c>
      <c r="F96" s="8">
        <v>0</v>
      </c>
      <c r="G96" s="10">
        <v>0.3</v>
      </c>
      <c r="H96" s="10">
        <v>0.1</v>
      </c>
      <c r="I96" s="12">
        <v>0.05</v>
      </c>
      <c r="J96" s="10">
        <v>0.35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10">
        <v>0.1</v>
      </c>
      <c r="U96" s="8">
        <v>0</v>
      </c>
      <c r="W96">
        <f>SUM(Table112[[#This Row],[Visual ]:[Radar ]])/20</f>
        <v>8.7499999999999994E-2</v>
      </c>
    </row>
    <row r="97" spans="1:23" ht="19">
      <c r="A97" s="9" t="s">
        <v>175</v>
      </c>
      <c r="B97" s="8">
        <v>0</v>
      </c>
      <c r="C97" s="8">
        <v>0</v>
      </c>
      <c r="D97" s="10">
        <v>0.8</v>
      </c>
      <c r="E97" s="8">
        <v>0</v>
      </c>
      <c r="F97" s="8">
        <v>0</v>
      </c>
      <c r="G97" s="10">
        <v>0.25</v>
      </c>
      <c r="H97" s="10">
        <v>0.1</v>
      </c>
      <c r="I97" s="10">
        <v>0.05</v>
      </c>
      <c r="J97" s="10">
        <v>0.3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10">
        <v>0.1</v>
      </c>
      <c r="U97" s="8">
        <v>0</v>
      </c>
      <c r="W97">
        <f>SUM(Table112[[#This Row],[Visual ]:[Radar ]])/20</f>
        <v>8.0000000000000016E-2</v>
      </c>
    </row>
    <row r="98" spans="1:23" ht="19">
      <c r="A98" s="9" t="s">
        <v>176</v>
      </c>
      <c r="B98" s="8">
        <v>0</v>
      </c>
      <c r="C98" s="8">
        <v>0</v>
      </c>
      <c r="D98" s="10">
        <v>0.88</v>
      </c>
      <c r="E98" s="8">
        <v>0</v>
      </c>
      <c r="F98" s="8">
        <v>0</v>
      </c>
      <c r="G98" s="10">
        <v>0.7</v>
      </c>
      <c r="H98" s="10">
        <v>0.1</v>
      </c>
      <c r="I98" s="10">
        <v>0.05</v>
      </c>
      <c r="J98" s="10">
        <v>0.5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12">
        <v>0.1</v>
      </c>
      <c r="U98" s="8">
        <v>0</v>
      </c>
      <c r="W98">
        <f>SUM(Table112[[#This Row],[Visual ]:[Radar ]])/20</f>
        <v>0.11650000000000002</v>
      </c>
    </row>
    <row r="99" spans="1:23" ht="19">
      <c r="A99" s="9" t="s">
        <v>177</v>
      </c>
      <c r="B99" s="8">
        <v>0</v>
      </c>
      <c r="C99" s="8">
        <v>0</v>
      </c>
      <c r="D99" s="10">
        <v>0.87</v>
      </c>
      <c r="E99" s="8">
        <v>0</v>
      </c>
      <c r="F99" s="8">
        <v>0</v>
      </c>
      <c r="G99" s="10">
        <v>0.65</v>
      </c>
      <c r="H99" s="10">
        <v>0.1</v>
      </c>
      <c r="I99" s="10">
        <v>0.05</v>
      </c>
      <c r="J99" s="10">
        <v>0.45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12">
        <v>0.1</v>
      </c>
      <c r="U99" s="8">
        <v>0</v>
      </c>
      <c r="W99">
        <f>SUM(Table112[[#This Row],[Visual ]:[Radar ]])/20</f>
        <v>0.11100000000000002</v>
      </c>
    </row>
    <row r="100" spans="1:23" ht="19">
      <c r="A100" s="9" t="s">
        <v>178</v>
      </c>
      <c r="B100" s="8">
        <v>0</v>
      </c>
      <c r="C100" s="10">
        <v>0.92</v>
      </c>
      <c r="D100" s="10">
        <v>0.05</v>
      </c>
      <c r="E100" s="8">
        <v>0</v>
      </c>
      <c r="F100" s="8">
        <v>0</v>
      </c>
      <c r="G100" s="8">
        <v>0</v>
      </c>
      <c r="H100" s="8">
        <v>0</v>
      </c>
      <c r="I100" s="10">
        <v>0.05</v>
      </c>
      <c r="J100" s="10">
        <v>0.05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10">
        <v>0.05</v>
      </c>
      <c r="U100" s="8">
        <v>0</v>
      </c>
      <c r="W100">
        <f>SUM(Table112[[#This Row],[Visual ]:[Radar ]])/20</f>
        <v>5.6000000000000008E-2</v>
      </c>
    </row>
    <row r="101" spans="1:23" ht="19">
      <c r="A101" s="9" t="s">
        <v>179</v>
      </c>
      <c r="B101" s="8">
        <v>0</v>
      </c>
      <c r="C101" s="10">
        <v>0.85</v>
      </c>
      <c r="D101" s="10">
        <v>0.05</v>
      </c>
      <c r="E101" s="8">
        <v>0</v>
      </c>
      <c r="F101" s="8">
        <v>0</v>
      </c>
      <c r="G101" s="8">
        <v>0</v>
      </c>
      <c r="H101" s="8">
        <v>0</v>
      </c>
      <c r="I101" s="10">
        <v>0.05</v>
      </c>
      <c r="J101" s="10">
        <v>0.05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10">
        <v>0.05</v>
      </c>
      <c r="U101" s="8">
        <v>0</v>
      </c>
      <c r="W101">
        <f>SUM(Table112[[#This Row],[Visual ]:[Radar ]])/20</f>
        <v>5.2500000000000005E-2</v>
      </c>
    </row>
    <row r="102" spans="1:23" ht="19">
      <c r="A102" s="9" t="s">
        <v>180</v>
      </c>
      <c r="B102" s="8">
        <v>0</v>
      </c>
      <c r="C102" s="10">
        <v>0.9</v>
      </c>
      <c r="D102" s="10">
        <v>0.05</v>
      </c>
      <c r="E102" s="8">
        <v>0</v>
      </c>
      <c r="F102" s="8">
        <v>0</v>
      </c>
      <c r="G102" s="8">
        <v>0</v>
      </c>
      <c r="H102" s="8">
        <v>0</v>
      </c>
      <c r="I102" s="10">
        <v>0.05</v>
      </c>
      <c r="J102" s="10">
        <v>0.05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10">
        <v>0.05</v>
      </c>
      <c r="U102" s="8">
        <v>0</v>
      </c>
      <c r="W102">
        <f>SUM(Table112[[#This Row],[Visual ]:[Radar ]])/20</f>
        <v>5.5000000000000007E-2</v>
      </c>
    </row>
    <row r="103" spans="1:23" ht="19">
      <c r="A103" s="9" t="s">
        <v>181</v>
      </c>
      <c r="B103" s="8">
        <v>0</v>
      </c>
      <c r="C103" s="10">
        <v>0.93</v>
      </c>
      <c r="D103" s="10">
        <v>0.05</v>
      </c>
      <c r="E103" s="8">
        <v>0</v>
      </c>
      <c r="F103" s="8">
        <v>0</v>
      </c>
      <c r="G103" s="8">
        <v>0</v>
      </c>
      <c r="H103" s="8">
        <v>0</v>
      </c>
      <c r="I103" s="10">
        <v>0.05</v>
      </c>
      <c r="J103" s="10">
        <v>0.05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10">
        <v>0.05</v>
      </c>
      <c r="U103" s="8">
        <v>0</v>
      </c>
      <c r="W103">
        <f>SUM(Table112[[#This Row],[Visual ]:[Radar ]])/20</f>
        <v>5.6500000000000009E-2</v>
      </c>
    </row>
    <row r="104" spans="1:23" ht="19">
      <c r="A104" s="9" t="s">
        <v>182</v>
      </c>
      <c r="B104" s="8">
        <v>0</v>
      </c>
      <c r="C104" s="10">
        <v>0.88</v>
      </c>
      <c r="D104" s="10">
        <v>0.05</v>
      </c>
      <c r="E104" s="8">
        <v>0</v>
      </c>
      <c r="F104" s="8">
        <v>0</v>
      </c>
      <c r="G104" s="8">
        <v>0</v>
      </c>
      <c r="H104" s="8">
        <v>0</v>
      </c>
      <c r="I104" s="10">
        <v>0.05</v>
      </c>
      <c r="J104" s="10">
        <v>0.05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10">
        <v>0.05</v>
      </c>
      <c r="U104" s="8">
        <v>0</v>
      </c>
      <c r="W104">
        <f>SUM(Table112[[#This Row],[Visual ]:[Radar ]])/20</f>
        <v>5.4000000000000006E-2</v>
      </c>
    </row>
  </sheetData>
  <mergeCells count="1">
    <mergeCell ref="B1:U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A2B98-1E4E-CF4F-980C-540BD9792D44}">
  <dimension ref="A1:G31"/>
  <sheetViews>
    <sheetView workbookViewId="0">
      <selection activeCell="I26" sqref="I26"/>
    </sheetView>
  </sheetViews>
  <sheetFormatPr baseColWidth="10" defaultRowHeight="16"/>
  <sheetData>
    <row r="1" spans="1:7">
      <c r="A1" s="8"/>
      <c r="B1" s="49" t="s">
        <v>16</v>
      </c>
      <c r="C1" s="49"/>
      <c r="D1" s="49"/>
      <c r="E1" s="49"/>
      <c r="F1" s="49"/>
      <c r="G1" s="49"/>
    </row>
    <row r="2" spans="1:7">
      <c r="A2" s="10" t="s">
        <v>391</v>
      </c>
      <c r="B2" s="8" t="s">
        <v>369</v>
      </c>
      <c r="C2" s="8" t="s">
        <v>370</v>
      </c>
      <c r="D2" s="8" t="s">
        <v>371</v>
      </c>
      <c r="E2" s="8" t="s">
        <v>372</v>
      </c>
      <c r="F2" s="8" t="s">
        <v>373</v>
      </c>
      <c r="G2" s="10" t="s">
        <v>350</v>
      </c>
    </row>
    <row r="3" spans="1:7">
      <c r="A3" s="8" t="s">
        <v>268</v>
      </c>
      <c r="B3" s="8">
        <v>0.8</v>
      </c>
      <c r="C3" s="8">
        <v>0.8</v>
      </c>
      <c r="D3" s="8">
        <v>0.8</v>
      </c>
      <c r="E3" s="8">
        <v>0.8</v>
      </c>
      <c r="F3" s="8">
        <v>0.8</v>
      </c>
      <c r="G3" s="10">
        <f>SUM(B3:F3)/5</f>
        <v>0.8</v>
      </c>
    </row>
    <row r="4" spans="1:7">
      <c r="A4" s="8" t="s">
        <v>357</v>
      </c>
      <c r="B4" s="8">
        <v>0.75</v>
      </c>
      <c r="C4" s="8">
        <v>0.7</v>
      </c>
      <c r="D4" s="8">
        <v>0.65</v>
      </c>
      <c r="E4" s="8">
        <v>0.7</v>
      </c>
      <c r="F4" s="8">
        <v>0.65</v>
      </c>
      <c r="G4" s="10">
        <f t="shared" ref="G4:G31" si="0">SUM(B4:F4)/5</f>
        <v>0.69</v>
      </c>
    </row>
    <row r="5" spans="1:7">
      <c r="A5" s="8" t="s">
        <v>356</v>
      </c>
      <c r="B5" s="8">
        <v>0.65</v>
      </c>
      <c r="C5" s="8">
        <v>0.65</v>
      </c>
      <c r="D5" s="8">
        <v>0.7</v>
      </c>
      <c r="E5" s="8">
        <v>0.65</v>
      </c>
      <c r="F5" s="8">
        <v>0.65</v>
      </c>
      <c r="G5" s="10">
        <f t="shared" si="0"/>
        <v>0.65999999999999992</v>
      </c>
    </row>
    <row r="6" spans="1:7">
      <c r="A6" s="8" t="s">
        <v>358</v>
      </c>
      <c r="B6" s="8">
        <v>0.55000000000000004</v>
      </c>
      <c r="C6" s="8">
        <v>0.55000000000000004</v>
      </c>
      <c r="D6" s="8">
        <v>0.6</v>
      </c>
      <c r="E6" s="8">
        <v>0.55000000000000004</v>
      </c>
      <c r="F6" s="8">
        <v>0.55000000000000004</v>
      </c>
      <c r="G6" s="10">
        <f t="shared" si="0"/>
        <v>0.55999999999999994</v>
      </c>
    </row>
    <row r="7" spans="1:7">
      <c r="A7" s="8" t="s">
        <v>374</v>
      </c>
      <c r="B7" s="8">
        <v>0.1</v>
      </c>
      <c r="C7" s="8">
        <v>0.1</v>
      </c>
      <c r="D7" s="8">
        <v>0</v>
      </c>
      <c r="E7" s="8">
        <v>0.2</v>
      </c>
      <c r="F7" s="8">
        <v>0</v>
      </c>
      <c r="G7" s="10">
        <f t="shared" si="0"/>
        <v>0.08</v>
      </c>
    </row>
    <row r="8" spans="1:7">
      <c r="A8" s="8" t="s">
        <v>361</v>
      </c>
      <c r="B8" s="8">
        <v>0.2</v>
      </c>
      <c r="C8" s="8">
        <v>0.2</v>
      </c>
      <c r="D8" s="8">
        <v>0</v>
      </c>
      <c r="E8" s="8">
        <v>0.3</v>
      </c>
      <c r="F8" s="8">
        <v>0</v>
      </c>
      <c r="G8" s="10">
        <f t="shared" si="0"/>
        <v>0.13999999999999999</v>
      </c>
    </row>
    <row r="9" spans="1:7">
      <c r="A9" s="8" t="s">
        <v>362</v>
      </c>
      <c r="B9" s="8">
        <v>0.1</v>
      </c>
      <c r="C9" s="8">
        <v>0.1</v>
      </c>
      <c r="D9" s="8">
        <v>0</v>
      </c>
      <c r="E9" s="8">
        <v>0.1</v>
      </c>
      <c r="F9" s="8">
        <v>0</v>
      </c>
      <c r="G9" s="10">
        <f t="shared" si="0"/>
        <v>6.0000000000000012E-2</v>
      </c>
    </row>
    <row r="10" spans="1:7">
      <c r="A10" s="8" t="s">
        <v>363</v>
      </c>
      <c r="B10" s="8">
        <v>0.2</v>
      </c>
      <c r="C10" s="8">
        <v>0.2</v>
      </c>
      <c r="D10" s="8">
        <v>0</v>
      </c>
      <c r="E10" s="8">
        <v>0.2</v>
      </c>
      <c r="F10" s="8">
        <v>0</v>
      </c>
      <c r="G10" s="10">
        <f t="shared" si="0"/>
        <v>0.12000000000000002</v>
      </c>
    </row>
    <row r="11" spans="1:7">
      <c r="A11" s="8" t="s">
        <v>364</v>
      </c>
      <c r="B11" s="8">
        <v>0.1</v>
      </c>
      <c r="C11" s="8">
        <v>0.3</v>
      </c>
      <c r="D11" s="8">
        <v>0</v>
      </c>
      <c r="E11" s="8">
        <v>0.4</v>
      </c>
      <c r="F11" s="8">
        <v>0</v>
      </c>
      <c r="G11" s="10">
        <f t="shared" si="0"/>
        <v>0.16</v>
      </c>
    </row>
    <row r="12" spans="1:7">
      <c r="A12" s="8" t="s">
        <v>365</v>
      </c>
      <c r="B12" s="8">
        <v>0.3</v>
      </c>
      <c r="C12" s="8">
        <v>0.2</v>
      </c>
      <c r="D12" s="8">
        <v>0</v>
      </c>
      <c r="E12" s="8">
        <v>0.4</v>
      </c>
      <c r="F12" s="8">
        <v>0</v>
      </c>
      <c r="G12" s="10">
        <f t="shared" si="0"/>
        <v>0.18</v>
      </c>
    </row>
    <row r="13" spans="1:7">
      <c r="A13" s="8" t="s">
        <v>375</v>
      </c>
      <c r="B13" s="8">
        <v>0.5</v>
      </c>
      <c r="C13" s="8">
        <v>0.3</v>
      </c>
      <c r="D13" s="8">
        <v>0.1</v>
      </c>
      <c r="E13" s="8">
        <v>0.5</v>
      </c>
      <c r="F13" s="8">
        <v>0.3</v>
      </c>
      <c r="G13" s="10">
        <f t="shared" si="0"/>
        <v>0.33999999999999997</v>
      </c>
    </row>
    <row r="14" spans="1:7">
      <c r="A14" s="8" t="s">
        <v>376</v>
      </c>
      <c r="B14" s="8">
        <v>0.5</v>
      </c>
      <c r="C14" s="8">
        <v>0.3</v>
      </c>
      <c r="D14" s="8">
        <v>0.1</v>
      </c>
      <c r="E14" s="8">
        <v>0.5</v>
      </c>
      <c r="F14" s="8">
        <v>0.4</v>
      </c>
      <c r="G14" s="10">
        <f t="shared" si="0"/>
        <v>0.36</v>
      </c>
    </row>
    <row r="15" spans="1:7">
      <c r="A15" s="8" t="s">
        <v>377</v>
      </c>
      <c r="B15" s="8">
        <v>0.5</v>
      </c>
      <c r="C15" s="8">
        <v>0.6</v>
      </c>
      <c r="D15" s="8">
        <v>0.1</v>
      </c>
      <c r="E15" s="8">
        <v>0.3</v>
      </c>
      <c r="F15" s="8">
        <v>0.2</v>
      </c>
      <c r="G15" s="10">
        <f t="shared" si="0"/>
        <v>0.34</v>
      </c>
    </row>
    <row r="16" spans="1:7">
      <c r="A16" s="8" t="s">
        <v>378</v>
      </c>
      <c r="B16" s="8">
        <v>0.6</v>
      </c>
      <c r="C16" s="8">
        <v>0.6</v>
      </c>
      <c r="D16" s="8">
        <v>0.4</v>
      </c>
      <c r="E16" s="8">
        <v>0.4</v>
      </c>
      <c r="F16" s="8">
        <v>0.3</v>
      </c>
      <c r="G16" s="10">
        <f t="shared" si="0"/>
        <v>0.45999999999999996</v>
      </c>
    </row>
    <row r="17" spans="1:7">
      <c r="A17" s="8" t="s">
        <v>379</v>
      </c>
      <c r="B17" s="8">
        <v>0.5</v>
      </c>
      <c r="C17" s="8">
        <v>0.5</v>
      </c>
      <c r="D17" s="8">
        <v>0.2</v>
      </c>
      <c r="E17" s="8">
        <v>0.5</v>
      </c>
      <c r="F17" s="8">
        <v>0.3</v>
      </c>
      <c r="G17" s="10">
        <f t="shared" si="0"/>
        <v>0.4</v>
      </c>
    </row>
    <row r="18" spans="1:7">
      <c r="A18" s="8" t="s">
        <v>380</v>
      </c>
      <c r="B18" s="8">
        <v>0.6</v>
      </c>
      <c r="C18" s="8">
        <v>0.3</v>
      </c>
      <c r="D18" s="8">
        <v>0.1</v>
      </c>
      <c r="E18" s="8">
        <v>0.3</v>
      </c>
      <c r="F18" s="8">
        <v>0.5</v>
      </c>
      <c r="G18" s="10">
        <f t="shared" si="0"/>
        <v>0.36</v>
      </c>
    </row>
    <row r="19" spans="1:7">
      <c r="A19" s="8" t="s">
        <v>381</v>
      </c>
      <c r="B19" s="8">
        <v>0.7</v>
      </c>
      <c r="C19" s="8">
        <v>0.4</v>
      </c>
      <c r="D19" s="8">
        <v>0.2</v>
      </c>
      <c r="E19" s="8">
        <v>0.5</v>
      </c>
      <c r="F19" s="8">
        <v>0.2</v>
      </c>
      <c r="G19" s="10">
        <f>SUM(B19:F19)/5</f>
        <v>0.4</v>
      </c>
    </row>
    <row r="20" spans="1:7">
      <c r="A20" s="8" t="s">
        <v>382</v>
      </c>
      <c r="B20" s="8">
        <v>0.3</v>
      </c>
      <c r="C20" s="8">
        <v>0.7</v>
      </c>
      <c r="D20" s="8">
        <v>0.2</v>
      </c>
      <c r="E20" s="8">
        <v>0.6</v>
      </c>
      <c r="F20" s="8">
        <v>0.1</v>
      </c>
      <c r="G20" s="10">
        <f t="shared" si="0"/>
        <v>0.38</v>
      </c>
    </row>
    <row r="21" spans="1:7">
      <c r="A21" s="8" t="s">
        <v>383</v>
      </c>
      <c r="B21" s="8">
        <v>0.3</v>
      </c>
      <c r="C21" s="8">
        <v>0.5</v>
      </c>
      <c r="D21" s="8">
        <v>0.3</v>
      </c>
      <c r="E21" s="8">
        <v>0.4</v>
      </c>
      <c r="F21" s="8">
        <v>0.2</v>
      </c>
      <c r="G21" s="10">
        <f t="shared" si="0"/>
        <v>0.33999999999999997</v>
      </c>
    </row>
    <row r="22" spans="1:7">
      <c r="A22" s="8" t="s">
        <v>366</v>
      </c>
      <c r="B22" s="8">
        <v>0.6</v>
      </c>
      <c r="C22" s="8">
        <v>0.5</v>
      </c>
      <c r="D22" s="8">
        <v>0.1</v>
      </c>
      <c r="E22" s="8">
        <v>0.2</v>
      </c>
      <c r="F22" s="8">
        <v>0.3</v>
      </c>
      <c r="G22" s="10">
        <f t="shared" si="0"/>
        <v>0.34</v>
      </c>
    </row>
    <row r="23" spans="1:7">
      <c r="A23" s="8" t="s">
        <v>384</v>
      </c>
      <c r="B23" s="8">
        <v>0.7</v>
      </c>
      <c r="C23" s="8">
        <v>0.5</v>
      </c>
      <c r="D23" s="8">
        <v>0.2</v>
      </c>
      <c r="E23" s="8">
        <v>0.4</v>
      </c>
      <c r="F23" s="8">
        <v>0.4</v>
      </c>
      <c r="G23" s="10">
        <f t="shared" si="0"/>
        <v>0.43999999999999995</v>
      </c>
    </row>
    <row r="24" spans="1:7">
      <c r="A24" s="8" t="s">
        <v>367</v>
      </c>
      <c r="B24" s="8">
        <v>0.9</v>
      </c>
      <c r="C24" s="8">
        <v>0.7</v>
      </c>
      <c r="D24" s="8">
        <v>0.9</v>
      </c>
      <c r="E24" s="8">
        <v>0.6</v>
      </c>
      <c r="F24" s="8">
        <v>0.6</v>
      </c>
      <c r="G24" s="10">
        <f t="shared" si="0"/>
        <v>0.74</v>
      </c>
    </row>
    <row r="25" spans="1:7">
      <c r="A25" s="8" t="s">
        <v>385</v>
      </c>
      <c r="B25" s="8">
        <v>0.6</v>
      </c>
      <c r="C25" s="8">
        <v>0.7</v>
      </c>
      <c r="D25" s="8">
        <v>1</v>
      </c>
      <c r="E25" s="8">
        <v>0.7</v>
      </c>
      <c r="F25" s="8">
        <v>0.8</v>
      </c>
      <c r="G25" s="10">
        <f t="shared" si="0"/>
        <v>0.76</v>
      </c>
    </row>
    <row r="26" spans="1:7">
      <c r="A26" s="8" t="s">
        <v>386</v>
      </c>
      <c r="B26" s="8">
        <v>0.8</v>
      </c>
      <c r="C26" s="8">
        <v>0.7</v>
      </c>
      <c r="D26" s="8">
        <v>0.7</v>
      </c>
      <c r="E26" s="8">
        <v>0.3</v>
      </c>
      <c r="F26" s="8">
        <v>0.6</v>
      </c>
      <c r="G26" s="10">
        <f t="shared" si="0"/>
        <v>0.62</v>
      </c>
    </row>
    <row r="27" spans="1:7">
      <c r="A27" s="8" t="s">
        <v>387</v>
      </c>
      <c r="B27" s="8">
        <v>0.7</v>
      </c>
      <c r="C27" s="8">
        <v>0.7</v>
      </c>
      <c r="D27" s="8">
        <v>0.6</v>
      </c>
      <c r="E27" s="8">
        <v>0.3</v>
      </c>
      <c r="F27" s="8">
        <v>0.6</v>
      </c>
      <c r="G27" s="10">
        <f t="shared" si="0"/>
        <v>0.57999999999999996</v>
      </c>
    </row>
    <row r="28" spans="1:7">
      <c r="A28" s="8" t="s">
        <v>388</v>
      </c>
      <c r="B28" s="8">
        <v>0.6</v>
      </c>
      <c r="C28" s="8">
        <v>0.8</v>
      </c>
      <c r="D28" s="8">
        <v>0.8</v>
      </c>
      <c r="E28" s="8">
        <v>0.9</v>
      </c>
      <c r="F28" s="8">
        <v>0.5</v>
      </c>
      <c r="G28" s="10">
        <f t="shared" si="0"/>
        <v>0.72</v>
      </c>
    </row>
    <row r="29" spans="1:7">
      <c r="A29" s="8" t="s">
        <v>368</v>
      </c>
      <c r="B29" s="8">
        <v>0.9</v>
      </c>
      <c r="C29" s="8">
        <v>0.8</v>
      </c>
      <c r="D29" s="8">
        <v>0.8</v>
      </c>
      <c r="E29" s="8">
        <v>0.7</v>
      </c>
      <c r="F29" s="8">
        <v>0.9</v>
      </c>
      <c r="G29" s="10">
        <f t="shared" si="0"/>
        <v>0.82000000000000006</v>
      </c>
    </row>
    <row r="30" spans="1:7">
      <c r="A30" s="8" t="s">
        <v>389</v>
      </c>
      <c r="B30" s="8">
        <v>0.8</v>
      </c>
      <c r="C30" s="8">
        <v>0.7</v>
      </c>
      <c r="D30" s="8">
        <v>0.7</v>
      </c>
      <c r="E30" s="8">
        <v>0.4</v>
      </c>
      <c r="F30" s="8">
        <v>0.7</v>
      </c>
      <c r="G30" s="10">
        <f t="shared" si="0"/>
        <v>0.65999999999999992</v>
      </c>
    </row>
    <row r="31" spans="1:7">
      <c r="A31" s="8" t="s">
        <v>390</v>
      </c>
      <c r="B31" s="8">
        <v>0.9</v>
      </c>
      <c r="C31" s="8">
        <v>0.8</v>
      </c>
      <c r="D31" s="8">
        <v>0.8</v>
      </c>
      <c r="E31" s="8">
        <v>0.7</v>
      </c>
      <c r="F31" s="8">
        <v>0.7</v>
      </c>
      <c r="G31" s="10">
        <f t="shared" si="0"/>
        <v>0.78</v>
      </c>
    </row>
  </sheetData>
  <mergeCells count="1">
    <mergeCell ref="B1:G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5AC3-8812-4541-9562-05DAE13C5341}">
  <dimension ref="A1:S34"/>
  <sheetViews>
    <sheetView topLeftCell="F1" workbookViewId="0">
      <selection activeCell="S21" sqref="S21"/>
    </sheetView>
  </sheetViews>
  <sheetFormatPr baseColWidth="10" defaultRowHeight="16"/>
  <cols>
    <col min="15" max="15" width="52" bestFit="1" customWidth="1"/>
  </cols>
  <sheetData>
    <row r="1" spans="1:19">
      <c r="A1" s="16"/>
      <c r="B1" s="51" t="s">
        <v>351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17"/>
      <c r="O1" s="8"/>
      <c r="P1" s="49" t="s">
        <v>354</v>
      </c>
      <c r="Q1" s="49"/>
      <c r="R1" s="49"/>
    </row>
    <row r="2" spans="1:19">
      <c r="A2" s="18" t="s">
        <v>278</v>
      </c>
      <c r="B2" s="19" t="s">
        <v>24</v>
      </c>
      <c r="C2" s="19" t="s">
        <v>25</v>
      </c>
      <c r="D2" s="19" t="s">
        <v>41</v>
      </c>
      <c r="E2" s="19" t="s">
        <v>392</v>
      </c>
      <c r="F2" s="19" t="s">
        <v>42</v>
      </c>
      <c r="G2" s="19" t="s">
        <v>26</v>
      </c>
      <c r="H2" s="19" t="s">
        <v>43</v>
      </c>
      <c r="I2" s="19" t="s">
        <v>27</v>
      </c>
      <c r="J2" s="19" t="s">
        <v>44</v>
      </c>
      <c r="K2" s="19" t="s">
        <v>13</v>
      </c>
      <c r="L2" s="20" t="s">
        <v>45</v>
      </c>
      <c r="M2" s="21"/>
      <c r="O2" s="10" t="s">
        <v>433</v>
      </c>
      <c r="P2" s="10" t="s">
        <v>3</v>
      </c>
      <c r="Q2" s="10" t="s">
        <v>4</v>
      </c>
      <c r="R2" s="10" t="s">
        <v>7</v>
      </c>
      <c r="S2" s="10" t="s">
        <v>391</v>
      </c>
    </row>
    <row r="3" spans="1:19">
      <c r="A3" s="22" t="s">
        <v>394</v>
      </c>
      <c r="B3" s="23">
        <v>0.63</v>
      </c>
      <c r="C3" s="23">
        <v>0.85</v>
      </c>
      <c r="D3" s="23">
        <v>0.72</v>
      </c>
      <c r="E3" s="23">
        <v>0.9</v>
      </c>
      <c r="F3" s="23">
        <v>0.63</v>
      </c>
      <c r="G3" s="23">
        <v>0.26</v>
      </c>
      <c r="H3" s="23">
        <v>0.15</v>
      </c>
      <c r="I3" s="24">
        <v>0.26</v>
      </c>
      <c r="J3" s="24">
        <v>0.17</v>
      </c>
      <c r="K3" s="23">
        <v>0</v>
      </c>
      <c r="L3" s="25">
        <v>0</v>
      </c>
      <c r="M3" s="26">
        <v>0.41544999999999999</v>
      </c>
      <c r="O3" s="8" t="s">
        <v>393</v>
      </c>
      <c r="P3" s="8">
        <v>0.6</v>
      </c>
      <c r="Q3" s="8">
        <v>0</v>
      </c>
      <c r="R3" s="8">
        <v>0</v>
      </c>
      <c r="S3" s="8">
        <f>SUM(Table46[[#This Row],[Short ]:[Long ]])/3</f>
        <v>0.19999999999999998</v>
      </c>
    </row>
    <row r="4" spans="1:19">
      <c r="A4" s="27" t="s">
        <v>421</v>
      </c>
      <c r="B4" s="13">
        <v>0.76</v>
      </c>
      <c r="C4" s="28">
        <v>0.85</v>
      </c>
      <c r="D4" s="13">
        <v>0.77</v>
      </c>
      <c r="E4" s="13">
        <v>0.9</v>
      </c>
      <c r="F4" s="13">
        <v>0.71</v>
      </c>
      <c r="G4" s="13">
        <v>0.25</v>
      </c>
      <c r="H4" s="13">
        <v>0.09</v>
      </c>
      <c r="I4" s="13">
        <v>0.33</v>
      </c>
      <c r="J4" s="13">
        <v>0.14000000000000001</v>
      </c>
      <c r="K4" s="13">
        <v>0</v>
      </c>
      <c r="L4" s="29">
        <v>0</v>
      </c>
      <c r="M4" s="26">
        <v>0.43636000000000003</v>
      </c>
      <c r="O4" s="15" t="s">
        <v>342</v>
      </c>
      <c r="P4" s="8">
        <v>0.7</v>
      </c>
      <c r="Q4" s="8">
        <v>0.6</v>
      </c>
      <c r="R4" s="8">
        <v>0.2</v>
      </c>
      <c r="S4" s="8">
        <f>SUM(Table46[[#This Row],[Short ]:[Long ]])/3</f>
        <v>0.49999999999999994</v>
      </c>
    </row>
    <row r="5" spans="1:19">
      <c r="A5" s="22" t="s">
        <v>396</v>
      </c>
      <c r="B5" s="24">
        <v>0.55000000000000004</v>
      </c>
      <c r="C5" s="24">
        <v>0.5</v>
      </c>
      <c r="D5" s="24">
        <v>0.12</v>
      </c>
      <c r="E5" s="24">
        <v>0.06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30">
        <v>0.36</v>
      </c>
      <c r="M5" s="26">
        <v>0.14455000000000001</v>
      </c>
      <c r="O5" s="15" t="s">
        <v>343</v>
      </c>
      <c r="P5" s="8">
        <v>0.6</v>
      </c>
      <c r="Q5" s="8">
        <v>0</v>
      </c>
      <c r="R5" s="8">
        <v>0</v>
      </c>
      <c r="S5" s="8">
        <f>SUM(Table46[[#This Row],[Short ]:[Long ]])/3</f>
        <v>0.19999999999999998</v>
      </c>
    </row>
    <row r="6" spans="1:19">
      <c r="A6" s="27" t="s">
        <v>397</v>
      </c>
      <c r="B6" s="13">
        <v>0.75</v>
      </c>
      <c r="C6" s="13">
        <v>0.12</v>
      </c>
      <c r="D6" s="13">
        <v>0.05</v>
      </c>
      <c r="E6" s="13">
        <v>0.18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29">
        <v>0</v>
      </c>
      <c r="M6" s="26">
        <v>0.1</v>
      </c>
      <c r="O6" s="15" t="s">
        <v>344</v>
      </c>
      <c r="P6" s="8">
        <v>0.8</v>
      </c>
      <c r="Q6" s="8">
        <v>0.7</v>
      </c>
      <c r="R6" s="8">
        <v>0.25</v>
      </c>
      <c r="S6" s="8">
        <f>SUM(Table46[[#This Row],[Short ]:[Long ]])/3</f>
        <v>0.58333333333333337</v>
      </c>
    </row>
    <row r="7" spans="1:19">
      <c r="A7" s="22" t="s">
        <v>398</v>
      </c>
      <c r="B7" s="24">
        <v>0.78</v>
      </c>
      <c r="C7" s="24">
        <v>0.12</v>
      </c>
      <c r="D7" s="24">
        <v>0.05</v>
      </c>
      <c r="E7" s="24">
        <v>0.03</v>
      </c>
      <c r="F7" s="24">
        <v>0.15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30">
        <v>0</v>
      </c>
      <c r="M7" s="26">
        <v>0.10273</v>
      </c>
      <c r="O7" s="15" t="s">
        <v>345</v>
      </c>
      <c r="P7" s="8">
        <v>0.7</v>
      </c>
      <c r="Q7" s="8">
        <v>0.7</v>
      </c>
      <c r="R7" s="8">
        <v>0.3</v>
      </c>
      <c r="S7" s="8">
        <f>SUM(Table46[[#This Row],[Short ]:[Long ]])/3</f>
        <v>0.56666666666666665</v>
      </c>
    </row>
    <row r="8" spans="1:19">
      <c r="A8" s="27" t="s">
        <v>399</v>
      </c>
      <c r="B8" s="13">
        <v>0.52</v>
      </c>
      <c r="C8" s="13">
        <v>0.68</v>
      </c>
      <c r="D8" s="13">
        <v>0.76</v>
      </c>
      <c r="E8" s="13">
        <v>0.83</v>
      </c>
      <c r="F8" s="13">
        <v>0.63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29">
        <v>0.45</v>
      </c>
      <c r="M8" s="26">
        <v>0.35182000000000002</v>
      </c>
      <c r="O8" s="15" t="s">
        <v>429</v>
      </c>
      <c r="P8" s="8">
        <v>0.8</v>
      </c>
      <c r="Q8" s="8">
        <v>0.7</v>
      </c>
      <c r="R8" s="8">
        <v>0.25</v>
      </c>
      <c r="S8" s="8">
        <f>SUM(Table46[[#This Row],[Short ]:[Long ]])/3</f>
        <v>0.58333333333333337</v>
      </c>
    </row>
    <row r="9" spans="1:19">
      <c r="A9" s="22" t="s">
        <v>400</v>
      </c>
      <c r="B9" s="24">
        <v>0.55000000000000004</v>
      </c>
      <c r="C9" s="24">
        <v>0.36</v>
      </c>
      <c r="D9" s="24">
        <v>0.08</v>
      </c>
      <c r="E9" s="24">
        <v>0.05</v>
      </c>
      <c r="F9" s="24">
        <v>0.25</v>
      </c>
      <c r="G9" s="24">
        <v>0</v>
      </c>
      <c r="H9" s="24">
        <v>0</v>
      </c>
      <c r="I9" s="24">
        <v>0</v>
      </c>
      <c r="J9" s="24">
        <v>0</v>
      </c>
      <c r="K9" s="24">
        <v>0</v>
      </c>
      <c r="L9" s="30">
        <v>0.14000000000000001</v>
      </c>
      <c r="M9" s="26">
        <v>0.13</v>
      </c>
      <c r="O9" s="15" t="s">
        <v>430</v>
      </c>
      <c r="P9" s="8">
        <v>0.9</v>
      </c>
      <c r="Q9" s="8">
        <v>0.8</v>
      </c>
      <c r="R9" s="8">
        <v>0.3</v>
      </c>
      <c r="S9" s="8">
        <f>SUM(Table46[[#This Row],[Short ]:[Long ]])/3</f>
        <v>0.66666666666666663</v>
      </c>
    </row>
    <row r="10" spans="1:19">
      <c r="A10" s="27" t="s">
        <v>395</v>
      </c>
      <c r="B10" s="13">
        <v>0.44</v>
      </c>
      <c r="C10" s="13">
        <v>0.63</v>
      </c>
      <c r="D10" s="13">
        <v>0.83</v>
      </c>
      <c r="E10" s="13">
        <v>0.8</v>
      </c>
      <c r="F10" s="13">
        <v>0.71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29">
        <v>0.24</v>
      </c>
      <c r="M10" s="26">
        <v>0.33182</v>
      </c>
      <c r="O10" s="15" t="s">
        <v>347</v>
      </c>
      <c r="P10" s="8">
        <v>0.9</v>
      </c>
      <c r="Q10" s="8">
        <v>0.8</v>
      </c>
      <c r="R10" s="8">
        <v>0.35</v>
      </c>
      <c r="S10" s="8">
        <f>SUM(Table46[[#This Row],[Short ]:[Long ]])/3</f>
        <v>0.68333333333333346</v>
      </c>
    </row>
    <row r="11" spans="1:19">
      <c r="A11" s="22" t="s">
        <v>422</v>
      </c>
      <c r="B11" s="24">
        <v>0.44</v>
      </c>
      <c r="C11" s="24">
        <v>0.64</v>
      </c>
      <c r="D11" s="24">
        <v>0.83</v>
      </c>
      <c r="E11" s="24">
        <v>0.93</v>
      </c>
      <c r="F11" s="24">
        <v>0.77</v>
      </c>
      <c r="G11" s="24">
        <v>0</v>
      </c>
      <c r="H11" s="24">
        <v>0</v>
      </c>
      <c r="I11" s="24">
        <v>0</v>
      </c>
      <c r="J11" s="24">
        <v>0</v>
      </c>
      <c r="K11" s="24">
        <v>0</v>
      </c>
      <c r="L11" s="30">
        <v>0.9</v>
      </c>
      <c r="M11" s="26">
        <v>0.41</v>
      </c>
      <c r="O11" s="15" t="s">
        <v>426</v>
      </c>
      <c r="P11" s="8">
        <v>0.3</v>
      </c>
      <c r="Q11" s="8">
        <v>0.2</v>
      </c>
      <c r="R11" s="8">
        <v>0.15</v>
      </c>
      <c r="S11" s="8">
        <f>SUM(Table46[[#This Row],[Short ]:[Long ]])/3</f>
        <v>0.21666666666666667</v>
      </c>
    </row>
    <row r="12" spans="1:19">
      <c r="A12" s="27" t="s">
        <v>401</v>
      </c>
      <c r="B12" s="13">
        <v>0.42</v>
      </c>
      <c r="C12" s="13">
        <v>0.74</v>
      </c>
      <c r="D12" s="13">
        <v>0.93</v>
      </c>
      <c r="E12" s="13">
        <v>0.95</v>
      </c>
      <c r="F12" s="13">
        <v>0.86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29">
        <v>0.9</v>
      </c>
      <c r="M12" s="26">
        <v>0.43636000000000003</v>
      </c>
      <c r="O12" s="15" t="s">
        <v>427</v>
      </c>
      <c r="P12" s="8">
        <v>0.9</v>
      </c>
      <c r="Q12" s="8">
        <v>0.9</v>
      </c>
      <c r="R12" s="8">
        <v>0.8</v>
      </c>
      <c r="S12" s="8">
        <f>SUM(Table46[[#This Row],[Short ]:[Long ]])/3</f>
        <v>0.8666666666666667</v>
      </c>
    </row>
    <row r="13" spans="1:19">
      <c r="A13" s="22" t="s">
        <v>402</v>
      </c>
      <c r="B13" s="24">
        <v>0.28000000000000003</v>
      </c>
      <c r="C13" s="24">
        <v>0.21</v>
      </c>
      <c r="D13" s="24">
        <v>0.14000000000000001</v>
      </c>
      <c r="E13" s="24">
        <v>0.05</v>
      </c>
      <c r="F13" s="24">
        <v>0.21</v>
      </c>
      <c r="G13" s="24">
        <v>0</v>
      </c>
      <c r="H13" s="24">
        <v>0</v>
      </c>
      <c r="I13" s="24">
        <v>0</v>
      </c>
      <c r="J13" s="24">
        <v>0</v>
      </c>
      <c r="K13" s="24">
        <v>0</v>
      </c>
      <c r="L13" s="30">
        <v>0.05</v>
      </c>
      <c r="M13" s="26">
        <v>8.5449999999999998E-2</v>
      </c>
      <c r="O13" s="15" t="s">
        <v>346</v>
      </c>
      <c r="P13" s="8">
        <v>0.8</v>
      </c>
      <c r="Q13" s="8">
        <v>0.7</v>
      </c>
      <c r="R13" s="8">
        <v>0.35</v>
      </c>
      <c r="S13" s="8">
        <f>SUM(Table46[[#This Row],[Short ]:[Long ]])/3</f>
        <v>0.6166666666666667</v>
      </c>
    </row>
    <row r="14" spans="1:19">
      <c r="A14" s="27" t="s">
        <v>403</v>
      </c>
      <c r="B14" s="13">
        <v>0.8</v>
      </c>
      <c r="C14" s="13">
        <v>0.12</v>
      </c>
      <c r="D14" s="13">
        <v>0.06</v>
      </c>
      <c r="E14" s="13">
        <v>0.03</v>
      </c>
      <c r="F14" s="13">
        <v>0.15</v>
      </c>
      <c r="G14" s="13">
        <v>0</v>
      </c>
      <c r="H14" s="13">
        <v>0</v>
      </c>
      <c r="I14" s="13">
        <v>0</v>
      </c>
      <c r="J14" s="13">
        <v>0.3</v>
      </c>
      <c r="K14" s="13">
        <v>0</v>
      </c>
      <c r="L14" s="29">
        <v>0.3</v>
      </c>
      <c r="M14" s="26">
        <v>0.16</v>
      </c>
      <c r="O14" s="15" t="s">
        <v>428</v>
      </c>
      <c r="P14" s="8">
        <v>0.2</v>
      </c>
      <c r="Q14" s="8">
        <v>0.2</v>
      </c>
      <c r="R14" s="8">
        <v>0.1</v>
      </c>
      <c r="S14" s="8">
        <f>SUM(Table46[[#This Row],[Short ]:[Long ]])/3</f>
        <v>0.16666666666666666</v>
      </c>
    </row>
    <row r="15" spans="1:19">
      <c r="A15" s="22" t="s">
        <v>404</v>
      </c>
      <c r="B15" s="24">
        <v>0.75</v>
      </c>
      <c r="C15" s="24">
        <v>0.12</v>
      </c>
      <c r="D15" s="24">
        <v>0.05</v>
      </c>
      <c r="E15" s="24">
        <v>0.03</v>
      </c>
      <c r="F15" s="24">
        <v>0.18</v>
      </c>
      <c r="G15" s="24">
        <v>0</v>
      </c>
      <c r="H15" s="24">
        <v>0</v>
      </c>
      <c r="I15" s="24">
        <v>0</v>
      </c>
      <c r="J15" s="24">
        <v>0</v>
      </c>
      <c r="K15" s="24">
        <v>0</v>
      </c>
      <c r="L15" s="30">
        <v>0</v>
      </c>
      <c r="M15" s="26">
        <v>0.10273</v>
      </c>
      <c r="O15" s="15" t="s">
        <v>431</v>
      </c>
      <c r="P15" s="8">
        <v>0.2</v>
      </c>
      <c r="Q15" s="8">
        <v>0.2</v>
      </c>
      <c r="R15" s="8">
        <v>0.1</v>
      </c>
      <c r="S15" s="8">
        <f>SUM(Table46[[#This Row],[Short ]:[Long ]])/3</f>
        <v>0.16666666666666666</v>
      </c>
    </row>
    <row r="16" spans="1:19">
      <c r="A16" s="27" t="s">
        <v>405</v>
      </c>
      <c r="B16" s="13">
        <v>0.78</v>
      </c>
      <c r="C16" s="13">
        <v>0.12</v>
      </c>
      <c r="D16" s="13">
        <v>0.05</v>
      </c>
      <c r="E16" s="13">
        <v>0.03</v>
      </c>
      <c r="F16" s="13">
        <v>0.15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29">
        <v>0</v>
      </c>
      <c r="M16" s="26">
        <v>0.10273</v>
      </c>
      <c r="O16" s="15" t="s">
        <v>432</v>
      </c>
      <c r="P16" s="8">
        <v>0.2</v>
      </c>
      <c r="Q16" s="8">
        <v>0.35</v>
      </c>
      <c r="R16" s="8">
        <v>0.25</v>
      </c>
      <c r="S16" s="8">
        <f>SUM(Table46[[#This Row],[Short ]:[Long ]])/3</f>
        <v>0.26666666666666666</v>
      </c>
    </row>
    <row r="17" spans="1:13">
      <c r="A17" s="22" t="s">
        <v>423</v>
      </c>
      <c r="B17" s="24">
        <v>0.25</v>
      </c>
      <c r="C17" s="24">
        <v>0.5</v>
      </c>
      <c r="D17" s="24">
        <v>0.15</v>
      </c>
      <c r="E17" s="24">
        <v>0.65</v>
      </c>
      <c r="F17" s="24">
        <v>0.3</v>
      </c>
      <c r="G17" s="24">
        <v>0</v>
      </c>
      <c r="H17" s="24">
        <v>0</v>
      </c>
      <c r="I17" s="24">
        <v>0</v>
      </c>
      <c r="J17" s="24">
        <v>0</v>
      </c>
      <c r="K17" s="24">
        <v>0</v>
      </c>
      <c r="L17" s="30">
        <v>0.8</v>
      </c>
      <c r="M17" s="26">
        <v>0.24091000000000001</v>
      </c>
    </row>
    <row r="18" spans="1:13">
      <c r="A18" s="27" t="s">
        <v>406</v>
      </c>
      <c r="B18" s="13">
        <v>0.7</v>
      </c>
      <c r="C18" s="13">
        <v>0.63</v>
      </c>
      <c r="D18" s="13">
        <v>0.44</v>
      </c>
      <c r="E18" s="13">
        <v>0.32</v>
      </c>
      <c r="F18" s="13">
        <v>0.39</v>
      </c>
      <c r="G18" s="13">
        <v>0.22</v>
      </c>
      <c r="H18" s="13">
        <v>0.14000000000000001</v>
      </c>
      <c r="I18" s="13">
        <v>0</v>
      </c>
      <c r="J18" s="13">
        <v>0.12</v>
      </c>
      <c r="K18" s="13">
        <v>0</v>
      </c>
      <c r="L18" s="29">
        <v>0.3</v>
      </c>
      <c r="M18" s="26">
        <v>0.29636000000000001</v>
      </c>
    </row>
    <row r="19" spans="1:13">
      <c r="A19" s="22" t="s">
        <v>407</v>
      </c>
      <c r="B19" s="24">
        <v>0.83</v>
      </c>
      <c r="C19" s="24">
        <v>0.8</v>
      </c>
      <c r="D19" s="24">
        <v>0.79</v>
      </c>
      <c r="E19" s="24">
        <v>0.93</v>
      </c>
      <c r="F19" s="24">
        <v>0.81</v>
      </c>
      <c r="G19" s="24">
        <v>0.35</v>
      </c>
      <c r="H19" s="24">
        <v>0.14000000000000001</v>
      </c>
      <c r="I19" s="24">
        <v>0</v>
      </c>
      <c r="J19" s="24">
        <v>0.22</v>
      </c>
      <c r="K19" s="24">
        <v>0</v>
      </c>
      <c r="L19" s="30">
        <v>0.45</v>
      </c>
      <c r="M19" s="26">
        <v>0.48364000000000001</v>
      </c>
    </row>
    <row r="20" spans="1:13">
      <c r="A20" s="27" t="s">
        <v>408</v>
      </c>
      <c r="B20" s="13">
        <v>0.35</v>
      </c>
      <c r="C20" s="13">
        <v>0.35</v>
      </c>
      <c r="D20" s="13">
        <v>0.27</v>
      </c>
      <c r="E20" s="13">
        <v>0.4</v>
      </c>
      <c r="F20" s="13">
        <v>0.12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29">
        <v>0.42</v>
      </c>
      <c r="M20" s="26">
        <v>0.17363999999999999</v>
      </c>
    </row>
    <row r="21" spans="1:13">
      <c r="A21" s="22" t="s">
        <v>424</v>
      </c>
      <c r="B21" s="24">
        <v>0.27</v>
      </c>
      <c r="C21" s="24">
        <v>0.18</v>
      </c>
      <c r="D21" s="24">
        <v>0.05</v>
      </c>
      <c r="E21" s="24">
        <v>0.03</v>
      </c>
      <c r="F21" s="24">
        <v>0.05</v>
      </c>
      <c r="G21" s="24">
        <v>0</v>
      </c>
      <c r="H21" s="24">
        <v>0</v>
      </c>
      <c r="I21" s="24">
        <v>0</v>
      </c>
      <c r="J21" s="24">
        <v>0</v>
      </c>
      <c r="K21" s="24">
        <v>0.85</v>
      </c>
      <c r="L21" s="30">
        <v>0</v>
      </c>
      <c r="M21" s="26">
        <v>0.13</v>
      </c>
    </row>
    <row r="22" spans="1:13">
      <c r="A22" s="27" t="s">
        <v>409</v>
      </c>
      <c r="B22" s="13">
        <v>0.03</v>
      </c>
      <c r="C22" s="13">
        <v>0.03</v>
      </c>
      <c r="D22" s="13">
        <v>0.03</v>
      </c>
      <c r="E22" s="13">
        <v>0.03</v>
      </c>
      <c r="F22" s="13">
        <v>0.03</v>
      </c>
      <c r="G22" s="13">
        <v>0</v>
      </c>
      <c r="H22" s="13">
        <v>0</v>
      </c>
      <c r="I22" s="13">
        <v>0</v>
      </c>
      <c r="J22" s="13">
        <v>0</v>
      </c>
      <c r="K22" s="13">
        <v>0.65</v>
      </c>
      <c r="L22" s="29">
        <v>0</v>
      </c>
      <c r="M22" s="26">
        <v>7.2730000000000003E-2</v>
      </c>
    </row>
    <row r="23" spans="1:13">
      <c r="A23" s="22" t="s">
        <v>410</v>
      </c>
      <c r="B23" s="24">
        <v>0.24</v>
      </c>
      <c r="C23" s="24">
        <v>0.18</v>
      </c>
      <c r="D23" s="24">
        <v>0.03</v>
      </c>
      <c r="E23" s="24">
        <v>0.03</v>
      </c>
      <c r="F23" s="24">
        <v>0.08</v>
      </c>
      <c r="G23" s="24">
        <v>0</v>
      </c>
      <c r="H23" s="24">
        <v>0</v>
      </c>
      <c r="I23" s="24">
        <v>0</v>
      </c>
      <c r="J23" s="24">
        <v>0</v>
      </c>
      <c r="K23" s="24">
        <v>0.9</v>
      </c>
      <c r="L23" s="30">
        <v>0</v>
      </c>
      <c r="M23" s="26">
        <v>0.13272999999999999</v>
      </c>
    </row>
    <row r="24" spans="1:13">
      <c r="A24" s="27" t="s">
        <v>411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0.8</v>
      </c>
      <c r="J24" s="13">
        <v>0.9</v>
      </c>
      <c r="K24" s="13">
        <v>0</v>
      </c>
      <c r="L24" s="29">
        <v>0</v>
      </c>
      <c r="M24" s="26">
        <v>0.15454999999999999</v>
      </c>
    </row>
    <row r="25" spans="1:13">
      <c r="A25" s="22" t="s">
        <v>412</v>
      </c>
      <c r="B25" s="24">
        <v>0</v>
      </c>
      <c r="C25" s="24">
        <v>0</v>
      </c>
      <c r="D25" s="24">
        <v>0</v>
      </c>
      <c r="E25" s="24">
        <v>0</v>
      </c>
      <c r="F25" s="24">
        <v>0</v>
      </c>
      <c r="G25" s="24">
        <v>0</v>
      </c>
      <c r="H25" s="24">
        <v>0</v>
      </c>
      <c r="I25" s="24">
        <v>0.8</v>
      </c>
      <c r="J25" s="24">
        <v>0.9</v>
      </c>
      <c r="K25" s="24">
        <v>0</v>
      </c>
      <c r="L25" s="30">
        <v>0</v>
      </c>
      <c r="M25" s="26">
        <v>0.15454999999999999</v>
      </c>
    </row>
    <row r="26" spans="1:13">
      <c r="A26" s="27" t="s">
        <v>413</v>
      </c>
      <c r="B26" s="13">
        <v>0.05</v>
      </c>
      <c r="C26" s="13">
        <v>0.05</v>
      </c>
      <c r="D26" s="13">
        <v>0.14000000000000001</v>
      </c>
      <c r="E26" s="13">
        <v>0.03</v>
      </c>
      <c r="F26" s="13">
        <v>0.03</v>
      </c>
      <c r="G26" s="13">
        <v>0</v>
      </c>
      <c r="H26" s="13">
        <v>0</v>
      </c>
      <c r="I26" s="13">
        <v>0.65</v>
      </c>
      <c r="J26" s="13">
        <v>0.05</v>
      </c>
      <c r="K26" s="13">
        <v>0</v>
      </c>
      <c r="L26" s="29">
        <v>0</v>
      </c>
      <c r="M26" s="26">
        <v>9.0910000000000005E-2</v>
      </c>
    </row>
    <row r="27" spans="1:13">
      <c r="A27" s="22" t="s">
        <v>414</v>
      </c>
      <c r="B27" s="24">
        <v>0</v>
      </c>
      <c r="C27" s="24">
        <v>0</v>
      </c>
      <c r="D27" s="24">
        <v>0</v>
      </c>
      <c r="E27" s="24">
        <v>0</v>
      </c>
      <c r="F27" s="24">
        <v>0</v>
      </c>
      <c r="G27" s="24">
        <v>0</v>
      </c>
      <c r="H27" s="24">
        <v>0</v>
      </c>
      <c r="I27" s="24">
        <v>0.75</v>
      </c>
      <c r="J27" s="24">
        <v>0.9</v>
      </c>
      <c r="K27" s="24">
        <v>0</v>
      </c>
      <c r="L27" s="30">
        <v>0</v>
      </c>
      <c r="M27" s="26">
        <v>0.15</v>
      </c>
    </row>
    <row r="28" spans="1:13">
      <c r="A28" s="27" t="s">
        <v>416</v>
      </c>
      <c r="B28" s="13">
        <v>0.3</v>
      </c>
      <c r="C28" s="13">
        <v>0.03</v>
      </c>
      <c r="D28" s="13">
        <v>0.03</v>
      </c>
      <c r="E28" s="13">
        <v>0.03</v>
      </c>
      <c r="F28" s="13">
        <v>0.2</v>
      </c>
      <c r="G28" s="13">
        <v>0.4</v>
      </c>
      <c r="H28" s="13">
        <v>0.6</v>
      </c>
      <c r="I28" s="13">
        <v>0.5</v>
      </c>
      <c r="J28" s="13">
        <v>0.5</v>
      </c>
      <c r="K28" s="13">
        <v>0</v>
      </c>
      <c r="L28" s="29">
        <v>0.33</v>
      </c>
      <c r="M28" s="26">
        <v>0.26545000000000002</v>
      </c>
    </row>
    <row r="29" spans="1:13">
      <c r="A29" s="22" t="s">
        <v>415</v>
      </c>
      <c r="B29" s="24">
        <v>0.3</v>
      </c>
      <c r="C29" s="24">
        <v>0.03</v>
      </c>
      <c r="D29" s="24">
        <v>0.05</v>
      </c>
      <c r="E29" s="24">
        <v>0.03</v>
      </c>
      <c r="F29" s="24">
        <v>0.4</v>
      </c>
      <c r="G29" s="24">
        <v>0.45</v>
      </c>
      <c r="H29" s="24">
        <v>0.6</v>
      </c>
      <c r="I29" s="24">
        <v>0</v>
      </c>
      <c r="J29" s="24">
        <v>0.5</v>
      </c>
      <c r="K29" s="24">
        <v>0</v>
      </c>
      <c r="L29" s="30">
        <v>0.33</v>
      </c>
      <c r="M29" s="26">
        <v>0.24454999999999999</v>
      </c>
    </row>
    <row r="30" spans="1:13">
      <c r="A30" s="27" t="s">
        <v>417</v>
      </c>
      <c r="B30" s="13">
        <v>0.8</v>
      </c>
      <c r="C30" s="13">
        <v>0.27</v>
      </c>
      <c r="D30" s="13">
        <v>0.39</v>
      </c>
      <c r="E30" s="13">
        <v>0.05</v>
      </c>
      <c r="F30" s="13">
        <v>0.63</v>
      </c>
      <c r="G30" s="13">
        <v>0.1</v>
      </c>
      <c r="H30" s="13">
        <v>0.8</v>
      </c>
      <c r="I30" s="13">
        <v>0</v>
      </c>
      <c r="J30" s="13">
        <v>0.18</v>
      </c>
      <c r="K30" s="13">
        <v>0</v>
      </c>
      <c r="L30" s="29">
        <v>0.85</v>
      </c>
      <c r="M30" s="26">
        <v>0.37</v>
      </c>
    </row>
    <row r="31" spans="1:13">
      <c r="A31" s="22" t="s">
        <v>425</v>
      </c>
      <c r="B31" s="24">
        <v>0.85</v>
      </c>
      <c r="C31" s="24">
        <v>0.63</v>
      </c>
      <c r="D31" s="24">
        <v>0.35</v>
      </c>
      <c r="E31" s="24">
        <v>0.15</v>
      </c>
      <c r="F31" s="24">
        <v>0.75</v>
      </c>
      <c r="G31" s="24">
        <v>0.75</v>
      </c>
      <c r="H31" s="24">
        <v>0.85</v>
      </c>
      <c r="I31" s="24">
        <v>0</v>
      </c>
      <c r="J31" s="24">
        <v>0.85</v>
      </c>
      <c r="K31" s="24">
        <v>0</v>
      </c>
      <c r="L31" s="30">
        <v>0.85</v>
      </c>
      <c r="M31" s="26">
        <v>0.54818</v>
      </c>
    </row>
    <row r="32" spans="1:13">
      <c r="A32" s="27" t="s">
        <v>418</v>
      </c>
      <c r="B32" s="13">
        <v>0.83</v>
      </c>
      <c r="C32" s="13">
        <v>0</v>
      </c>
      <c r="D32" s="13">
        <v>0</v>
      </c>
      <c r="E32" s="13">
        <v>0</v>
      </c>
      <c r="F32" s="13">
        <v>0.78</v>
      </c>
      <c r="G32" s="13">
        <v>0</v>
      </c>
      <c r="H32" s="13">
        <v>0.52</v>
      </c>
      <c r="I32" s="13">
        <v>0</v>
      </c>
      <c r="J32" s="13">
        <v>0</v>
      </c>
      <c r="K32" s="13">
        <v>0</v>
      </c>
      <c r="L32" s="29">
        <v>0.83</v>
      </c>
      <c r="M32" s="26">
        <v>0.26909</v>
      </c>
    </row>
    <row r="33" spans="1:13">
      <c r="A33" s="22" t="s">
        <v>419</v>
      </c>
      <c r="B33" s="24">
        <v>0.35</v>
      </c>
      <c r="C33" s="24">
        <v>0.63</v>
      </c>
      <c r="D33" s="24">
        <v>0.56000000000000005</v>
      </c>
      <c r="E33" s="24">
        <v>0.85</v>
      </c>
      <c r="F33" s="24">
        <v>0.46</v>
      </c>
      <c r="G33" s="24">
        <v>0.25</v>
      </c>
      <c r="H33" s="24">
        <v>0.05</v>
      </c>
      <c r="I33" s="24">
        <v>0.5</v>
      </c>
      <c r="J33" s="24">
        <v>0.8</v>
      </c>
      <c r="K33" s="24">
        <v>0</v>
      </c>
      <c r="L33" s="30">
        <v>0</v>
      </c>
      <c r="M33" s="26">
        <v>0.40455000000000002</v>
      </c>
    </row>
    <row r="34" spans="1:13">
      <c r="A34" s="27" t="s">
        <v>420</v>
      </c>
      <c r="B34" s="13">
        <v>0.27</v>
      </c>
      <c r="C34" s="13">
        <v>0.42</v>
      </c>
      <c r="D34" s="13">
        <v>0.25</v>
      </c>
      <c r="E34" s="13">
        <v>0.42</v>
      </c>
      <c r="F34" s="13">
        <v>0.8</v>
      </c>
      <c r="G34" s="13">
        <v>0.2</v>
      </c>
      <c r="H34" s="13">
        <v>0.8</v>
      </c>
      <c r="I34" s="13">
        <v>0</v>
      </c>
      <c r="J34" s="13">
        <v>0.72</v>
      </c>
      <c r="K34" s="13">
        <v>0</v>
      </c>
      <c r="L34" s="29">
        <v>0.7</v>
      </c>
      <c r="M34" s="26">
        <v>0.41636000000000001</v>
      </c>
    </row>
  </sheetData>
  <mergeCells count="2">
    <mergeCell ref="B1:L1"/>
    <mergeCell ref="P1:R1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93527-EA28-FC43-9E87-8073BEEFAED6}">
  <dimension ref="A1:AT1891"/>
  <sheetViews>
    <sheetView zoomScale="15" workbookViewId="0">
      <selection activeCell="AL144" sqref="AL144"/>
    </sheetView>
  </sheetViews>
  <sheetFormatPr baseColWidth="10" defaultRowHeight="18"/>
  <cols>
    <col min="1" max="1" width="48.33203125" style="4" bestFit="1" customWidth="1"/>
    <col min="2" max="2" width="52.1640625" style="4" customWidth="1"/>
    <col min="3" max="3" width="17.6640625" customWidth="1"/>
    <col min="4" max="4" width="18.83203125" customWidth="1"/>
    <col min="5" max="5" width="20" customWidth="1"/>
    <col min="6" max="6" width="19.83203125" customWidth="1"/>
    <col min="7" max="7" width="24.83203125" customWidth="1"/>
    <col min="8" max="8" width="17" customWidth="1"/>
    <col min="9" max="9" width="19" customWidth="1"/>
    <col min="10" max="10" width="17.1640625" customWidth="1"/>
    <col min="11" max="11" width="18.33203125" customWidth="1"/>
    <col min="12" max="12" width="19.6640625" customWidth="1"/>
    <col min="13" max="13" width="18.83203125" customWidth="1"/>
    <col min="14" max="14" width="25" customWidth="1"/>
    <col min="15" max="15" width="20.83203125" customWidth="1"/>
    <col min="16" max="16" width="35.5" customWidth="1"/>
    <col min="17" max="17" width="24.83203125" customWidth="1"/>
    <col min="18" max="18" width="19.6640625" customWidth="1"/>
    <col min="19" max="19" width="21.5" customWidth="1"/>
    <col min="20" max="20" width="18.5" customWidth="1"/>
    <col min="21" max="21" width="14.1640625" customWidth="1"/>
    <col min="22" max="22" width="14" customWidth="1"/>
    <col min="23" max="23" width="16.33203125" customWidth="1"/>
    <col min="24" max="24" width="14.5" customWidth="1"/>
    <col min="25" max="25" width="15.6640625" customWidth="1"/>
    <col min="26" max="26" width="14.83203125" customWidth="1"/>
    <col min="27" max="27" width="14.5" customWidth="1"/>
    <col min="28" max="28" width="26.83203125" customWidth="1"/>
    <col min="29" max="29" width="25.83203125" customWidth="1"/>
    <col min="30" max="30" width="23" customWidth="1"/>
    <col min="31" max="31" width="18.83203125" customWidth="1"/>
    <col min="32" max="32" width="19.83203125" customWidth="1"/>
    <col min="33" max="33" width="19.33203125" customWidth="1"/>
    <col min="34" max="34" width="22" customWidth="1"/>
    <col min="35" max="35" width="26.1640625" customWidth="1"/>
    <col min="36" max="36" width="15.83203125" customWidth="1"/>
    <col min="37" max="37" width="22.1640625" customWidth="1"/>
    <col min="38" max="38" width="23.6640625" customWidth="1"/>
    <col min="39" max="39" width="25.5" customWidth="1"/>
  </cols>
  <sheetData>
    <row r="1" spans="1:46" s="3" customFormat="1">
      <c r="A1" s="5" t="s">
        <v>267</v>
      </c>
      <c r="B1" s="5"/>
      <c r="C1" s="48" t="s">
        <v>59</v>
      </c>
      <c r="D1" s="48"/>
      <c r="E1" s="48"/>
      <c r="F1" s="48"/>
      <c r="G1" s="48"/>
      <c r="H1" s="48"/>
      <c r="I1" s="48"/>
      <c r="J1" s="52" t="s">
        <v>60</v>
      </c>
      <c r="K1" s="52"/>
      <c r="L1" s="52"/>
      <c r="M1" s="52"/>
      <c r="N1" s="52"/>
      <c r="O1" s="52"/>
      <c r="P1" s="52"/>
      <c r="Q1" s="52"/>
      <c r="R1" s="52" t="s">
        <v>61</v>
      </c>
      <c r="S1" s="52"/>
      <c r="T1" s="52"/>
      <c r="U1" s="52" t="s">
        <v>458</v>
      </c>
      <c r="V1" s="52"/>
      <c r="W1" s="52"/>
      <c r="X1" s="52"/>
      <c r="Y1" s="52"/>
      <c r="Z1" s="52"/>
      <c r="AA1" s="52"/>
      <c r="AB1" s="52" t="s">
        <v>63</v>
      </c>
      <c r="AC1" s="52"/>
      <c r="AD1" s="52"/>
      <c r="AE1" s="52"/>
      <c r="AF1" s="52"/>
      <c r="AG1" s="52"/>
      <c r="AH1" s="52"/>
      <c r="AI1" s="52"/>
      <c r="AJ1" s="52" t="s">
        <v>477</v>
      </c>
      <c r="AK1" s="52"/>
      <c r="AL1" s="52"/>
      <c r="AM1" s="52"/>
    </row>
    <row r="2" spans="1:46">
      <c r="C2" s="47" t="s">
        <v>437</v>
      </c>
      <c r="D2" s="47"/>
      <c r="E2" s="47"/>
      <c r="F2" s="47" t="s">
        <v>438</v>
      </c>
      <c r="G2" s="47"/>
      <c r="H2" s="47"/>
      <c r="I2" t="s">
        <v>442</v>
      </c>
      <c r="J2" s="54" t="s">
        <v>444</v>
      </c>
      <c r="K2" s="54"/>
      <c r="L2" s="54"/>
      <c r="M2" s="54"/>
      <c r="N2" s="47" t="s">
        <v>449</v>
      </c>
      <c r="O2" s="47"/>
      <c r="P2" s="47"/>
      <c r="Q2" s="47"/>
      <c r="R2" s="47" t="s">
        <v>454</v>
      </c>
      <c r="S2" s="47"/>
      <c r="T2" s="47"/>
      <c r="U2" s="47" t="s">
        <v>459</v>
      </c>
      <c r="V2" s="47"/>
      <c r="W2" s="47"/>
      <c r="X2" s="47"/>
      <c r="Y2" s="47"/>
      <c r="Z2" s="47"/>
      <c r="AA2" s="47"/>
      <c r="AB2" s="2" t="s">
        <v>467</v>
      </c>
      <c r="AE2" s="47" t="s">
        <v>476</v>
      </c>
      <c r="AF2" s="47"/>
      <c r="AG2" s="47"/>
      <c r="AH2" s="47"/>
      <c r="AI2" s="47"/>
      <c r="AJ2" s="53" t="s">
        <v>483</v>
      </c>
      <c r="AK2" s="53"/>
      <c r="AL2" s="53"/>
      <c r="AM2" s="53"/>
      <c r="AO2" t="s">
        <v>59</v>
      </c>
      <c r="AP2" t="s">
        <v>485</v>
      </c>
      <c r="AQ2" t="s">
        <v>61</v>
      </c>
      <c r="AR2" t="s">
        <v>62</v>
      </c>
      <c r="AS2" t="s">
        <v>486</v>
      </c>
      <c r="AT2" t="s">
        <v>487</v>
      </c>
    </row>
    <row r="3" spans="1:46" s="32" customFormat="1" ht="34">
      <c r="A3" s="31" t="s">
        <v>484</v>
      </c>
      <c r="B3" s="32" t="s">
        <v>434</v>
      </c>
      <c r="C3" s="32" t="s">
        <v>435</v>
      </c>
      <c r="D3" s="32" t="s">
        <v>436</v>
      </c>
      <c r="E3" s="32" t="s">
        <v>439</v>
      </c>
      <c r="F3" s="32" t="s">
        <v>440</v>
      </c>
      <c r="G3" s="32" t="s">
        <v>441</v>
      </c>
      <c r="H3" s="32" t="s">
        <v>443</v>
      </c>
      <c r="I3" s="32" t="s">
        <v>445</v>
      </c>
      <c r="J3" s="32" t="s">
        <v>446</v>
      </c>
      <c r="K3" s="32" t="s">
        <v>447</v>
      </c>
      <c r="L3" s="32" t="s">
        <v>448</v>
      </c>
      <c r="M3" s="32" t="s">
        <v>451</v>
      </c>
      <c r="N3" s="32" t="s">
        <v>450</v>
      </c>
      <c r="O3" s="32" t="s">
        <v>452</v>
      </c>
      <c r="P3" s="32" t="s">
        <v>453</v>
      </c>
      <c r="Q3" s="32" t="s">
        <v>455</v>
      </c>
      <c r="R3" s="32" t="s">
        <v>456</v>
      </c>
      <c r="S3" s="32" t="s">
        <v>457</v>
      </c>
      <c r="T3" s="32" t="s">
        <v>460</v>
      </c>
      <c r="U3" s="32" t="s">
        <v>461</v>
      </c>
      <c r="V3" s="32" t="s">
        <v>462</v>
      </c>
      <c r="W3" s="32" t="s">
        <v>463</v>
      </c>
      <c r="X3" s="32" t="s">
        <v>464</v>
      </c>
      <c r="Y3" s="32" t="s">
        <v>465</v>
      </c>
      <c r="Z3" s="32" t="s">
        <v>466</v>
      </c>
      <c r="AA3" s="32" t="s">
        <v>468</v>
      </c>
      <c r="AB3" s="32" t="s">
        <v>469</v>
      </c>
      <c r="AC3" s="32" t="s">
        <v>470</v>
      </c>
      <c r="AD3" s="32" t="s">
        <v>471</v>
      </c>
      <c r="AE3" s="32" t="s">
        <v>472</v>
      </c>
      <c r="AF3" s="32" t="s">
        <v>473</v>
      </c>
      <c r="AG3" s="32" t="s">
        <v>474</v>
      </c>
      <c r="AH3" s="32" t="s">
        <v>475</v>
      </c>
      <c r="AI3" s="32" t="s">
        <v>478</v>
      </c>
      <c r="AJ3" s="32" t="s">
        <v>479</v>
      </c>
      <c r="AK3" s="32" t="s">
        <v>480</v>
      </c>
      <c r="AL3" s="32" t="s">
        <v>481</v>
      </c>
      <c r="AM3" s="32" t="s">
        <v>482</v>
      </c>
    </row>
    <row r="4" spans="1:46">
      <c r="A4" s="4" t="s">
        <v>251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f>SUM(Table6[[#This Row],[Drive Generation ]:[Convert Electricity ]])/7</f>
        <v>0</v>
      </c>
      <c r="AO4">
        <f>SUM(Table6[[#This Row],[Distribute Loads]:[Hold Geometric Structure ]])/8</f>
        <v>0</v>
      </c>
      <c r="AP4">
        <f>SUM(Table6[[#This Row],[Supply Air/Pressure]:[Vent Air/Pressure ]])/3</f>
        <v>0</v>
      </c>
      <c r="AQ4">
        <f>SUM(Table6[[#This Row],[Radiate Heat]:[Insulate Heat]])/7</f>
        <v>0</v>
      </c>
      <c r="AR4">
        <f>SUM(Table6[[#This Row],[Generate and Supply Oxygen ]:[Remove And Manage Waste]])/8</f>
        <v>0</v>
      </c>
      <c r="AS4">
        <f>SUM(Table6[[#This Row],[Generate Food ]:[Provide Medical Treatment ]])/5</f>
        <v>0</v>
      </c>
    </row>
    <row r="5" spans="1:46">
      <c r="A5" s="6" t="s">
        <v>223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0.5</v>
      </c>
      <c r="J5">
        <v>0</v>
      </c>
      <c r="K5">
        <v>0</v>
      </c>
      <c r="L5">
        <v>0</v>
      </c>
      <c r="M5">
        <v>0</v>
      </c>
      <c r="N5">
        <v>0.5</v>
      </c>
      <c r="O5">
        <v>0</v>
      </c>
      <c r="P5">
        <v>0</v>
      </c>
      <c r="Q5">
        <v>0.5</v>
      </c>
      <c r="R5">
        <v>1</v>
      </c>
      <c r="S5">
        <v>0.5</v>
      </c>
      <c r="T5">
        <v>0</v>
      </c>
      <c r="U5">
        <v>0.5</v>
      </c>
      <c r="V5">
        <v>0.5</v>
      </c>
      <c r="W5">
        <v>0.5</v>
      </c>
      <c r="X5">
        <v>0.5</v>
      </c>
      <c r="Y5">
        <v>1</v>
      </c>
      <c r="Z5">
        <v>0</v>
      </c>
      <c r="AA5">
        <v>0</v>
      </c>
      <c r="AB5">
        <v>0</v>
      </c>
      <c r="AC5">
        <v>0.5</v>
      </c>
      <c r="AD5">
        <v>0.5</v>
      </c>
      <c r="AE5">
        <v>0</v>
      </c>
      <c r="AF5">
        <v>0.5</v>
      </c>
      <c r="AG5">
        <v>0</v>
      </c>
      <c r="AH5">
        <v>0</v>
      </c>
      <c r="AI5">
        <v>0.5</v>
      </c>
      <c r="AJ5">
        <v>0</v>
      </c>
      <c r="AK5">
        <v>0</v>
      </c>
      <c r="AL5">
        <v>0</v>
      </c>
      <c r="AM5">
        <v>0</v>
      </c>
      <c r="AN5">
        <f>SUM(Table6[[#This Row],[Drive Generation ]:[Convert Electricity ]])/7</f>
        <v>0</v>
      </c>
      <c r="AO5">
        <f>SUM(Table6[[#This Row],[Distribute Loads]:[Hold Geometric Structure ]])/8</f>
        <v>0.125</v>
      </c>
      <c r="AP5">
        <f>SUM(Table6[[#This Row],[Supply Air/Pressure]:[Vent Air/Pressure ]])/3</f>
        <v>0.66666666666666663</v>
      </c>
      <c r="AQ5">
        <f>SUM(Table6[[#This Row],[Radiate Heat]:[Insulate Heat]])/7</f>
        <v>0.42857142857142855</v>
      </c>
      <c r="AR5">
        <f>SUM(Table6[[#This Row],[Generate and Supply Oxygen ]:[Remove And Manage Waste]])/8</f>
        <v>0.1875</v>
      </c>
      <c r="AS5">
        <f>SUM(Table6[[#This Row],[Generate Food ]:[Provide Medical Treatment ]])/5</f>
        <v>0.1</v>
      </c>
    </row>
    <row r="6" spans="1:46">
      <c r="A6" s="6" t="s">
        <v>82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f>SUM(Table6[[#This Row],[Drive Generation ]:[Convert Electricity ]])/7</f>
        <v>0</v>
      </c>
      <c r="AO6">
        <f>SUM(Table6[[#This Row],[Distribute Loads]:[Hold Geometric Structure ]])/8</f>
        <v>0</v>
      </c>
      <c r="AP6">
        <f>SUM(Table6[[#This Row],[Supply Air/Pressure]:[Vent Air/Pressure ]])/3</f>
        <v>0</v>
      </c>
      <c r="AQ6">
        <f>SUM(Table6[[#This Row],[Radiate Heat]:[Insulate Heat]])/7</f>
        <v>0</v>
      </c>
      <c r="AR6">
        <f>SUM(Table6[[#This Row],[Generate and Supply Oxygen ]:[Remove And Manage Waste]])/8</f>
        <v>0</v>
      </c>
      <c r="AS6">
        <f>SUM(Table6[[#This Row],[Generate Food ]:[Provide Medical Treatment ]])/5</f>
        <v>0.2</v>
      </c>
    </row>
    <row r="7" spans="1:46">
      <c r="A7" s="4" t="s">
        <v>189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0.5</v>
      </c>
      <c r="J7">
        <v>0</v>
      </c>
      <c r="K7">
        <v>0</v>
      </c>
      <c r="L7">
        <v>0</v>
      </c>
      <c r="M7">
        <v>0.5</v>
      </c>
      <c r="N7">
        <v>0</v>
      </c>
      <c r="O7">
        <v>0</v>
      </c>
      <c r="P7">
        <v>0</v>
      </c>
      <c r="Q7">
        <v>0.5</v>
      </c>
      <c r="R7">
        <v>0</v>
      </c>
      <c r="S7">
        <v>0</v>
      </c>
      <c r="T7">
        <v>0</v>
      </c>
      <c r="U7">
        <v>0</v>
      </c>
      <c r="V7">
        <v>1</v>
      </c>
      <c r="W7">
        <v>1</v>
      </c>
      <c r="X7">
        <v>1</v>
      </c>
      <c r="Y7">
        <v>1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f>SUM(Table6[[#This Row],[Drive Generation ]:[Convert Electricity ]])/7</f>
        <v>0</v>
      </c>
      <c r="AO7">
        <f>SUM(Table6[[#This Row],[Distribute Loads]:[Hold Geometric Structure ]])/8</f>
        <v>0.125</v>
      </c>
      <c r="AP7">
        <f>SUM(Table6[[#This Row],[Supply Air/Pressure]:[Vent Air/Pressure ]])/3</f>
        <v>0.16666666666666666</v>
      </c>
      <c r="AQ7">
        <f>SUM(Table6[[#This Row],[Radiate Heat]:[Insulate Heat]])/7</f>
        <v>0.5714285714285714</v>
      </c>
      <c r="AR7">
        <f>SUM(Table6[[#This Row],[Generate and Supply Oxygen ]:[Remove And Manage Waste]])/8</f>
        <v>0</v>
      </c>
      <c r="AS7">
        <f>SUM(Table6[[#This Row],[Generate Food ]:[Provide Medical Treatment ]])/5</f>
        <v>0</v>
      </c>
    </row>
    <row r="8" spans="1:46">
      <c r="A8" s="6" t="s">
        <v>80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f>SUM(Table6[[#This Row],[Drive Generation ]:[Convert Electricity ]])/7</f>
        <v>0</v>
      </c>
      <c r="AO8">
        <f>SUM(Table6[[#This Row],[Distribute Loads]:[Hold Geometric Structure ]])/8</f>
        <v>0</v>
      </c>
      <c r="AP8">
        <f>SUM(Table6[[#This Row],[Supply Air/Pressure]:[Vent Air/Pressure ]])/3</f>
        <v>0</v>
      </c>
      <c r="AQ8">
        <f>SUM(Table6[[#This Row],[Radiate Heat]:[Insulate Heat]])/7</f>
        <v>0</v>
      </c>
      <c r="AR8">
        <f>SUM(Table6[[#This Row],[Generate and Supply Oxygen ]:[Remove And Manage Waste]])/8</f>
        <v>0</v>
      </c>
      <c r="AS8">
        <f>SUM(Table6[[#This Row],[Generate Food ]:[Provide Medical Treatment ]])/5</f>
        <v>0.2</v>
      </c>
    </row>
    <row r="9" spans="1:46">
      <c r="A9" s="4" t="s">
        <v>237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0.5</v>
      </c>
      <c r="V9">
        <v>0</v>
      </c>
      <c r="W9">
        <v>0</v>
      </c>
      <c r="X9">
        <v>0</v>
      </c>
      <c r="Y9">
        <v>0</v>
      </c>
      <c r="Z9">
        <v>0</v>
      </c>
      <c r="AA9">
        <v>0.5</v>
      </c>
      <c r="AB9">
        <v>0.5</v>
      </c>
      <c r="AC9">
        <v>0.5</v>
      </c>
      <c r="AD9">
        <v>0.5</v>
      </c>
      <c r="AE9">
        <v>0</v>
      </c>
      <c r="AF9">
        <v>0.5</v>
      </c>
      <c r="AG9">
        <v>1</v>
      </c>
      <c r="AH9">
        <v>1</v>
      </c>
      <c r="AI9">
        <v>0.5</v>
      </c>
      <c r="AJ9">
        <v>0</v>
      </c>
      <c r="AK9">
        <v>0</v>
      </c>
      <c r="AL9">
        <v>0.5</v>
      </c>
      <c r="AM9">
        <v>0.5</v>
      </c>
      <c r="AN9">
        <f>SUM(Table6[[#This Row],[Drive Generation ]:[Convert Electricity ]])/7</f>
        <v>0</v>
      </c>
      <c r="AO9">
        <f>SUM(Table6[[#This Row],[Distribute Loads]:[Hold Geometric Structure ]])/8</f>
        <v>0</v>
      </c>
      <c r="AP9">
        <f>SUM(Table6[[#This Row],[Supply Air/Pressure]:[Vent Air/Pressure ]])/3</f>
        <v>0</v>
      </c>
      <c r="AQ9">
        <f>SUM(Table6[[#This Row],[Radiate Heat]:[Insulate Heat]])/7</f>
        <v>7.1428571428571425E-2</v>
      </c>
      <c r="AR9">
        <f>SUM(Table6[[#This Row],[Generate and Supply Oxygen ]:[Remove And Manage Waste]])/8</f>
        <v>0.5625</v>
      </c>
      <c r="AS9">
        <f>SUM(Table6[[#This Row],[Generate Food ]:[Provide Medical Treatment ]])/5</f>
        <v>0.3</v>
      </c>
    </row>
    <row r="10" spans="1:46">
      <c r="A10" s="6" t="s">
        <v>187</v>
      </c>
      <c r="B10">
        <v>0</v>
      </c>
      <c r="C10">
        <v>0.5</v>
      </c>
      <c r="D10">
        <v>0</v>
      </c>
      <c r="E10">
        <v>0.5</v>
      </c>
      <c r="F10">
        <v>0</v>
      </c>
      <c r="G10">
        <v>0.5</v>
      </c>
      <c r="H10">
        <v>1</v>
      </c>
      <c r="I10">
        <v>0.5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0.5</v>
      </c>
      <c r="V10">
        <v>0.5</v>
      </c>
      <c r="W10">
        <v>0</v>
      </c>
      <c r="X10">
        <v>0</v>
      </c>
      <c r="Y10">
        <v>0.5</v>
      </c>
      <c r="Z10">
        <v>0</v>
      </c>
      <c r="AA10">
        <v>0.5</v>
      </c>
      <c r="AB10">
        <v>0.5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0.5</v>
      </c>
      <c r="AJ10">
        <v>0</v>
      </c>
      <c r="AK10">
        <v>0</v>
      </c>
      <c r="AL10">
        <v>0</v>
      </c>
      <c r="AM10">
        <v>0</v>
      </c>
      <c r="AN10">
        <f>SUM(Table6[[#This Row],[Drive Generation ]:[Convert Electricity ]])/7</f>
        <v>0.35714285714285715</v>
      </c>
      <c r="AO10">
        <f>SUM(Table6[[#This Row],[Distribute Loads]:[Hold Geometric Structure ]])/8</f>
        <v>6.25E-2</v>
      </c>
      <c r="AP10">
        <f>SUM(Table6[[#This Row],[Supply Air/Pressure]:[Vent Air/Pressure ]])/3</f>
        <v>0</v>
      </c>
      <c r="AQ10">
        <f>SUM(Table6[[#This Row],[Radiate Heat]:[Insulate Heat]])/7</f>
        <v>0.21428571428571427</v>
      </c>
      <c r="AR10">
        <f>SUM(Table6[[#This Row],[Generate and Supply Oxygen ]:[Remove And Manage Waste]])/8</f>
        <v>0.125</v>
      </c>
      <c r="AS10">
        <f>SUM(Table6[[#This Row],[Generate Food ]:[Provide Medical Treatment ]])/5</f>
        <v>0.1</v>
      </c>
    </row>
    <row r="11" spans="1:46">
      <c r="A11" s="6" t="s">
        <v>183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0.5</v>
      </c>
      <c r="K11">
        <v>0</v>
      </c>
      <c r="L11">
        <v>0</v>
      </c>
      <c r="M11">
        <v>0.5</v>
      </c>
      <c r="N11">
        <v>0.5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f>SUM(Table6[[#This Row],[Drive Generation ]:[Convert Electricity ]])/7</f>
        <v>0</v>
      </c>
      <c r="AO11">
        <f>SUM(Table6[[#This Row],[Distribute Loads]:[Hold Geometric Structure ]])/8</f>
        <v>0.4375</v>
      </c>
      <c r="AP11">
        <f>SUM(Table6[[#This Row],[Supply Air/Pressure]:[Vent Air/Pressure ]])/3</f>
        <v>0</v>
      </c>
      <c r="AQ11">
        <f>SUM(Table6[[#This Row],[Radiate Heat]:[Insulate Heat]])/7</f>
        <v>0</v>
      </c>
      <c r="AR11">
        <f>SUM(Table6[[#This Row],[Generate and Supply Oxygen ]:[Remove And Manage Waste]])/8</f>
        <v>0</v>
      </c>
      <c r="AS11">
        <f>SUM(Table6[[#This Row],[Generate Food ]:[Provide Medical Treatment ]])/5</f>
        <v>0</v>
      </c>
    </row>
    <row r="12" spans="1:46">
      <c r="A12" s="4" t="s">
        <v>260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0.5</v>
      </c>
      <c r="X12">
        <v>0.5</v>
      </c>
      <c r="Y12">
        <v>0.5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0.5</v>
      </c>
      <c r="AG12">
        <v>1</v>
      </c>
      <c r="AH12">
        <v>0.5</v>
      </c>
      <c r="AI12">
        <v>0</v>
      </c>
      <c r="AJ12">
        <v>0</v>
      </c>
      <c r="AK12">
        <v>0</v>
      </c>
      <c r="AL12">
        <v>0</v>
      </c>
      <c r="AM12">
        <v>0.5</v>
      </c>
      <c r="AN12">
        <f>SUM(Table6[[#This Row],[Drive Generation ]:[Convert Electricity ]])/7</f>
        <v>0</v>
      </c>
      <c r="AO12">
        <f>SUM(Table6[[#This Row],[Distribute Loads]:[Hold Geometric Structure ]])/8</f>
        <v>0</v>
      </c>
      <c r="AP12">
        <f>SUM(Table6[[#This Row],[Supply Air/Pressure]:[Vent Air/Pressure ]])/3</f>
        <v>0</v>
      </c>
      <c r="AQ12">
        <f>SUM(Table6[[#This Row],[Radiate Heat]:[Insulate Heat]])/7</f>
        <v>0.21428571428571427</v>
      </c>
      <c r="AR12">
        <f>SUM(Table6[[#This Row],[Generate and Supply Oxygen ]:[Remove And Manage Waste]])/8</f>
        <v>0.25</v>
      </c>
      <c r="AS12">
        <f>SUM(Table6[[#This Row],[Generate Food ]:[Provide Medical Treatment ]])/5</f>
        <v>0.1</v>
      </c>
    </row>
    <row r="13" spans="1:46">
      <c r="A13" s="6" t="s">
        <v>75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1</v>
      </c>
      <c r="AN13">
        <f>SUM(Table6[[#This Row],[Drive Generation ]:[Convert Electricity ]])/7</f>
        <v>0</v>
      </c>
      <c r="AO13">
        <f>SUM(Table6[[#This Row],[Distribute Loads]:[Hold Geometric Structure ]])/8</f>
        <v>0</v>
      </c>
      <c r="AP13">
        <f>SUM(Table6[[#This Row],[Supply Air/Pressure]:[Vent Air/Pressure ]])/3</f>
        <v>0</v>
      </c>
      <c r="AQ13">
        <f>SUM(Table6[[#This Row],[Radiate Heat]:[Insulate Heat]])/7</f>
        <v>0</v>
      </c>
      <c r="AR13">
        <f>SUM(Table6[[#This Row],[Generate and Supply Oxygen ]:[Remove And Manage Waste]])/8</f>
        <v>0</v>
      </c>
      <c r="AS13">
        <f>SUM(Table6[[#This Row],[Generate Food ]:[Provide Medical Treatment ]])/5</f>
        <v>0.2</v>
      </c>
    </row>
    <row r="14" spans="1:46">
      <c r="A14" s="6" t="s">
        <v>249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0.5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0.5</v>
      </c>
      <c r="AN14">
        <f>SUM(Table6[[#This Row],[Drive Generation ]:[Convert Electricity ]])/7</f>
        <v>0</v>
      </c>
      <c r="AO14">
        <f>SUM(Table6[[#This Row],[Distribute Loads]:[Hold Geometric Structure ]])/8</f>
        <v>0</v>
      </c>
      <c r="AP14">
        <f>SUM(Table6[[#This Row],[Supply Air/Pressure]:[Vent Air/Pressure ]])/3</f>
        <v>0</v>
      </c>
      <c r="AQ14">
        <f>SUM(Table6[[#This Row],[Radiate Heat]:[Insulate Heat]])/7</f>
        <v>7.1428571428571425E-2</v>
      </c>
      <c r="AR14">
        <f>SUM(Table6[[#This Row],[Generate and Supply Oxygen ]:[Remove And Manage Waste]])/8</f>
        <v>0</v>
      </c>
      <c r="AS14">
        <f>SUM(Table6[[#This Row],[Generate Food ]:[Provide Medical Treatment ]])/5</f>
        <v>0.1</v>
      </c>
    </row>
    <row r="15" spans="1:46">
      <c r="A15" s="6" t="s">
        <v>184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0.5</v>
      </c>
      <c r="K15">
        <v>0.5</v>
      </c>
      <c r="L15">
        <v>0</v>
      </c>
      <c r="M15">
        <v>0.5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f>SUM(Table6[[#This Row],[Drive Generation ]:[Convert Electricity ]])/7</f>
        <v>0</v>
      </c>
      <c r="AO15">
        <f>SUM(Table6[[#This Row],[Distribute Loads]:[Hold Geometric Structure ]])/8</f>
        <v>0.4375</v>
      </c>
      <c r="AP15">
        <f>SUM(Table6[[#This Row],[Supply Air/Pressure]:[Vent Air/Pressure ]])/3</f>
        <v>0</v>
      </c>
      <c r="AQ15">
        <f>SUM(Table6[[#This Row],[Radiate Heat]:[Insulate Heat]])/7</f>
        <v>0</v>
      </c>
      <c r="AR15">
        <f>SUM(Table6[[#This Row],[Generate and Supply Oxygen ]:[Remove And Manage Waste]])/8</f>
        <v>0</v>
      </c>
      <c r="AS15">
        <f>SUM(Table6[[#This Row],[Generate Food ]:[Provide Medical Treatment ]])/5</f>
        <v>0</v>
      </c>
    </row>
    <row r="16" spans="1:46">
      <c r="A16" s="6" t="s">
        <v>246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0.5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0.5</v>
      </c>
      <c r="AI16">
        <v>0</v>
      </c>
      <c r="AJ16">
        <v>0</v>
      </c>
      <c r="AK16">
        <v>1</v>
      </c>
      <c r="AL16">
        <v>0</v>
      </c>
      <c r="AM16">
        <v>0.5</v>
      </c>
      <c r="AN16">
        <f>SUM(Table6[[#This Row],[Drive Generation ]:[Convert Electricity ]])/7</f>
        <v>0</v>
      </c>
      <c r="AO16">
        <f>SUM(Table6[[#This Row],[Distribute Loads]:[Hold Geometric Structure ]])/8</f>
        <v>0.1875</v>
      </c>
      <c r="AP16">
        <f>SUM(Table6[[#This Row],[Supply Air/Pressure]:[Vent Air/Pressure ]])/3</f>
        <v>0</v>
      </c>
      <c r="AQ16">
        <f>SUM(Table6[[#This Row],[Radiate Heat]:[Insulate Heat]])/7</f>
        <v>0</v>
      </c>
      <c r="AR16">
        <f>SUM(Table6[[#This Row],[Generate and Supply Oxygen ]:[Remove And Manage Waste]])/8</f>
        <v>6.25E-2</v>
      </c>
      <c r="AS16">
        <f>SUM(Table6[[#This Row],[Generate Food ]:[Provide Medical Treatment ]])/5</f>
        <v>0.3</v>
      </c>
    </row>
    <row r="17" spans="1:45">
      <c r="A17" s="4" t="s">
        <v>507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0.5</v>
      </c>
      <c r="J17">
        <v>0</v>
      </c>
      <c r="K17">
        <v>0</v>
      </c>
      <c r="L17">
        <v>0</v>
      </c>
      <c r="M17">
        <v>0.5</v>
      </c>
      <c r="N17">
        <v>0</v>
      </c>
      <c r="O17">
        <v>0</v>
      </c>
      <c r="P17">
        <v>0</v>
      </c>
      <c r="Q17">
        <v>0.5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0.5</v>
      </c>
      <c r="AN17">
        <f>SUM(Table6[[#This Row],[Drive Generation ]:[Convert Electricity ]])/7</f>
        <v>0</v>
      </c>
      <c r="AO17">
        <f>SUM(Table6[[#This Row],[Distribute Loads]:[Hold Geometric Structure ]])/8</f>
        <v>0.125</v>
      </c>
      <c r="AP17">
        <f>SUM(Table6[[#This Row],[Supply Air/Pressure]:[Vent Air/Pressure ]])/3</f>
        <v>0.16666666666666666</v>
      </c>
      <c r="AQ17">
        <f>SUM(Table6[[#This Row],[Radiate Heat]:[Insulate Heat]])/7</f>
        <v>0.14285714285714285</v>
      </c>
      <c r="AR17">
        <f>SUM(Table6[[#This Row],[Generate and Supply Oxygen ]:[Remove And Manage Waste]])/8</f>
        <v>0.125</v>
      </c>
      <c r="AS17">
        <f>SUM(Table6[[#This Row],[Generate Food ]:[Provide Medical Treatment ]])/5</f>
        <v>0.1</v>
      </c>
    </row>
    <row r="18" spans="1:45">
      <c r="A18" s="4" t="s">
        <v>494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0.5</v>
      </c>
      <c r="J18">
        <v>0</v>
      </c>
      <c r="K18">
        <v>1</v>
      </c>
      <c r="L18">
        <v>0</v>
      </c>
      <c r="M18">
        <v>0.5</v>
      </c>
      <c r="N18">
        <v>0</v>
      </c>
      <c r="O18">
        <v>0</v>
      </c>
      <c r="P18">
        <v>1</v>
      </c>
      <c r="Q18">
        <v>1</v>
      </c>
      <c r="R18">
        <v>1</v>
      </c>
      <c r="S18">
        <v>0.5</v>
      </c>
      <c r="T18">
        <v>0</v>
      </c>
      <c r="U18">
        <v>0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0.5</v>
      </c>
      <c r="AN18">
        <f>SUM(Table6[[#This Row],[Drive Generation ]:[Convert Electricity ]])/7</f>
        <v>0</v>
      </c>
      <c r="AO18">
        <f>SUM(Table6[[#This Row],[Distribute Loads]:[Hold Geometric Structure ]])/8</f>
        <v>0.375</v>
      </c>
      <c r="AP18">
        <f>SUM(Table6[[#This Row],[Supply Air/Pressure]:[Vent Air/Pressure ]])/3</f>
        <v>0.83333333333333337</v>
      </c>
      <c r="AQ18">
        <f>SUM(Table6[[#This Row],[Radiate Heat]:[Insulate Heat]])/7</f>
        <v>0.2857142857142857</v>
      </c>
      <c r="AR18">
        <f>SUM(Table6[[#This Row],[Generate and Supply Oxygen ]:[Remove And Manage Waste]])/8</f>
        <v>0.125</v>
      </c>
      <c r="AS18">
        <f>SUM(Table6[[#This Row],[Generate Food ]:[Provide Medical Treatment ]])/5</f>
        <v>0.1</v>
      </c>
    </row>
    <row r="19" spans="1:45">
      <c r="A19" s="6" t="s">
        <v>508</v>
      </c>
      <c r="B19">
        <v>0</v>
      </c>
      <c r="C19">
        <v>0</v>
      </c>
      <c r="D19">
        <v>0.5</v>
      </c>
      <c r="E19">
        <v>0</v>
      </c>
      <c r="F19">
        <v>0</v>
      </c>
      <c r="G19">
        <v>1</v>
      </c>
      <c r="H19">
        <v>0</v>
      </c>
      <c r="I19">
        <v>1</v>
      </c>
      <c r="J19">
        <v>0.5</v>
      </c>
      <c r="K19">
        <v>1</v>
      </c>
      <c r="L19">
        <v>0</v>
      </c>
      <c r="M19">
        <v>0.5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0.5</v>
      </c>
      <c r="W19">
        <v>0.5</v>
      </c>
      <c r="X19">
        <v>0.5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0.5</v>
      </c>
      <c r="AG19">
        <v>0.5</v>
      </c>
      <c r="AH19">
        <v>0</v>
      </c>
      <c r="AI19">
        <v>0</v>
      </c>
      <c r="AJ19">
        <v>0</v>
      </c>
      <c r="AK19">
        <v>0</v>
      </c>
      <c r="AL19">
        <v>0.5</v>
      </c>
      <c r="AM19">
        <v>0</v>
      </c>
      <c r="AN19">
        <f>SUM(Table6[[#This Row],[Drive Generation ]:[Convert Electricity ]])/7</f>
        <v>0.21428571428571427</v>
      </c>
      <c r="AO19">
        <f>SUM(Table6[[#This Row],[Distribute Loads]:[Hold Geometric Structure ]])/8</f>
        <v>0.75</v>
      </c>
      <c r="AP19">
        <f>SUM(Table6[[#This Row],[Supply Air/Pressure]:[Vent Air/Pressure ]])/3</f>
        <v>0</v>
      </c>
      <c r="AQ19">
        <f>SUM(Table6[[#This Row],[Radiate Heat]:[Insulate Heat]])/7</f>
        <v>0.21428571428571427</v>
      </c>
      <c r="AR19">
        <f>SUM(Table6[[#This Row],[Generate and Supply Oxygen ]:[Remove And Manage Waste]])/8</f>
        <v>0.125</v>
      </c>
      <c r="AS19">
        <f>SUM(Table6[[#This Row],[Generate Food ]:[Provide Medical Treatment ]])/5</f>
        <v>0.1</v>
      </c>
    </row>
    <row r="20" spans="1:45">
      <c r="A20" s="6" t="s">
        <v>71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0.5</v>
      </c>
      <c r="I20">
        <v>0.5</v>
      </c>
      <c r="J20">
        <v>0</v>
      </c>
      <c r="K20">
        <v>0</v>
      </c>
      <c r="L20">
        <v>0</v>
      </c>
      <c r="M20">
        <v>0.5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0.5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0.5</v>
      </c>
      <c r="AL20">
        <v>1</v>
      </c>
      <c r="AM20">
        <v>0</v>
      </c>
      <c r="AN20">
        <f>SUM(Table6[[#This Row],[Drive Generation ]:[Convert Electricity ]])/7</f>
        <v>7.1428571428571425E-2</v>
      </c>
      <c r="AO20">
        <f>SUM(Table6[[#This Row],[Distribute Loads]:[Hold Geometric Structure ]])/8</f>
        <v>0.125</v>
      </c>
      <c r="AP20">
        <f>SUM(Table6[[#This Row],[Supply Air/Pressure]:[Vent Air/Pressure ]])/3</f>
        <v>0</v>
      </c>
      <c r="AQ20">
        <f>SUM(Table6[[#This Row],[Radiate Heat]:[Insulate Heat]])/7</f>
        <v>7.1428571428571425E-2</v>
      </c>
      <c r="AR20">
        <f>SUM(Table6[[#This Row],[Generate and Supply Oxygen ]:[Remove And Manage Waste]])/8</f>
        <v>0</v>
      </c>
      <c r="AS20">
        <f>SUM(Table6[[#This Row],[Generate Food ]:[Provide Medical Treatment ]])/5</f>
        <v>0.3</v>
      </c>
    </row>
    <row r="21" spans="1:45">
      <c r="A21" s="6" t="s">
        <v>234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0.5</v>
      </c>
      <c r="J21">
        <v>0</v>
      </c>
      <c r="K21">
        <v>0</v>
      </c>
      <c r="L21">
        <v>0</v>
      </c>
      <c r="M21">
        <v>0.5</v>
      </c>
      <c r="N21">
        <v>0</v>
      </c>
      <c r="O21">
        <v>0</v>
      </c>
      <c r="P21">
        <v>0</v>
      </c>
      <c r="Q21">
        <v>0.5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f>SUM(Table6[[#This Row],[Drive Generation ]:[Convert Electricity ]])/7</f>
        <v>0</v>
      </c>
      <c r="AO21">
        <f>SUM(Table6[[#This Row],[Distribute Loads]:[Hold Geometric Structure ]])/8</f>
        <v>0.125</v>
      </c>
      <c r="AP21">
        <f>SUM(Table6[[#This Row],[Supply Air/Pressure]:[Vent Air/Pressure ]])/3</f>
        <v>0.16666666666666666</v>
      </c>
      <c r="AQ21">
        <f>SUM(Table6[[#This Row],[Radiate Heat]:[Insulate Heat]])/7</f>
        <v>0.14285714285714285</v>
      </c>
      <c r="AR21">
        <f>SUM(Table6[[#This Row],[Generate and Supply Oxygen ]:[Remove And Manage Waste]])/8</f>
        <v>0.125</v>
      </c>
      <c r="AS21">
        <f>SUM(Table6[[#This Row],[Generate Food ]:[Provide Medical Treatment ]])/5</f>
        <v>0</v>
      </c>
    </row>
    <row r="22" spans="1:45">
      <c r="A22" s="6" t="s">
        <v>211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0.5</v>
      </c>
      <c r="O22">
        <v>0.5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0.5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0.5</v>
      </c>
      <c r="AL22">
        <v>0</v>
      </c>
      <c r="AM22">
        <v>0</v>
      </c>
      <c r="AN22">
        <f>SUM(Table6[[#This Row],[Drive Generation ]:[Convert Electricity ]])/7</f>
        <v>0</v>
      </c>
      <c r="AO22">
        <f>SUM(Table6[[#This Row],[Distribute Loads]:[Hold Geometric Structure ]])/8</f>
        <v>0.125</v>
      </c>
      <c r="AP22">
        <f>SUM(Table6[[#This Row],[Supply Air/Pressure]:[Vent Air/Pressure ]])/3</f>
        <v>0</v>
      </c>
      <c r="AQ22">
        <f>SUM(Table6[[#This Row],[Radiate Heat]:[Insulate Heat]])/7</f>
        <v>7.1428571428571425E-2</v>
      </c>
      <c r="AR22">
        <f>SUM(Table6[[#This Row],[Generate and Supply Oxygen ]:[Remove And Manage Waste]])/8</f>
        <v>0</v>
      </c>
      <c r="AS22">
        <f>SUM(Table6[[#This Row],[Generate Food ]:[Provide Medical Treatment ]])/5</f>
        <v>0.1</v>
      </c>
    </row>
    <row r="23" spans="1:45">
      <c r="A23" s="6" t="s">
        <v>491</v>
      </c>
      <c r="B23">
        <v>0</v>
      </c>
      <c r="C23">
        <v>0</v>
      </c>
      <c r="D23">
        <v>0.5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0.5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0.5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f>SUM(Table6[[#This Row],[Drive Generation ]:[Convert Electricity ]])/7</f>
        <v>7.1428571428571425E-2</v>
      </c>
      <c r="AO23">
        <f>SUM(Table6[[#This Row],[Distribute Loads]:[Hold Geometric Structure ]])/8</f>
        <v>0.1875</v>
      </c>
      <c r="AP23">
        <f>SUM(Table6[[#This Row],[Supply Air/Pressure]:[Vent Air/Pressure ]])/3</f>
        <v>0</v>
      </c>
      <c r="AQ23">
        <f>SUM(Table6[[#This Row],[Radiate Heat]:[Insulate Heat]])/7</f>
        <v>0.21428571428571427</v>
      </c>
      <c r="AR23">
        <f>SUM(Table6[[#This Row],[Generate and Supply Oxygen ]:[Remove And Manage Waste]])/8</f>
        <v>0</v>
      </c>
      <c r="AS23">
        <f>SUM(Table6[[#This Row],[Generate Food ]:[Provide Medical Treatment ]])/5</f>
        <v>0</v>
      </c>
    </row>
    <row r="24" spans="1:45">
      <c r="A24" s="6" t="s">
        <v>188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0.5</v>
      </c>
      <c r="J24">
        <v>0</v>
      </c>
      <c r="K24">
        <v>0</v>
      </c>
      <c r="L24">
        <v>0</v>
      </c>
      <c r="M24">
        <v>0.5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0.5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f>SUM(Table6[[#This Row],[Drive Generation ]:[Convert Electricity ]])/7</f>
        <v>0</v>
      </c>
      <c r="AO24">
        <f>SUM(Table6[[#This Row],[Distribute Loads]:[Hold Geometric Structure ]])/8</f>
        <v>0.125</v>
      </c>
      <c r="AP24">
        <f>SUM(Table6[[#This Row],[Supply Air/Pressure]:[Vent Air/Pressure ]])/3</f>
        <v>0</v>
      </c>
      <c r="AQ24">
        <f>SUM(Table6[[#This Row],[Radiate Heat]:[Insulate Heat]])/7</f>
        <v>0.35714285714285715</v>
      </c>
      <c r="AR24">
        <f>SUM(Table6[[#This Row],[Generate and Supply Oxygen ]:[Remove And Manage Waste]])/8</f>
        <v>0</v>
      </c>
      <c r="AS24">
        <f>SUM(Table6[[#This Row],[Generate Food ]:[Provide Medical Treatment ]])/5</f>
        <v>0</v>
      </c>
    </row>
    <row r="25" spans="1:45">
      <c r="A25" s="6" t="s">
        <v>231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0.5</v>
      </c>
      <c r="K25">
        <v>1</v>
      </c>
      <c r="L25">
        <v>0</v>
      </c>
      <c r="M25">
        <v>0.5</v>
      </c>
      <c r="N25">
        <v>0</v>
      </c>
      <c r="O25">
        <v>0.5</v>
      </c>
      <c r="P25">
        <v>1</v>
      </c>
      <c r="Q25">
        <v>1</v>
      </c>
      <c r="R25">
        <v>0</v>
      </c>
      <c r="S25">
        <v>0.5</v>
      </c>
      <c r="T25">
        <v>0</v>
      </c>
      <c r="U25">
        <v>0</v>
      </c>
      <c r="V25">
        <v>0.5</v>
      </c>
      <c r="W25">
        <v>0</v>
      </c>
      <c r="X25">
        <v>0</v>
      </c>
      <c r="Y25">
        <v>0</v>
      </c>
      <c r="Z25">
        <v>0.5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0.5</v>
      </c>
      <c r="AI25">
        <v>0</v>
      </c>
      <c r="AJ25">
        <v>0</v>
      </c>
      <c r="AK25">
        <v>0</v>
      </c>
      <c r="AL25">
        <v>0</v>
      </c>
      <c r="AM25">
        <v>0</v>
      </c>
      <c r="AN25">
        <f>SUM(Table6[[#This Row],[Drive Generation ]:[Convert Electricity ]])/7</f>
        <v>0</v>
      </c>
      <c r="AO25">
        <f>SUM(Table6[[#This Row],[Distribute Loads]:[Hold Geometric Structure ]])/8</f>
        <v>0.5625</v>
      </c>
      <c r="AP25">
        <f>SUM(Table6[[#This Row],[Supply Air/Pressure]:[Vent Air/Pressure ]])/3</f>
        <v>0.5</v>
      </c>
      <c r="AQ25">
        <f>SUM(Table6[[#This Row],[Radiate Heat]:[Insulate Heat]])/7</f>
        <v>0.14285714285714285</v>
      </c>
      <c r="AR25">
        <f>SUM(Table6[[#This Row],[Generate and Supply Oxygen ]:[Remove And Manage Waste]])/8</f>
        <v>0.3125</v>
      </c>
      <c r="AS25">
        <f>SUM(Table6[[#This Row],[Generate Food ]:[Provide Medical Treatment ]])/5</f>
        <v>0</v>
      </c>
    </row>
    <row r="26" spans="1:45">
      <c r="A26" s="6" t="s">
        <v>509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0.5</v>
      </c>
      <c r="K26">
        <v>1</v>
      </c>
      <c r="L26">
        <v>0</v>
      </c>
      <c r="M26">
        <v>0.5</v>
      </c>
      <c r="N26">
        <v>1</v>
      </c>
      <c r="O26">
        <v>1</v>
      </c>
      <c r="P26">
        <v>1</v>
      </c>
      <c r="Q26">
        <v>0.5</v>
      </c>
      <c r="R26">
        <v>0.5</v>
      </c>
      <c r="S26">
        <v>0.5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0.5</v>
      </c>
      <c r="AB26">
        <v>0.5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0.5</v>
      </c>
      <c r="AI26">
        <v>0</v>
      </c>
      <c r="AJ26">
        <v>0</v>
      </c>
      <c r="AK26">
        <v>0</v>
      </c>
      <c r="AL26">
        <v>0</v>
      </c>
      <c r="AM26">
        <v>0</v>
      </c>
      <c r="AN26">
        <f>SUM(Table6[[#This Row],[Drive Generation ]:[Convert Electricity ]])/7</f>
        <v>0</v>
      </c>
      <c r="AO26">
        <f>SUM(Table6[[#This Row],[Distribute Loads]:[Hold Geometric Structure ]])/8</f>
        <v>0.75</v>
      </c>
      <c r="AP26">
        <f>SUM(Table6[[#This Row],[Supply Air/Pressure]:[Vent Air/Pressure ]])/3</f>
        <v>0.5</v>
      </c>
      <c r="AQ26">
        <f>SUM(Table6[[#This Row],[Radiate Heat]:[Insulate Heat]])/7</f>
        <v>0.14285714285714285</v>
      </c>
      <c r="AR26">
        <f>SUM(Table6[[#This Row],[Generate and Supply Oxygen ]:[Remove And Manage Waste]])/8</f>
        <v>0.1875</v>
      </c>
      <c r="AS26">
        <f>SUM(Table6[[#This Row],[Generate Food ]:[Provide Medical Treatment ]])/5</f>
        <v>0</v>
      </c>
    </row>
    <row r="27" spans="1:45">
      <c r="A27" s="4" t="s">
        <v>225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0.5</v>
      </c>
      <c r="J27">
        <v>0</v>
      </c>
      <c r="K27">
        <v>0</v>
      </c>
      <c r="L27">
        <v>0</v>
      </c>
      <c r="M27">
        <v>0.5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</v>
      </c>
      <c r="W27">
        <v>0.5</v>
      </c>
      <c r="X27">
        <v>0.5</v>
      </c>
      <c r="Y27">
        <v>0</v>
      </c>
      <c r="Z27">
        <v>0</v>
      </c>
      <c r="AA27">
        <v>0</v>
      </c>
      <c r="AB27">
        <v>1</v>
      </c>
      <c r="AC27">
        <v>0</v>
      </c>
      <c r="AD27">
        <v>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0.5</v>
      </c>
      <c r="AK27">
        <v>0</v>
      </c>
      <c r="AL27">
        <v>0</v>
      </c>
      <c r="AM27">
        <v>0</v>
      </c>
      <c r="AN27">
        <f>SUM(Table6[[#This Row],[Drive Generation ]:[Convert Electricity ]])/7</f>
        <v>0</v>
      </c>
      <c r="AO27">
        <f>SUM(Table6[[#This Row],[Distribute Loads]:[Hold Geometric Structure ]])/8</f>
        <v>0.125</v>
      </c>
      <c r="AP27">
        <f>SUM(Table6[[#This Row],[Supply Air/Pressure]:[Vent Air/Pressure ]])/3</f>
        <v>0</v>
      </c>
      <c r="AQ27">
        <f>SUM(Table6[[#This Row],[Radiate Heat]:[Insulate Heat]])/7</f>
        <v>0.21428571428571427</v>
      </c>
      <c r="AR27">
        <f>SUM(Table6[[#This Row],[Generate and Supply Oxygen ]:[Remove And Manage Waste]])/8</f>
        <v>0.25</v>
      </c>
      <c r="AS27">
        <f>SUM(Table6[[#This Row],[Generate Food ]:[Provide Medical Treatment ]])/5</f>
        <v>0.1</v>
      </c>
    </row>
    <row r="28" spans="1:45">
      <c r="A28" s="4" t="s">
        <v>501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0.5</v>
      </c>
      <c r="K28">
        <v>1</v>
      </c>
      <c r="L28">
        <v>0</v>
      </c>
      <c r="M28">
        <v>0.5</v>
      </c>
      <c r="N28">
        <v>0</v>
      </c>
      <c r="O28">
        <v>1</v>
      </c>
      <c r="P28">
        <v>1</v>
      </c>
      <c r="Q28">
        <v>0.5</v>
      </c>
      <c r="R28">
        <v>0</v>
      </c>
      <c r="S28">
        <v>0</v>
      </c>
      <c r="T28">
        <v>0</v>
      </c>
      <c r="U28">
        <v>0</v>
      </c>
      <c r="V28">
        <v>1</v>
      </c>
      <c r="W28">
        <v>1</v>
      </c>
      <c r="X28">
        <v>0</v>
      </c>
      <c r="Y28">
        <v>0</v>
      </c>
      <c r="Z28">
        <v>1</v>
      </c>
      <c r="AA28">
        <v>1</v>
      </c>
      <c r="AB28">
        <v>0.5</v>
      </c>
      <c r="AC28">
        <v>0.5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0.5</v>
      </c>
      <c r="AN28">
        <f>SUM(Table6[[#This Row],[Drive Generation ]:[Convert Electricity ]])/7</f>
        <v>0</v>
      </c>
      <c r="AO28">
        <f>SUM(Table6[[#This Row],[Distribute Loads]:[Hold Geometric Structure ]])/8</f>
        <v>0.625</v>
      </c>
      <c r="AP28">
        <f>SUM(Table6[[#This Row],[Supply Air/Pressure]:[Vent Air/Pressure ]])/3</f>
        <v>0.16666666666666666</v>
      </c>
      <c r="AQ28">
        <f>SUM(Table6[[#This Row],[Radiate Heat]:[Insulate Heat]])/7</f>
        <v>0.42857142857142855</v>
      </c>
      <c r="AR28">
        <f>SUM(Table6[[#This Row],[Generate and Supply Oxygen ]:[Remove And Manage Waste]])/8</f>
        <v>0.375</v>
      </c>
      <c r="AS28">
        <f>SUM(Table6[[#This Row],[Generate Food ]:[Provide Medical Treatment ]])/5</f>
        <v>0.1</v>
      </c>
    </row>
    <row r="29" spans="1:45">
      <c r="A29" s="6" t="s">
        <v>77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f>SUM(Table6[[#This Row],[Drive Generation ]:[Convert Electricity ]])/7</f>
        <v>0</v>
      </c>
      <c r="AO29">
        <f>SUM(Table6[[#This Row],[Distribute Loads]:[Hold Geometric Structure ]])/8</f>
        <v>0</v>
      </c>
      <c r="AP29">
        <f>SUM(Table6[[#This Row],[Supply Air/Pressure]:[Vent Air/Pressure ]])/3</f>
        <v>0</v>
      </c>
      <c r="AQ29">
        <f>SUM(Table6[[#This Row],[Radiate Heat]:[Insulate Heat]])/7</f>
        <v>0</v>
      </c>
      <c r="AR29">
        <f>SUM(Table6[[#This Row],[Generate and Supply Oxygen ]:[Remove And Manage Waste]])/8</f>
        <v>0</v>
      </c>
      <c r="AS29">
        <f>SUM(Table6[[#This Row],[Generate Food ]:[Provide Medical Treatment ]])/5</f>
        <v>0.2</v>
      </c>
    </row>
    <row r="30" spans="1:45">
      <c r="A30" s="4" t="s">
        <v>217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0.5</v>
      </c>
      <c r="I30">
        <v>0.5</v>
      </c>
      <c r="J30">
        <v>0</v>
      </c>
      <c r="K30">
        <v>0</v>
      </c>
      <c r="L30">
        <v>0</v>
      </c>
      <c r="M30">
        <v>0.5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0.5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0.5</v>
      </c>
      <c r="AM30">
        <v>1</v>
      </c>
      <c r="AN30">
        <f>SUM(Table6[[#This Row],[Drive Generation ]:[Convert Electricity ]])/7</f>
        <v>7.1428571428571425E-2</v>
      </c>
      <c r="AO30">
        <f>SUM(Table6[[#This Row],[Distribute Loads]:[Hold Geometric Structure ]])/8</f>
        <v>0.125</v>
      </c>
      <c r="AP30">
        <f>SUM(Table6[[#This Row],[Supply Air/Pressure]:[Vent Air/Pressure ]])/3</f>
        <v>0</v>
      </c>
      <c r="AQ30">
        <f>SUM(Table6[[#This Row],[Radiate Heat]:[Insulate Heat]])/7</f>
        <v>7.1428571428571425E-2</v>
      </c>
      <c r="AR30">
        <f>SUM(Table6[[#This Row],[Generate and Supply Oxygen ]:[Remove And Manage Waste]])/8</f>
        <v>0</v>
      </c>
      <c r="AS30">
        <f>SUM(Table6[[#This Row],[Generate Food ]:[Provide Medical Treatment ]])/5</f>
        <v>0.3</v>
      </c>
    </row>
    <row r="31" spans="1:45">
      <c r="A31" s="4" t="s">
        <v>240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0.5</v>
      </c>
      <c r="J31">
        <v>0</v>
      </c>
      <c r="K31">
        <v>0</v>
      </c>
      <c r="L31">
        <v>0</v>
      </c>
      <c r="M31">
        <v>0.5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0.5</v>
      </c>
      <c r="V31">
        <v>0.5</v>
      </c>
      <c r="W31">
        <v>0</v>
      </c>
      <c r="X31">
        <v>0</v>
      </c>
      <c r="Y31">
        <v>0</v>
      </c>
      <c r="Z31">
        <v>0</v>
      </c>
      <c r="AA31">
        <v>0</v>
      </c>
      <c r="AB31">
        <v>0.5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f>SUM(Table6[[#This Row],[Drive Generation ]:[Convert Electricity ]])/7</f>
        <v>0</v>
      </c>
      <c r="AO31">
        <f>SUM(Table6[[#This Row],[Distribute Loads]:[Hold Geometric Structure ]])/8</f>
        <v>0.125</v>
      </c>
      <c r="AP31">
        <f>SUM(Table6[[#This Row],[Supply Air/Pressure]:[Vent Air/Pressure ]])/3</f>
        <v>0</v>
      </c>
      <c r="AQ31">
        <f>SUM(Table6[[#This Row],[Radiate Heat]:[Insulate Heat]])/7</f>
        <v>0.14285714285714285</v>
      </c>
      <c r="AR31">
        <f>SUM(Table6[[#This Row],[Generate and Supply Oxygen ]:[Remove And Manage Waste]])/8</f>
        <v>0.1875</v>
      </c>
      <c r="AS31">
        <f>SUM(Table6[[#This Row],[Generate Food ]:[Provide Medical Treatment ]])/5</f>
        <v>0</v>
      </c>
    </row>
    <row r="32" spans="1:45">
      <c r="A32" s="6" t="s">
        <v>191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0.5</v>
      </c>
      <c r="K32">
        <v>0.5</v>
      </c>
      <c r="L32">
        <v>0.5</v>
      </c>
      <c r="M32">
        <v>0</v>
      </c>
      <c r="N32">
        <v>0.5</v>
      </c>
      <c r="O32">
        <v>0.5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f>SUM(Table6[[#This Row],[Drive Generation ]:[Convert Electricity ]])/7</f>
        <v>0</v>
      </c>
      <c r="AO32">
        <f>SUM(Table6[[#This Row],[Distribute Loads]:[Hold Geometric Structure ]])/8</f>
        <v>0.3125</v>
      </c>
      <c r="AP32">
        <f>SUM(Table6[[#This Row],[Supply Air/Pressure]:[Vent Air/Pressure ]])/3</f>
        <v>0</v>
      </c>
      <c r="AQ32">
        <f>SUM(Table6[[#This Row],[Radiate Heat]:[Insulate Heat]])/7</f>
        <v>0</v>
      </c>
      <c r="AR32">
        <f>SUM(Table6[[#This Row],[Generate and Supply Oxygen ]:[Remove And Manage Waste]])/8</f>
        <v>0</v>
      </c>
      <c r="AS32">
        <f>SUM(Table6[[#This Row],[Generate Food ]:[Provide Medical Treatment ]])/5</f>
        <v>0</v>
      </c>
    </row>
    <row r="33" spans="1:45">
      <c r="A33" s="6" t="s">
        <v>73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0.5</v>
      </c>
      <c r="J33">
        <v>0</v>
      </c>
      <c r="K33">
        <v>0</v>
      </c>
      <c r="L33">
        <v>0</v>
      </c>
      <c r="M33">
        <v>0.5</v>
      </c>
      <c r="N33">
        <v>0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0.5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0.5</v>
      </c>
      <c r="AL33">
        <v>1</v>
      </c>
      <c r="AM33">
        <v>0</v>
      </c>
      <c r="AN33">
        <f>SUM(Table6[[#This Row],[Drive Generation ]:[Convert Electricity ]])/7</f>
        <v>0</v>
      </c>
      <c r="AO33">
        <f>SUM(Table6[[#This Row],[Distribute Loads]:[Hold Geometric Structure ]])/8</f>
        <v>0.25</v>
      </c>
      <c r="AP33">
        <f>SUM(Table6[[#This Row],[Supply Air/Pressure]:[Vent Air/Pressure ]])/3</f>
        <v>0</v>
      </c>
      <c r="AQ33">
        <f>SUM(Table6[[#This Row],[Radiate Heat]:[Insulate Heat]])/7</f>
        <v>7.1428571428571425E-2</v>
      </c>
      <c r="AR33">
        <f>SUM(Table6[[#This Row],[Generate and Supply Oxygen ]:[Remove And Manage Waste]])/8</f>
        <v>0</v>
      </c>
      <c r="AS33">
        <f>SUM(Table6[[#This Row],[Generate Food ]:[Provide Medical Treatment ]])/5</f>
        <v>0.3</v>
      </c>
    </row>
    <row r="34" spans="1:45">
      <c r="A34" s="6" t="s">
        <v>235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0.5</v>
      </c>
      <c r="J34">
        <v>0</v>
      </c>
      <c r="K34">
        <v>0</v>
      </c>
      <c r="L34">
        <v>0</v>
      </c>
      <c r="M34">
        <v>0.5</v>
      </c>
      <c r="N34">
        <v>0</v>
      </c>
      <c r="O34">
        <v>0</v>
      </c>
      <c r="P34">
        <v>0</v>
      </c>
      <c r="Q34">
        <v>0.5</v>
      </c>
      <c r="R34">
        <v>0</v>
      </c>
      <c r="S34">
        <v>0</v>
      </c>
      <c r="T34">
        <v>0</v>
      </c>
      <c r="U34">
        <v>0.5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f>SUM(Table6[[#This Row],[Drive Generation ]:[Convert Electricity ]])/7</f>
        <v>0</v>
      </c>
      <c r="AO34">
        <f>SUM(Table6[[#This Row],[Distribute Loads]:[Hold Geometric Structure ]])/8</f>
        <v>0.125</v>
      </c>
      <c r="AP34">
        <f>SUM(Table6[[#This Row],[Supply Air/Pressure]:[Vent Air/Pressure ]])/3</f>
        <v>0.16666666666666666</v>
      </c>
      <c r="AQ34">
        <f>SUM(Table6[[#This Row],[Radiate Heat]:[Insulate Heat]])/7</f>
        <v>7.1428571428571425E-2</v>
      </c>
      <c r="AR34">
        <f>SUM(Table6[[#This Row],[Generate and Supply Oxygen ]:[Remove And Manage Waste]])/8</f>
        <v>0.125</v>
      </c>
      <c r="AS34">
        <f>SUM(Table6[[#This Row],[Generate Food ]:[Provide Medical Treatment ]])/5</f>
        <v>0</v>
      </c>
    </row>
    <row r="35" spans="1:45">
      <c r="A35" s="4" t="s">
        <v>212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0.5</v>
      </c>
      <c r="J35">
        <v>0</v>
      </c>
      <c r="K35">
        <v>0</v>
      </c>
      <c r="L35">
        <v>0</v>
      </c>
      <c r="M35">
        <v>0.5</v>
      </c>
      <c r="N35">
        <v>0</v>
      </c>
      <c r="O35">
        <v>0</v>
      </c>
      <c r="P35">
        <v>0</v>
      </c>
      <c r="Q35">
        <v>0.5</v>
      </c>
      <c r="R35">
        <v>0</v>
      </c>
      <c r="S35">
        <v>0</v>
      </c>
      <c r="T35">
        <v>0</v>
      </c>
      <c r="U35">
        <v>0.5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f>SUM(Table6[[#This Row],[Drive Generation ]:[Convert Electricity ]])/7</f>
        <v>0</v>
      </c>
      <c r="AO35">
        <f>SUM(Table6[[#This Row],[Distribute Loads]:[Hold Geometric Structure ]])/8</f>
        <v>0.125</v>
      </c>
      <c r="AP35">
        <f>SUM(Table6[[#This Row],[Supply Air/Pressure]:[Vent Air/Pressure ]])/3</f>
        <v>0.16666666666666666</v>
      </c>
      <c r="AQ35">
        <f>SUM(Table6[[#This Row],[Radiate Heat]:[Insulate Heat]])/7</f>
        <v>7.1428571428571425E-2</v>
      </c>
      <c r="AR35">
        <f>SUM(Table6[[#This Row],[Generate and Supply Oxygen ]:[Remove And Manage Waste]])/8</f>
        <v>0.125</v>
      </c>
      <c r="AS35">
        <f>SUM(Table6[[#This Row],[Generate Food ]:[Provide Medical Treatment ]])/5</f>
        <v>0</v>
      </c>
    </row>
    <row r="36" spans="1:45">
      <c r="A36" s="6" t="s">
        <v>192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0.5</v>
      </c>
      <c r="L36">
        <v>0.5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f>SUM(Table6[[#This Row],[Drive Generation ]:[Convert Electricity ]])/7</f>
        <v>0</v>
      </c>
      <c r="AO36">
        <f>SUM(Table6[[#This Row],[Distribute Loads]:[Hold Geometric Structure ]])/8</f>
        <v>0.25</v>
      </c>
      <c r="AP36">
        <f>SUM(Table6[[#This Row],[Supply Air/Pressure]:[Vent Air/Pressure ]])/3</f>
        <v>0</v>
      </c>
      <c r="AQ36">
        <f>SUM(Table6[[#This Row],[Radiate Heat]:[Insulate Heat]])/7</f>
        <v>0</v>
      </c>
      <c r="AR36">
        <f>SUM(Table6[[#This Row],[Generate and Supply Oxygen ]:[Remove And Manage Waste]])/8</f>
        <v>0</v>
      </c>
      <c r="AS36">
        <f>SUM(Table6[[#This Row],[Generate Food ]:[Provide Medical Treatment ]])/5</f>
        <v>0</v>
      </c>
    </row>
    <row r="37" spans="1:45">
      <c r="A37" s="6" t="s">
        <v>193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0.5</v>
      </c>
      <c r="J37">
        <v>0</v>
      </c>
      <c r="K37">
        <v>0</v>
      </c>
      <c r="L37">
        <v>0</v>
      </c>
      <c r="M37">
        <v>0.5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1</v>
      </c>
      <c r="V37">
        <v>0.5</v>
      </c>
      <c r="W37">
        <v>0</v>
      </c>
      <c r="X37">
        <v>0.5</v>
      </c>
      <c r="Y37">
        <v>0</v>
      </c>
      <c r="Z37">
        <v>0</v>
      </c>
      <c r="AA37">
        <v>0</v>
      </c>
      <c r="AB37">
        <v>0.5</v>
      </c>
      <c r="AC37">
        <v>0</v>
      </c>
      <c r="AD37">
        <v>1</v>
      </c>
      <c r="AE37">
        <v>0</v>
      </c>
      <c r="AF37">
        <v>0</v>
      </c>
      <c r="AG37">
        <v>0.5</v>
      </c>
      <c r="AH37">
        <v>0.5</v>
      </c>
      <c r="AI37">
        <v>0</v>
      </c>
      <c r="AJ37">
        <v>0.5</v>
      </c>
      <c r="AK37">
        <v>0</v>
      </c>
      <c r="AL37">
        <v>0</v>
      </c>
      <c r="AM37">
        <v>0</v>
      </c>
      <c r="AN37">
        <f>SUM(Table6[[#This Row],[Drive Generation ]:[Convert Electricity ]])/7</f>
        <v>0</v>
      </c>
      <c r="AO37">
        <f>SUM(Table6[[#This Row],[Distribute Loads]:[Hold Geometric Structure ]])/8</f>
        <v>0.125</v>
      </c>
      <c r="AP37">
        <f>SUM(Table6[[#This Row],[Supply Air/Pressure]:[Vent Air/Pressure ]])/3</f>
        <v>0</v>
      </c>
      <c r="AQ37">
        <f>SUM(Table6[[#This Row],[Radiate Heat]:[Insulate Heat]])/7</f>
        <v>0.2857142857142857</v>
      </c>
      <c r="AR37">
        <f>SUM(Table6[[#This Row],[Generate and Supply Oxygen ]:[Remove And Manage Waste]])/8</f>
        <v>0.3125</v>
      </c>
      <c r="AS37">
        <f>SUM(Table6[[#This Row],[Generate Food ]:[Provide Medical Treatment ]])/5</f>
        <v>0.1</v>
      </c>
    </row>
    <row r="38" spans="1:45">
      <c r="A38" s="6" t="s">
        <v>510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1</v>
      </c>
      <c r="K38">
        <v>0.5</v>
      </c>
      <c r="L38">
        <v>0</v>
      </c>
      <c r="M38">
        <v>0.5</v>
      </c>
      <c r="N38">
        <v>1</v>
      </c>
      <c r="O38">
        <v>0.5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0.5</v>
      </c>
      <c r="AG38">
        <v>0.5</v>
      </c>
      <c r="AH38">
        <v>0.5</v>
      </c>
      <c r="AI38">
        <v>0</v>
      </c>
      <c r="AJ38">
        <v>0</v>
      </c>
      <c r="AK38">
        <v>0.5</v>
      </c>
      <c r="AL38">
        <v>0</v>
      </c>
      <c r="AM38">
        <v>0.5</v>
      </c>
      <c r="AN38">
        <f>SUM(Table6[[#This Row],[Drive Generation ]:[Convert Electricity ]])/7</f>
        <v>0</v>
      </c>
      <c r="AO38">
        <f>SUM(Table6[[#This Row],[Distribute Loads]:[Hold Geometric Structure ]])/8</f>
        <v>0.6875</v>
      </c>
      <c r="AP38">
        <f>SUM(Table6[[#This Row],[Supply Air/Pressure]:[Vent Air/Pressure ]])/3</f>
        <v>0</v>
      </c>
      <c r="AQ38">
        <f>SUM(Table6[[#This Row],[Radiate Heat]:[Insulate Heat]])/7</f>
        <v>0.14285714285714285</v>
      </c>
      <c r="AR38">
        <f>SUM(Table6[[#This Row],[Generate and Supply Oxygen ]:[Remove And Manage Waste]])/8</f>
        <v>0.1875</v>
      </c>
      <c r="AS38">
        <f>SUM(Table6[[#This Row],[Generate Food ]:[Provide Medical Treatment ]])/5</f>
        <v>0.2</v>
      </c>
    </row>
    <row r="39" spans="1:45">
      <c r="A39" s="6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0.5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f>SUM(Table6[[#This Row],[Drive Generation ]:[Convert Electricity ]])/7</f>
        <v>0</v>
      </c>
      <c r="AO39">
        <f>SUM(Table6[[#This Row],[Distribute Loads]:[Hold Geometric Structure ]])/8</f>
        <v>0</v>
      </c>
      <c r="AP39">
        <f>SUM(Table6[[#This Row],[Supply Air/Pressure]:[Vent Air/Pressure ]])/3</f>
        <v>0.33333333333333331</v>
      </c>
      <c r="AQ39">
        <f>SUM(Table6[[#This Row],[Radiate Heat]:[Insulate Heat]])/7</f>
        <v>0</v>
      </c>
      <c r="AR39">
        <f>SUM(Table6[[#This Row],[Generate and Supply Oxygen ]:[Remove And Manage Waste]])/8</f>
        <v>6.25E-2</v>
      </c>
      <c r="AS39">
        <f>SUM(Table6[[#This Row],[Generate Food ]:[Provide Medical Treatment ]])/5</f>
        <v>0.2</v>
      </c>
    </row>
    <row r="40" spans="1:45">
      <c r="A40" s="6" t="s">
        <v>239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0.5</v>
      </c>
      <c r="J40">
        <v>0</v>
      </c>
      <c r="K40">
        <v>0</v>
      </c>
      <c r="L40">
        <v>0</v>
      </c>
      <c r="M40">
        <v>0.5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0.5</v>
      </c>
      <c r="V40">
        <v>0.5</v>
      </c>
      <c r="W40">
        <v>0.5</v>
      </c>
      <c r="X40">
        <v>0.5</v>
      </c>
      <c r="Y40">
        <v>0.5</v>
      </c>
      <c r="Z40">
        <v>0</v>
      </c>
      <c r="AA40">
        <v>0</v>
      </c>
      <c r="AB40">
        <v>0</v>
      </c>
      <c r="AC40">
        <v>0.5</v>
      </c>
      <c r="AD40">
        <v>0.5</v>
      </c>
      <c r="AE40">
        <v>0</v>
      </c>
      <c r="AF40">
        <v>0.5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f>SUM(Table6[[#This Row],[Drive Generation ]:[Convert Electricity ]])/7</f>
        <v>0</v>
      </c>
      <c r="AO40">
        <f>SUM(Table6[[#This Row],[Distribute Loads]:[Hold Geometric Structure ]])/8</f>
        <v>0.125</v>
      </c>
      <c r="AP40">
        <f>SUM(Table6[[#This Row],[Supply Air/Pressure]:[Vent Air/Pressure ]])/3</f>
        <v>0.33333333333333331</v>
      </c>
      <c r="AQ40">
        <f>SUM(Table6[[#This Row],[Radiate Heat]:[Insulate Heat]])/7</f>
        <v>0.35714285714285715</v>
      </c>
      <c r="AR40">
        <f>SUM(Table6[[#This Row],[Generate and Supply Oxygen ]:[Remove And Manage Waste]])/8</f>
        <v>0.1875</v>
      </c>
      <c r="AS40">
        <f>SUM(Table6[[#This Row],[Generate Food ]:[Provide Medical Treatment ]])/5</f>
        <v>0</v>
      </c>
    </row>
    <row r="41" spans="1:45">
      <c r="A41" s="6" t="s">
        <v>196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0.5</v>
      </c>
      <c r="AF41">
        <v>0</v>
      </c>
      <c r="AG41">
        <v>0</v>
      </c>
      <c r="AH41">
        <v>0</v>
      </c>
      <c r="AI41">
        <v>0.5</v>
      </c>
      <c r="AJ41">
        <v>0</v>
      </c>
      <c r="AK41">
        <v>0</v>
      </c>
      <c r="AL41">
        <v>0</v>
      </c>
      <c r="AM41">
        <v>0.5</v>
      </c>
      <c r="AN41">
        <f>SUM(Table6[[#This Row],[Drive Generation ]:[Convert Electricity ]])/7</f>
        <v>0</v>
      </c>
      <c r="AO41">
        <f>SUM(Table6[[#This Row],[Distribute Loads]:[Hold Geometric Structure ]])/8</f>
        <v>0</v>
      </c>
      <c r="AP41">
        <f>SUM(Table6[[#This Row],[Supply Air/Pressure]:[Vent Air/Pressure ]])/3</f>
        <v>0</v>
      </c>
      <c r="AQ41">
        <f>SUM(Table6[[#This Row],[Radiate Heat]:[Insulate Heat]])/7</f>
        <v>0</v>
      </c>
      <c r="AR41">
        <f>SUM(Table6[[#This Row],[Generate and Supply Oxygen ]:[Remove And Manage Waste]])/8</f>
        <v>6.25E-2</v>
      </c>
      <c r="AS41">
        <f>SUM(Table6[[#This Row],[Generate Food ]:[Provide Medical Treatment ]])/5</f>
        <v>0.2</v>
      </c>
    </row>
    <row r="42" spans="1:45">
      <c r="A42" s="6" t="s">
        <v>195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0.5</v>
      </c>
      <c r="J42">
        <v>0</v>
      </c>
      <c r="K42">
        <v>0</v>
      </c>
      <c r="L42">
        <v>0</v>
      </c>
      <c r="M42">
        <v>0.5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1</v>
      </c>
      <c r="AH42">
        <v>0</v>
      </c>
      <c r="AI42">
        <v>0</v>
      </c>
      <c r="AJ42">
        <v>0.5</v>
      </c>
      <c r="AK42">
        <v>0</v>
      </c>
      <c r="AL42">
        <v>0</v>
      </c>
      <c r="AM42">
        <v>0</v>
      </c>
      <c r="AN42">
        <f>SUM(Table6[[#This Row],[Drive Generation ]:[Convert Electricity ]])/7</f>
        <v>0</v>
      </c>
      <c r="AO42">
        <f>SUM(Table6[[#This Row],[Distribute Loads]:[Hold Geometric Structure ]])/8</f>
        <v>0.25</v>
      </c>
      <c r="AP42">
        <f>SUM(Table6[[#This Row],[Supply Air/Pressure]:[Vent Air/Pressure ]])/3</f>
        <v>0</v>
      </c>
      <c r="AQ42">
        <f>SUM(Table6[[#This Row],[Radiate Heat]:[Insulate Heat]])/7</f>
        <v>0</v>
      </c>
      <c r="AR42">
        <f>SUM(Table6[[#This Row],[Generate and Supply Oxygen ]:[Remove And Manage Waste]])/8</f>
        <v>0.25</v>
      </c>
      <c r="AS42">
        <f>SUM(Table6[[#This Row],[Generate Food ]:[Provide Medical Treatment ]])/5</f>
        <v>0.1</v>
      </c>
    </row>
    <row r="43" spans="1:45">
      <c r="A43" s="4" t="s">
        <v>493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0.5</v>
      </c>
      <c r="J43">
        <v>0</v>
      </c>
      <c r="K43">
        <v>0</v>
      </c>
      <c r="L43">
        <v>0</v>
      </c>
      <c r="M43">
        <v>0.5</v>
      </c>
      <c r="N43">
        <v>0</v>
      </c>
      <c r="O43">
        <v>0</v>
      </c>
      <c r="P43">
        <v>0</v>
      </c>
      <c r="Q43">
        <v>0.5</v>
      </c>
      <c r="R43">
        <v>0.5</v>
      </c>
      <c r="S43">
        <v>0</v>
      </c>
      <c r="T43">
        <v>0</v>
      </c>
      <c r="U43">
        <v>0</v>
      </c>
      <c r="V43">
        <v>1</v>
      </c>
      <c r="W43">
        <v>1</v>
      </c>
      <c r="X43">
        <v>0.5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</v>
      </c>
      <c r="AE43">
        <v>0</v>
      </c>
      <c r="AF43">
        <v>0.5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f>SUM(Table6[[#This Row],[Drive Generation ]:[Convert Electricity ]])/7</f>
        <v>0</v>
      </c>
      <c r="AO43">
        <f>SUM(Table6[[#This Row],[Distribute Loads]:[Hold Geometric Structure ]])/8</f>
        <v>0.125</v>
      </c>
      <c r="AP43">
        <f>SUM(Table6[[#This Row],[Supply Air/Pressure]:[Vent Air/Pressure ]])/3</f>
        <v>0.33333333333333331</v>
      </c>
      <c r="AQ43">
        <f>SUM(Table6[[#This Row],[Radiate Heat]:[Insulate Heat]])/7</f>
        <v>0.35714285714285715</v>
      </c>
      <c r="AR43">
        <f>SUM(Table6[[#This Row],[Generate and Supply Oxygen ]:[Remove And Manage Waste]])/8</f>
        <v>0.1875</v>
      </c>
      <c r="AS43">
        <f>SUM(Table6[[#This Row],[Generate Food ]:[Provide Medical Treatment ]])/5</f>
        <v>0</v>
      </c>
    </row>
    <row r="44" spans="1:45">
      <c r="A44" s="6" t="s">
        <v>221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0.5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0.5</v>
      </c>
      <c r="AC44">
        <v>0</v>
      </c>
      <c r="AD44">
        <v>0.5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f>SUM(Table6[[#This Row],[Drive Generation ]:[Convert Electricity ]])/7</f>
        <v>0</v>
      </c>
      <c r="AO44">
        <f>SUM(Table6[[#This Row],[Distribute Loads]:[Hold Geometric Structure ]])/8</f>
        <v>0</v>
      </c>
      <c r="AP44">
        <f>SUM(Table6[[#This Row],[Supply Air/Pressure]:[Vent Air/Pressure ]])/3</f>
        <v>0.16666666666666666</v>
      </c>
      <c r="AQ44">
        <f>SUM(Table6[[#This Row],[Radiate Heat]:[Insulate Heat]])/7</f>
        <v>0.14285714285714285</v>
      </c>
      <c r="AR44">
        <f>SUM(Table6[[#This Row],[Generate and Supply Oxygen ]:[Remove And Manage Waste]])/8</f>
        <v>0.25</v>
      </c>
      <c r="AS44">
        <f>SUM(Table6[[#This Row],[Generate Food ]:[Provide Medical Treatment ]])/5</f>
        <v>0</v>
      </c>
    </row>
    <row r="45" spans="1:45">
      <c r="A45" s="4" t="s">
        <v>254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0.5</v>
      </c>
      <c r="J45">
        <v>0</v>
      </c>
      <c r="K45">
        <v>0</v>
      </c>
      <c r="L45">
        <v>0</v>
      </c>
      <c r="M45">
        <v>0.5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1</v>
      </c>
      <c r="X45">
        <v>1</v>
      </c>
      <c r="Y45">
        <v>1</v>
      </c>
      <c r="Z45">
        <v>0.5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f>SUM(Table6[[#This Row],[Drive Generation ]:[Convert Electricity ]])/7</f>
        <v>0</v>
      </c>
      <c r="AO45">
        <f>SUM(Table6[[#This Row],[Distribute Loads]:[Hold Geometric Structure ]])/8</f>
        <v>0.125</v>
      </c>
      <c r="AP45">
        <f>SUM(Table6[[#This Row],[Supply Air/Pressure]:[Vent Air/Pressure ]])/3</f>
        <v>0</v>
      </c>
      <c r="AQ45">
        <f>SUM(Table6[[#This Row],[Radiate Heat]:[Insulate Heat]])/7</f>
        <v>0.7857142857142857</v>
      </c>
      <c r="AR45">
        <f>SUM(Table6[[#This Row],[Generate and Supply Oxygen ]:[Remove And Manage Waste]])/8</f>
        <v>0</v>
      </c>
      <c r="AS45">
        <f>SUM(Table6[[#This Row],[Generate Food ]:[Provide Medical Treatment ]])/5</f>
        <v>0</v>
      </c>
    </row>
    <row r="46" spans="1:45">
      <c r="A46" s="6" t="s">
        <v>84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1</v>
      </c>
      <c r="AN46">
        <f>SUM(Table6[[#This Row],[Drive Generation ]:[Convert Electricity ]])/7</f>
        <v>0</v>
      </c>
      <c r="AO46">
        <f>SUM(Table6[[#This Row],[Distribute Loads]:[Hold Geometric Structure ]])/8</f>
        <v>0</v>
      </c>
      <c r="AP46">
        <f>SUM(Table6[[#This Row],[Supply Air/Pressure]:[Vent Air/Pressure ]])/3</f>
        <v>0</v>
      </c>
      <c r="AQ46">
        <f>SUM(Table6[[#This Row],[Radiate Heat]:[Insulate Heat]])/7</f>
        <v>0</v>
      </c>
      <c r="AR46">
        <f>SUM(Table6[[#This Row],[Generate and Supply Oxygen ]:[Remove And Manage Waste]])/8</f>
        <v>0</v>
      </c>
      <c r="AS46">
        <f>SUM(Table6[[#This Row],[Generate Food ]:[Provide Medical Treatment ]])/5</f>
        <v>0.2</v>
      </c>
    </row>
    <row r="47" spans="1:45">
      <c r="A47" s="4" t="s">
        <v>495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0.5</v>
      </c>
      <c r="J47">
        <v>0</v>
      </c>
      <c r="K47">
        <v>0</v>
      </c>
      <c r="L47">
        <v>0</v>
      </c>
      <c r="M47">
        <v>0.5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0.5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0</v>
      </c>
      <c r="AN47">
        <f>SUM(Table6[[#This Row],[Drive Generation ]:[Convert Electricity ]])/7</f>
        <v>0</v>
      </c>
      <c r="AO47">
        <f>SUM(Table6[[#This Row],[Distribute Loads]:[Hold Geometric Structure ]])/8</f>
        <v>0.125</v>
      </c>
      <c r="AP47">
        <f>SUM(Table6[[#This Row],[Supply Air/Pressure]:[Vent Air/Pressure ]])/3</f>
        <v>0</v>
      </c>
      <c r="AQ47">
        <f>SUM(Table6[[#This Row],[Radiate Heat]:[Insulate Heat]])/7</f>
        <v>0</v>
      </c>
      <c r="AR47">
        <f>SUM(Table6[[#This Row],[Generate and Supply Oxygen ]:[Remove And Manage Waste]])/8</f>
        <v>6.25E-2</v>
      </c>
      <c r="AS47">
        <f>SUM(Table6[[#This Row],[Generate Food ]:[Provide Medical Treatment ]])/5</f>
        <v>0.2</v>
      </c>
    </row>
    <row r="48" spans="1:45">
      <c r="A48" s="4" t="s">
        <v>256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0.5</v>
      </c>
      <c r="J48">
        <v>0</v>
      </c>
      <c r="K48">
        <v>0</v>
      </c>
      <c r="L48">
        <v>0</v>
      </c>
      <c r="M48">
        <v>0.5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  <c r="W48">
        <v>1</v>
      </c>
      <c r="X48">
        <v>1</v>
      </c>
      <c r="Y48">
        <v>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f>SUM(Table6[[#This Row],[Drive Generation ]:[Convert Electricity ]])/7</f>
        <v>0</v>
      </c>
      <c r="AO48">
        <f>SUM(Table6[[#This Row],[Distribute Loads]:[Hold Geometric Structure ]])/8</f>
        <v>0.125</v>
      </c>
      <c r="AP48">
        <f>SUM(Table6[[#This Row],[Supply Air/Pressure]:[Vent Air/Pressure ]])/3</f>
        <v>0</v>
      </c>
      <c r="AQ48">
        <f>SUM(Table6[[#This Row],[Radiate Heat]:[Insulate Heat]])/7</f>
        <v>0.5714285714285714</v>
      </c>
      <c r="AR48">
        <f>SUM(Table6[[#This Row],[Generate and Supply Oxygen ]:[Remove And Manage Waste]])/8</f>
        <v>0</v>
      </c>
      <c r="AS48">
        <f>SUM(Table6[[#This Row],[Generate Food ]:[Provide Medical Treatment ]])/5</f>
        <v>0</v>
      </c>
    </row>
    <row r="49" spans="1:45">
      <c r="A49" s="4" t="s">
        <v>502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0.5</v>
      </c>
      <c r="K49">
        <v>1</v>
      </c>
      <c r="L49">
        <v>0</v>
      </c>
      <c r="M49">
        <v>0.5</v>
      </c>
      <c r="N49">
        <v>0</v>
      </c>
      <c r="O49">
        <v>0.5</v>
      </c>
      <c r="P49">
        <v>1</v>
      </c>
      <c r="Q49">
        <v>1</v>
      </c>
      <c r="R49">
        <v>0</v>
      </c>
      <c r="S49">
        <v>0.5</v>
      </c>
      <c r="T49">
        <v>0</v>
      </c>
      <c r="U49">
        <v>0</v>
      </c>
      <c r="V49">
        <v>0.5</v>
      </c>
      <c r="W49">
        <v>0</v>
      </c>
      <c r="X49">
        <v>0</v>
      </c>
      <c r="Y49">
        <v>0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0</v>
      </c>
      <c r="AK49">
        <v>0</v>
      </c>
      <c r="AL49">
        <v>0</v>
      </c>
      <c r="AM49">
        <v>0.5</v>
      </c>
      <c r="AN49">
        <f>SUM(Table6[[#This Row],[Drive Generation ]:[Convert Electricity ]])/7</f>
        <v>0</v>
      </c>
      <c r="AO49">
        <f>SUM(Table6[[#This Row],[Distribute Loads]:[Hold Geometric Structure ]])/8</f>
        <v>0.5625</v>
      </c>
      <c r="AP49">
        <f>SUM(Table6[[#This Row],[Supply Air/Pressure]:[Vent Air/Pressure ]])/3</f>
        <v>0.5</v>
      </c>
      <c r="AQ49">
        <f>SUM(Table6[[#This Row],[Radiate Heat]:[Insulate Heat]])/7</f>
        <v>7.1428571428571425E-2</v>
      </c>
      <c r="AR49">
        <f>SUM(Table6[[#This Row],[Generate and Supply Oxygen ]:[Remove And Manage Waste]])/8</f>
        <v>0.25</v>
      </c>
      <c r="AS49">
        <f>SUM(Table6[[#This Row],[Generate Food ]:[Provide Medical Treatment ]])/5</f>
        <v>0.1</v>
      </c>
    </row>
    <row r="50" spans="1:45">
      <c r="A50" s="4" t="s">
        <v>261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0.5</v>
      </c>
      <c r="Y50">
        <v>0.5</v>
      </c>
      <c r="Z50">
        <v>0</v>
      </c>
      <c r="AA50">
        <v>0</v>
      </c>
      <c r="AB50">
        <v>0</v>
      </c>
      <c r="AC50">
        <v>0</v>
      </c>
      <c r="AD50">
        <v>0.5</v>
      </c>
      <c r="AE50">
        <v>0</v>
      </c>
      <c r="AF50">
        <v>0</v>
      </c>
      <c r="AG50">
        <v>0</v>
      </c>
      <c r="AH50">
        <v>0.5</v>
      </c>
      <c r="AI50">
        <v>0</v>
      </c>
      <c r="AJ50">
        <v>0.5</v>
      </c>
      <c r="AK50">
        <v>0</v>
      </c>
      <c r="AL50">
        <v>0</v>
      </c>
      <c r="AM50">
        <v>0.5</v>
      </c>
      <c r="AN50">
        <f>SUM(Table6[[#This Row],[Drive Generation ]:[Convert Electricity ]])/7</f>
        <v>0</v>
      </c>
      <c r="AO50">
        <f>SUM(Table6[[#This Row],[Distribute Loads]:[Hold Geometric Structure ]])/8</f>
        <v>0</v>
      </c>
      <c r="AP50">
        <f>SUM(Table6[[#This Row],[Supply Air/Pressure]:[Vent Air/Pressure ]])/3</f>
        <v>0</v>
      </c>
      <c r="AQ50">
        <f>SUM(Table6[[#This Row],[Radiate Heat]:[Insulate Heat]])/7</f>
        <v>0.14285714285714285</v>
      </c>
      <c r="AR50">
        <f>SUM(Table6[[#This Row],[Generate and Supply Oxygen ]:[Remove And Manage Waste]])/8</f>
        <v>0.125</v>
      </c>
      <c r="AS50">
        <f>SUM(Table6[[#This Row],[Generate Food ]:[Provide Medical Treatment ]])/5</f>
        <v>0.2</v>
      </c>
    </row>
    <row r="51" spans="1:45">
      <c r="A51" s="6" t="s">
        <v>200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1</v>
      </c>
      <c r="J51">
        <v>0.5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0.5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f>SUM(Table6[[#This Row],[Drive Generation ]:[Convert Electricity ]])/7</f>
        <v>0</v>
      </c>
      <c r="AO51">
        <f>SUM(Table6[[#This Row],[Distribute Loads]:[Hold Geometric Structure ]])/8</f>
        <v>0.9375</v>
      </c>
      <c r="AP51">
        <f>SUM(Table6[[#This Row],[Supply Air/Pressure]:[Vent Air/Pressure ]])/3</f>
        <v>0</v>
      </c>
      <c r="AQ51">
        <f>SUM(Table6[[#This Row],[Radiate Heat]:[Insulate Heat]])/7</f>
        <v>7.1428571428571425E-2</v>
      </c>
      <c r="AR51">
        <f>SUM(Table6[[#This Row],[Generate and Supply Oxygen ]:[Remove And Manage Waste]])/8</f>
        <v>0</v>
      </c>
      <c r="AS51">
        <f>SUM(Table6[[#This Row],[Generate Food ]:[Provide Medical Treatment ]])/5</f>
        <v>0</v>
      </c>
    </row>
    <row r="52" spans="1:45">
      <c r="A52" s="6" t="s">
        <v>201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0.5</v>
      </c>
      <c r="J52">
        <v>0</v>
      </c>
      <c r="K52">
        <v>0.5</v>
      </c>
      <c r="L52">
        <v>0</v>
      </c>
      <c r="M52">
        <v>0.5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0.5</v>
      </c>
      <c r="V52">
        <v>0.5</v>
      </c>
      <c r="W52">
        <v>0.5</v>
      </c>
      <c r="X52">
        <v>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f>SUM(Table6[[#This Row],[Drive Generation ]:[Convert Electricity ]])/7</f>
        <v>0</v>
      </c>
      <c r="AO52">
        <f>SUM(Table6[[#This Row],[Distribute Loads]:[Hold Geometric Structure ]])/8</f>
        <v>0.1875</v>
      </c>
      <c r="AP52">
        <f>SUM(Table6[[#This Row],[Supply Air/Pressure]:[Vent Air/Pressure ]])/3</f>
        <v>0</v>
      </c>
      <c r="AQ52">
        <f>SUM(Table6[[#This Row],[Radiate Heat]:[Insulate Heat]])/7</f>
        <v>0.35714285714285715</v>
      </c>
      <c r="AR52">
        <f>SUM(Table6[[#This Row],[Generate and Supply Oxygen ]:[Remove And Manage Waste]])/8</f>
        <v>0</v>
      </c>
      <c r="AS52">
        <f>SUM(Table6[[#This Row],[Generate Food ]:[Provide Medical Treatment ]])/5</f>
        <v>0</v>
      </c>
    </row>
    <row r="53" spans="1:45">
      <c r="A53" s="4" t="s">
        <v>252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0.5</v>
      </c>
      <c r="J53">
        <v>0</v>
      </c>
      <c r="K53">
        <v>1</v>
      </c>
      <c r="L53">
        <v>0</v>
      </c>
      <c r="M53">
        <v>0.5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0.5</v>
      </c>
      <c r="U53">
        <v>0.5</v>
      </c>
      <c r="V53">
        <v>0.5</v>
      </c>
      <c r="W53">
        <v>1</v>
      </c>
      <c r="X53">
        <v>1</v>
      </c>
      <c r="Y53">
        <v>1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f>SUM(Table6[[#This Row],[Drive Generation ]:[Convert Electricity ]])/7</f>
        <v>0</v>
      </c>
      <c r="AO53">
        <f>SUM(Table6[[#This Row],[Distribute Loads]:[Hold Geometric Structure ]])/8</f>
        <v>0.375</v>
      </c>
      <c r="AP53">
        <f>SUM(Table6[[#This Row],[Supply Air/Pressure]:[Vent Air/Pressure ]])/3</f>
        <v>0</v>
      </c>
      <c r="AQ53">
        <f>SUM(Table6[[#This Row],[Radiate Heat]:[Insulate Heat]])/7</f>
        <v>0.6428571428571429</v>
      </c>
      <c r="AR53">
        <f>SUM(Table6[[#This Row],[Generate and Supply Oxygen ]:[Remove And Manage Waste]])/8</f>
        <v>0</v>
      </c>
      <c r="AS53">
        <f>SUM(Table6[[#This Row],[Generate Food ]:[Provide Medical Treatment ]])/5</f>
        <v>0</v>
      </c>
    </row>
    <row r="54" spans="1:45">
      <c r="A54" s="6" t="s">
        <v>199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0.5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0.5</v>
      </c>
      <c r="R54">
        <v>1</v>
      </c>
      <c r="S54">
        <v>0.5</v>
      </c>
      <c r="T54">
        <v>0</v>
      </c>
      <c r="U54">
        <v>0</v>
      </c>
      <c r="V54">
        <v>0.5</v>
      </c>
      <c r="W54">
        <v>0.5</v>
      </c>
      <c r="X54">
        <v>0</v>
      </c>
      <c r="Y54">
        <v>1</v>
      </c>
      <c r="Z54">
        <v>0</v>
      </c>
      <c r="AA54">
        <v>0.5</v>
      </c>
      <c r="AB54">
        <v>0.5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0.5</v>
      </c>
      <c r="AI54">
        <v>0</v>
      </c>
      <c r="AJ54">
        <v>0.5</v>
      </c>
      <c r="AK54">
        <v>0</v>
      </c>
      <c r="AL54">
        <v>0</v>
      </c>
      <c r="AM54">
        <v>0.5</v>
      </c>
      <c r="AN54">
        <f>SUM(Table6[[#This Row],[Drive Generation ]:[Convert Electricity ]])/7</f>
        <v>0</v>
      </c>
      <c r="AO54">
        <f>SUM(Table6[[#This Row],[Distribute Loads]:[Hold Geometric Structure ]])/8</f>
        <v>6.25E-2</v>
      </c>
      <c r="AP54">
        <f>SUM(Table6[[#This Row],[Supply Air/Pressure]:[Vent Air/Pressure ]])/3</f>
        <v>0.66666666666666663</v>
      </c>
      <c r="AQ54">
        <f>SUM(Table6[[#This Row],[Radiate Heat]:[Insulate Heat]])/7</f>
        <v>0.2857142857142857</v>
      </c>
      <c r="AR54">
        <f>SUM(Table6[[#This Row],[Generate and Supply Oxygen ]:[Remove And Manage Waste]])/8</f>
        <v>0.1875</v>
      </c>
      <c r="AS54">
        <f>SUM(Table6[[#This Row],[Generate Food ]:[Provide Medical Treatment ]])/5</f>
        <v>0.2</v>
      </c>
    </row>
    <row r="55" spans="1:45">
      <c r="A55" s="6" t="s">
        <v>511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  <c r="K55">
        <v>1</v>
      </c>
      <c r="L55">
        <v>0.5</v>
      </c>
      <c r="M55">
        <v>0.5</v>
      </c>
      <c r="N55">
        <v>1</v>
      </c>
      <c r="O55">
        <v>0.5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0.5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f>SUM(Table6[[#This Row],[Drive Generation ]:[Convert Electricity ]])/7</f>
        <v>0</v>
      </c>
      <c r="AO55">
        <f>SUM(Table6[[#This Row],[Distribute Loads]:[Hold Geometric Structure ]])/8</f>
        <v>0.8125</v>
      </c>
      <c r="AP55">
        <f>SUM(Table6[[#This Row],[Supply Air/Pressure]:[Vent Air/Pressure ]])/3</f>
        <v>0</v>
      </c>
      <c r="AQ55">
        <f>SUM(Table6[[#This Row],[Radiate Heat]:[Insulate Heat]])/7</f>
        <v>7.1428571428571425E-2</v>
      </c>
      <c r="AR55">
        <f>SUM(Table6[[#This Row],[Generate and Supply Oxygen ]:[Remove And Manage Waste]])/8</f>
        <v>0</v>
      </c>
      <c r="AS55">
        <f>SUM(Table6[[#This Row],[Generate Food ]:[Provide Medical Treatment ]])/5</f>
        <v>0</v>
      </c>
    </row>
    <row r="56" spans="1:45">
      <c r="A56" s="6" t="s">
        <v>203</v>
      </c>
      <c r="B56">
        <v>0</v>
      </c>
      <c r="C56">
        <v>0.5</v>
      </c>
      <c r="D56">
        <v>0</v>
      </c>
      <c r="E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0.5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f>SUM(Table6[[#This Row],[Drive Generation ]:[Convert Electricity ]])/7</f>
        <v>0.35714285714285715</v>
      </c>
      <c r="AO56">
        <f>SUM(Table6[[#This Row],[Distribute Loads]:[Hold Geometric Structure ]])/8</f>
        <v>0</v>
      </c>
      <c r="AP56">
        <f>SUM(Table6[[#This Row],[Supply Air/Pressure]:[Vent Air/Pressure ]])/3</f>
        <v>0</v>
      </c>
      <c r="AQ56">
        <f>SUM(Table6[[#This Row],[Radiate Heat]:[Insulate Heat]])/7</f>
        <v>7.1428571428571425E-2</v>
      </c>
      <c r="AR56">
        <f>SUM(Table6[[#This Row],[Generate and Supply Oxygen ]:[Remove And Manage Waste]])/8</f>
        <v>0</v>
      </c>
      <c r="AS56">
        <f>SUM(Table6[[#This Row],[Generate Food ]:[Provide Medical Treatment ]])/5</f>
        <v>0</v>
      </c>
    </row>
    <row r="57" spans="1:45">
      <c r="A57" s="4" t="s">
        <v>512</v>
      </c>
      <c r="B57">
        <v>0</v>
      </c>
      <c r="C57">
        <v>0</v>
      </c>
      <c r="D57">
        <v>0</v>
      </c>
      <c r="E57">
        <v>0</v>
      </c>
      <c r="F57">
        <v>0</v>
      </c>
      <c r="G57">
        <v>0.5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0.5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0.5</v>
      </c>
      <c r="V57">
        <v>0</v>
      </c>
      <c r="W57">
        <v>0</v>
      </c>
      <c r="X57">
        <v>0</v>
      </c>
      <c r="Y57">
        <v>0</v>
      </c>
      <c r="Z57">
        <v>0.5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f>SUM(Table6[[#This Row],[Drive Generation ]:[Convert Electricity ]])/7</f>
        <v>7.1428571428571425E-2</v>
      </c>
      <c r="AO57">
        <f>SUM(Table6[[#This Row],[Distribute Loads]:[Hold Geometric Structure ]])/8</f>
        <v>6.25E-2</v>
      </c>
      <c r="AP57">
        <f>SUM(Table6[[#This Row],[Supply Air/Pressure]:[Vent Air/Pressure ]])/3</f>
        <v>0</v>
      </c>
      <c r="AQ57">
        <f>SUM(Table6[[#This Row],[Radiate Heat]:[Insulate Heat]])/7</f>
        <v>0.14285714285714285</v>
      </c>
      <c r="AR57">
        <f>SUM(Table6[[#This Row],[Generate and Supply Oxygen ]:[Remove And Manage Waste]])/8</f>
        <v>0</v>
      </c>
      <c r="AS57">
        <f>SUM(Table6[[#This Row],[Generate Food ]:[Provide Medical Treatment ]])/5</f>
        <v>0</v>
      </c>
    </row>
    <row r="58" spans="1:45">
      <c r="A58" s="6" t="s">
        <v>205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0.5</v>
      </c>
      <c r="J58">
        <v>0</v>
      </c>
      <c r="K58">
        <v>0</v>
      </c>
      <c r="L58">
        <v>0</v>
      </c>
      <c r="M58">
        <v>0.5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0.5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0.5</v>
      </c>
      <c r="AJ58">
        <v>0</v>
      </c>
      <c r="AK58">
        <v>0</v>
      </c>
      <c r="AL58">
        <v>0</v>
      </c>
      <c r="AM58">
        <v>0</v>
      </c>
      <c r="AN58">
        <f>SUM(Table6[[#This Row],[Drive Generation ]:[Convert Electricity ]])/7</f>
        <v>0</v>
      </c>
      <c r="AO58">
        <f>SUM(Table6[[#This Row],[Distribute Loads]:[Hold Geometric Structure ]])/8</f>
        <v>0.125</v>
      </c>
      <c r="AP58">
        <f>SUM(Table6[[#This Row],[Supply Air/Pressure]:[Vent Air/Pressure ]])/3</f>
        <v>0</v>
      </c>
      <c r="AQ58">
        <f>SUM(Table6[[#This Row],[Radiate Heat]:[Insulate Heat]])/7</f>
        <v>0.21428571428571427</v>
      </c>
      <c r="AR58">
        <f>SUM(Table6[[#This Row],[Generate and Supply Oxygen ]:[Remove And Manage Waste]])/8</f>
        <v>0.125</v>
      </c>
      <c r="AS58">
        <f>SUM(Table6[[#This Row],[Generate Food ]:[Provide Medical Treatment ]])/5</f>
        <v>0.1</v>
      </c>
    </row>
    <row r="59" spans="1:45">
      <c r="A59" s="4" t="s">
        <v>220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0.5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0.5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0.5</v>
      </c>
      <c r="AC59">
        <v>1</v>
      </c>
      <c r="AD59">
        <v>0.5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f>SUM(Table6[[#This Row],[Drive Generation ]:[Convert Electricity ]])/7</f>
        <v>0</v>
      </c>
      <c r="AO59">
        <f>SUM(Table6[[#This Row],[Distribute Loads]:[Hold Geometric Structure ]])/8</f>
        <v>6.25E-2</v>
      </c>
      <c r="AP59">
        <f>SUM(Table6[[#This Row],[Supply Air/Pressure]:[Vent Air/Pressure ]])/3</f>
        <v>0</v>
      </c>
      <c r="AQ59">
        <f>SUM(Table6[[#This Row],[Radiate Heat]:[Insulate Heat]])/7</f>
        <v>7.1428571428571425E-2</v>
      </c>
      <c r="AR59">
        <f>SUM(Table6[[#This Row],[Generate and Supply Oxygen ]:[Remove And Manage Waste]])/8</f>
        <v>0.25</v>
      </c>
      <c r="AS59">
        <f>SUM(Table6[[#This Row],[Generate Food ]:[Provide Medical Treatment ]])/5</f>
        <v>0</v>
      </c>
    </row>
    <row r="60" spans="1:45">
      <c r="A60" s="4" t="s">
        <v>492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0.5</v>
      </c>
      <c r="J60">
        <v>0</v>
      </c>
      <c r="K60">
        <v>0</v>
      </c>
      <c r="L60">
        <v>0</v>
      </c>
      <c r="M60">
        <v>0.5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0.5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0.5</v>
      </c>
      <c r="AC60">
        <v>1</v>
      </c>
      <c r="AD60">
        <v>0.5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f>SUM(Table6[[#This Row],[Drive Generation ]:[Convert Electricity ]])/7</f>
        <v>0</v>
      </c>
      <c r="AO60">
        <f>SUM(Table6[[#This Row],[Distribute Loads]:[Hold Geometric Structure ]])/8</f>
        <v>0.125</v>
      </c>
      <c r="AP60">
        <f>SUM(Table6[[#This Row],[Supply Air/Pressure]:[Vent Air/Pressure ]])/3</f>
        <v>0</v>
      </c>
      <c r="AQ60">
        <f>SUM(Table6[[#This Row],[Radiate Heat]:[Insulate Heat]])/7</f>
        <v>7.1428571428571425E-2</v>
      </c>
      <c r="AR60">
        <f>SUM(Table6[[#This Row],[Generate and Supply Oxygen ]:[Remove And Manage Waste]])/8</f>
        <v>0.25</v>
      </c>
      <c r="AS60">
        <f>SUM(Table6[[#This Row],[Generate Food ]:[Provide Medical Treatment ]])/5</f>
        <v>0</v>
      </c>
    </row>
    <row r="61" spans="1:45">
      <c r="A61" s="6" t="s">
        <v>515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0.5</v>
      </c>
      <c r="J61">
        <v>0.5</v>
      </c>
      <c r="K61">
        <v>0</v>
      </c>
      <c r="L61">
        <v>0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0.5</v>
      </c>
      <c r="AB61">
        <v>0.5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0.5</v>
      </c>
      <c r="AJ61">
        <v>0.5</v>
      </c>
      <c r="AK61">
        <v>0</v>
      </c>
      <c r="AL61">
        <v>0</v>
      </c>
      <c r="AM61">
        <v>0</v>
      </c>
      <c r="AN61">
        <f>SUM(Table6[[#This Row],[Drive Generation ]:[Convert Electricity ]])/7</f>
        <v>0</v>
      </c>
      <c r="AO61">
        <f>SUM(Table6[[#This Row],[Distribute Loads]:[Hold Geometric Structure ]])/8</f>
        <v>0.5</v>
      </c>
      <c r="AP61">
        <f>SUM(Table6[[#This Row],[Supply Air/Pressure]:[Vent Air/Pressure ]])/3</f>
        <v>0</v>
      </c>
      <c r="AQ61">
        <f>SUM(Table6[[#This Row],[Radiate Heat]:[Insulate Heat]])/7</f>
        <v>0.14285714285714285</v>
      </c>
      <c r="AR61">
        <f>SUM(Table6[[#This Row],[Generate and Supply Oxygen ]:[Remove And Manage Waste]])/8</f>
        <v>0.125</v>
      </c>
      <c r="AS61">
        <f>SUM(Table6[[#This Row],[Generate Food ]:[Provide Medical Treatment ]])/5</f>
        <v>0.2</v>
      </c>
    </row>
    <row r="62" spans="1:45">
      <c r="A62" s="6" t="s">
        <v>516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0.5</v>
      </c>
      <c r="L62">
        <v>0</v>
      </c>
      <c r="M62">
        <v>1</v>
      </c>
      <c r="N62">
        <v>1</v>
      </c>
      <c r="O62">
        <v>1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f>SUM(Table6[[#This Row],[Drive Generation ]:[Convert Electricity ]])/7</f>
        <v>0</v>
      </c>
      <c r="AO62">
        <f>SUM(Table6[[#This Row],[Distribute Loads]:[Hold Geometric Structure ]])/8</f>
        <v>0.8125</v>
      </c>
      <c r="AP62">
        <f>SUM(Table6[[#This Row],[Supply Air/Pressure]:[Vent Air/Pressure ]])/3</f>
        <v>0</v>
      </c>
      <c r="AQ62">
        <f>SUM(Table6[[#This Row],[Radiate Heat]:[Insulate Heat]])/7</f>
        <v>0.14285714285714285</v>
      </c>
      <c r="AR62">
        <f>SUM(Table6[[#This Row],[Generate and Supply Oxygen ]:[Remove And Manage Waste]])/8</f>
        <v>0</v>
      </c>
      <c r="AS62">
        <f>SUM(Table6[[#This Row],[Generate Food ]:[Provide Medical Treatment ]])/5</f>
        <v>0</v>
      </c>
    </row>
    <row r="63" spans="1:45">
      <c r="A63" s="6" t="s">
        <v>517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0.5</v>
      </c>
      <c r="K63">
        <v>1</v>
      </c>
      <c r="L63">
        <v>0</v>
      </c>
      <c r="M63">
        <v>0.5</v>
      </c>
      <c r="N63">
        <v>1</v>
      </c>
      <c r="O63">
        <v>0.5</v>
      </c>
      <c r="P63">
        <v>1</v>
      </c>
      <c r="Q63">
        <v>0.5</v>
      </c>
      <c r="R63">
        <v>0.5</v>
      </c>
      <c r="S63">
        <v>0.5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0.5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f>SUM(Table6[[#This Row],[Drive Generation ]:[Convert Electricity ]])/7</f>
        <v>0</v>
      </c>
      <c r="AO63">
        <f>SUM(Table6[[#This Row],[Distribute Loads]:[Hold Geometric Structure ]])/8</f>
        <v>0.6875</v>
      </c>
      <c r="AP63">
        <f>SUM(Table6[[#This Row],[Supply Air/Pressure]:[Vent Air/Pressure ]])/3</f>
        <v>0.5</v>
      </c>
      <c r="AQ63">
        <f>SUM(Table6[[#This Row],[Radiate Heat]:[Insulate Heat]])/7</f>
        <v>0.14285714285714285</v>
      </c>
      <c r="AR63">
        <f>SUM(Table6[[#This Row],[Generate and Supply Oxygen ]:[Remove And Manage Waste]])/8</f>
        <v>6.25E-2</v>
      </c>
      <c r="AS63">
        <f>SUM(Table6[[#This Row],[Generate Food ]:[Provide Medical Treatment ]])/5</f>
        <v>0</v>
      </c>
    </row>
    <row r="64" spans="1:45">
      <c r="A64" s="6" t="s">
        <v>518</v>
      </c>
      <c r="B64">
        <v>0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1</v>
      </c>
      <c r="J64">
        <v>0.5</v>
      </c>
      <c r="K64">
        <v>1</v>
      </c>
      <c r="L64">
        <v>0</v>
      </c>
      <c r="M64">
        <v>0.5</v>
      </c>
      <c r="N64">
        <v>1</v>
      </c>
      <c r="O64">
        <v>0.5</v>
      </c>
      <c r="P64">
        <v>1</v>
      </c>
      <c r="Q64">
        <v>0.5</v>
      </c>
      <c r="R64">
        <v>0.5</v>
      </c>
      <c r="S64">
        <v>0.5</v>
      </c>
      <c r="T64">
        <v>0.5</v>
      </c>
      <c r="U64">
        <v>0</v>
      </c>
      <c r="V64">
        <v>0</v>
      </c>
      <c r="W64">
        <v>0.5</v>
      </c>
      <c r="X64">
        <v>1</v>
      </c>
      <c r="Y64">
        <v>0.5</v>
      </c>
      <c r="Z64">
        <v>0</v>
      </c>
      <c r="AA64">
        <v>0.5</v>
      </c>
      <c r="AB64">
        <v>0</v>
      </c>
      <c r="AC64">
        <v>0</v>
      </c>
      <c r="AD64">
        <v>0</v>
      </c>
      <c r="AE64">
        <v>0</v>
      </c>
      <c r="AF64">
        <v>0.5</v>
      </c>
      <c r="AG64">
        <v>0.5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f>SUM(Table6[[#This Row],[Drive Generation ]:[Convert Electricity ]])/7</f>
        <v>0.14285714285714285</v>
      </c>
      <c r="AO64">
        <f>SUM(Table6[[#This Row],[Distribute Loads]:[Hold Geometric Structure ]])/8</f>
        <v>0.6875</v>
      </c>
      <c r="AP64">
        <f>SUM(Table6[[#This Row],[Supply Air/Pressure]:[Vent Air/Pressure ]])/3</f>
        <v>0.5</v>
      </c>
      <c r="AQ64">
        <f>SUM(Table6[[#This Row],[Radiate Heat]:[Insulate Heat]])/7</f>
        <v>0.35714285714285715</v>
      </c>
      <c r="AR64">
        <f>SUM(Table6[[#This Row],[Generate and Supply Oxygen ]:[Remove And Manage Waste]])/8</f>
        <v>0.1875</v>
      </c>
      <c r="AS64">
        <f>SUM(Table6[[#This Row],[Generate Food ]:[Provide Medical Treatment ]])/5</f>
        <v>0</v>
      </c>
    </row>
    <row r="65" spans="1:45">
      <c r="A65" s="6" t="s">
        <v>519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0</v>
      </c>
      <c r="L65">
        <v>0</v>
      </c>
      <c r="M65">
        <v>0.5</v>
      </c>
      <c r="N65">
        <v>1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</row>
    <row r="66" spans="1:45">
      <c r="A66" s="6" t="s">
        <v>74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f>SUM(Table6[[#This Row],[Drive Generation ]:[Convert Electricity ]])/7</f>
        <v>0</v>
      </c>
      <c r="AO66">
        <f>SUM(Table6[[#This Row],[Distribute Loads]:[Hold Geometric Structure ]])/8</f>
        <v>0</v>
      </c>
      <c r="AP66">
        <f>SUM(Table6[[#This Row],[Supply Air/Pressure]:[Vent Air/Pressure ]])/3</f>
        <v>0</v>
      </c>
      <c r="AQ66">
        <f>SUM(Table6[[#This Row],[Radiate Heat]:[Insulate Heat]])/7</f>
        <v>0</v>
      </c>
      <c r="AR66">
        <f>SUM(Table6[[#This Row],[Generate and Supply Oxygen ]:[Remove And Manage Waste]])/8</f>
        <v>0</v>
      </c>
      <c r="AS66">
        <f>SUM(Table6[[#This Row],[Generate Food ]:[Provide Medical Treatment ]])/5</f>
        <v>0.2</v>
      </c>
    </row>
    <row r="67" spans="1:45">
      <c r="A67" s="6" t="s">
        <v>68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f>SUM(Table6[[#This Row],[Drive Generation ]:[Convert Electricity ]])/7</f>
        <v>0</v>
      </c>
      <c r="AO67">
        <f>SUM(Table6[[#This Row],[Distribute Loads]:[Hold Geometric Structure ]])/8</f>
        <v>0</v>
      </c>
      <c r="AP67">
        <f>SUM(Table6[[#This Row],[Supply Air/Pressure]:[Vent Air/Pressure ]])/3</f>
        <v>0</v>
      </c>
      <c r="AQ67">
        <f>SUM(Table6[[#This Row],[Radiate Heat]:[Insulate Heat]])/7</f>
        <v>0</v>
      </c>
      <c r="AR67">
        <f>SUM(Table6[[#This Row],[Generate and Supply Oxygen ]:[Remove And Manage Waste]])/8</f>
        <v>0</v>
      </c>
      <c r="AS67">
        <f>SUM(Table6[[#This Row],[Generate Food ]:[Provide Medical Treatment ]])/5</f>
        <v>0.2</v>
      </c>
    </row>
    <row r="68" spans="1:45">
      <c r="A68" s="6" t="s">
        <v>83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f>SUM(Table6[[#This Row],[Drive Generation ]:[Convert Electricity ]])/7</f>
        <v>0</v>
      </c>
      <c r="AO68">
        <f>SUM(Table6[[#This Row],[Distribute Loads]:[Hold Geometric Structure ]])/8</f>
        <v>0</v>
      </c>
      <c r="AP68">
        <f>SUM(Table6[[#This Row],[Supply Air/Pressure]:[Vent Air/Pressure ]])/3</f>
        <v>0</v>
      </c>
      <c r="AQ68">
        <f>SUM(Table6[[#This Row],[Radiate Heat]:[Insulate Heat]])/7</f>
        <v>0</v>
      </c>
      <c r="AR68">
        <f>SUM(Table6[[#This Row],[Generate and Supply Oxygen ]:[Remove And Manage Waste]])/8</f>
        <v>0</v>
      </c>
      <c r="AS68">
        <f>SUM(Table6[[#This Row],[Generate Food ]:[Provide Medical Treatment ]])/5</f>
        <v>0.2</v>
      </c>
    </row>
    <row r="69" spans="1:45">
      <c r="A69" s="4" t="s">
        <v>259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0.5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f>SUM(Table6[[#This Row],[Drive Generation ]:[Convert Electricity ]])/7</f>
        <v>0</v>
      </c>
      <c r="AO69">
        <f>SUM(Table6[[#This Row],[Distribute Loads]:[Hold Geometric Structure ]])/8</f>
        <v>0</v>
      </c>
      <c r="AP69">
        <f>SUM(Table6[[#This Row],[Supply Air/Pressure]:[Vent Air/Pressure ]])/3</f>
        <v>0</v>
      </c>
      <c r="AQ69">
        <f>SUM(Table6[[#This Row],[Radiate Heat]:[Insulate Heat]])/7</f>
        <v>0.21428571428571427</v>
      </c>
      <c r="AR69">
        <f>SUM(Table6[[#This Row],[Generate and Supply Oxygen ]:[Remove And Manage Waste]])/8</f>
        <v>0</v>
      </c>
      <c r="AS69">
        <f>SUM(Table6[[#This Row],[Generate Food ]:[Provide Medical Treatment ]])/5</f>
        <v>0</v>
      </c>
    </row>
    <row r="70" spans="1:45">
      <c r="A70" s="4" t="s">
        <v>520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0.5</v>
      </c>
      <c r="N70">
        <v>0</v>
      </c>
      <c r="O70">
        <v>0</v>
      </c>
      <c r="P70">
        <v>0</v>
      </c>
      <c r="Q70">
        <v>1</v>
      </c>
      <c r="R70">
        <v>0</v>
      </c>
      <c r="S70">
        <v>0.5</v>
      </c>
      <c r="T70">
        <v>0</v>
      </c>
      <c r="U70">
        <v>0</v>
      </c>
      <c r="V70">
        <v>0.5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f>SUM(Table6[[#This Row],[Drive Generation ]:[Convert Electricity ]])/7</f>
        <v>0</v>
      </c>
      <c r="AO70">
        <f>SUM(Table6[[#This Row],[Distribute Loads]:[Hold Geometric Structure ]])/8</f>
        <v>6.25E-2</v>
      </c>
      <c r="AP70">
        <f>SUM(Table6[[#This Row],[Supply Air/Pressure]:[Vent Air/Pressure ]])/3</f>
        <v>0.5</v>
      </c>
      <c r="AQ70">
        <f>SUM(Table6[[#This Row],[Radiate Heat]:[Insulate Heat]])/7</f>
        <v>7.1428571428571425E-2</v>
      </c>
      <c r="AR70">
        <f>SUM(Table6[[#This Row],[Generate and Supply Oxygen ]:[Remove And Manage Waste]])/8</f>
        <v>0</v>
      </c>
      <c r="AS70">
        <f>SUM(Table6[[#This Row],[Generate Food ]:[Provide Medical Treatment ]])/5</f>
        <v>0</v>
      </c>
    </row>
    <row r="71" spans="1:45">
      <c r="A71" s="4" t="s">
        <v>521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0.5</v>
      </c>
      <c r="J71">
        <v>0</v>
      </c>
      <c r="K71">
        <v>0</v>
      </c>
      <c r="L71">
        <v>0</v>
      </c>
      <c r="M71">
        <v>0.5</v>
      </c>
      <c r="N71">
        <v>0</v>
      </c>
      <c r="O71">
        <v>0</v>
      </c>
      <c r="P71">
        <v>0</v>
      </c>
      <c r="Q71">
        <v>1</v>
      </c>
      <c r="R71">
        <v>0.5</v>
      </c>
      <c r="S71">
        <v>0.5</v>
      </c>
      <c r="T71">
        <v>0</v>
      </c>
      <c r="U71">
        <v>0</v>
      </c>
      <c r="V71">
        <v>0.5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f>SUM(Table6[[#This Row],[Drive Generation ]:[Convert Electricity ]])/7</f>
        <v>0</v>
      </c>
      <c r="AO71">
        <f>SUM(Table6[[#This Row],[Distribute Loads]:[Hold Geometric Structure ]])/8</f>
        <v>0.125</v>
      </c>
      <c r="AP71">
        <f>SUM(Table6[[#This Row],[Supply Air/Pressure]:[Vent Air/Pressure ]])/3</f>
        <v>0.66666666666666663</v>
      </c>
      <c r="AQ71">
        <f>SUM(Table6[[#This Row],[Radiate Heat]:[Insulate Heat]])/7</f>
        <v>7.1428571428571425E-2</v>
      </c>
      <c r="AR71">
        <f>SUM(Table6[[#This Row],[Generate and Supply Oxygen ]:[Remove And Manage Waste]])/8</f>
        <v>0</v>
      </c>
      <c r="AS71">
        <f>SUM(Table6[[#This Row],[Generate Food ]:[Provide Medical Treatment ]])/5</f>
        <v>0</v>
      </c>
    </row>
    <row r="72" spans="1:45">
      <c r="A72" s="4" t="s">
        <v>504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0.5</v>
      </c>
      <c r="K72">
        <v>1</v>
      </c>
      <c r="L72">
        <v>0</v>
      </c>
      <c r="M72">
        <v>0.5</v>
      </c>
      <c r="N72">
        <v>0</v>
      </c>
      <c r="O72">
        <v>0.5</v>
      </c>
      <c r="P72">
        <v>1</v>
      </c>
      <c r="Q72">
        <v>1</v>
      </c>
      <c r="R72">
        <v>0.5</v>
      </c>
      <c r="S72">
        <v>0.5</v>
      </c>
      <c r="T72">
        <v>0</v>
      </c>
      <c r="U72">
        <v>0</v>
      </c>
      <c r="V72">
        <v>0.5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f>SUM(Table6[[#This Row],[Drive Generation ]:[Convert Electricity ]])/7</f>
        <v>0</v>
      </c>
      <c r="AO72">
        <f>SUM(Table6[[#This Row],[Distribute Loads]:[Hold Geometric Structure ]])/8</f>
        <v>0.5625</v>
      </c>
      <c r="AP72">
        <f>SUM(Table6[[#This Row],[Supply Air/Pressure]:[Vent Air/Pressure ]])/3</f>
        <v>0.66666666666666663</v>
      </c>
      <c r="AQ72">
        <f>SUM(Table6[[#This Row],[Radiate Heat]:[Insulate Heat]])/7</f>
        <v>7.1428571428571425E-2</v>
      </c>
      <c r="AR72">
        <f>SUM(Table6[[#This Row],[Generate and Supply Oxygen ]:[Remove And Manage Waste]])/8</f>
        <v>0</v>
      </c>
      <c r="AS72">
        <f>SUM(Table6[[#This Row],[Generate Food ]:[Provide Medical Treatment ]])/5</f>
        <v>0</v>
      </c>
    </row>
    <row r="73" spans="1:45">
      <c r="A73" s="6" t="s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0.5</v>
      </c>
      <c r="J73">
        <v>0</v>
      </c>
      <c r="K73">
        <v>0</v>
      </c>
      <c r="L73">
        <v>0</v>
      </c>
      <c r="M73">
        <v>0.5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0.5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0.5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f>SUM(Table6[[#This Row],[Drive Generation ]:[Convert Electricity ]])/7</f>
        <v>0</v>
      </c>
      <c r="AO73">
        <f>SUM(Table6[[#This Row],[Distribute Loads]:[Hold Geometric Structure ]])/8</f>
        <v>0.125</v>
      </c>
      <c r="AP73">
        <f>SUM(Table6[[#This Row],[Supply Air/Pressure]:[Vent Air/Pressure ]])/3</f>
        <v>0</v>
      </c>
      <c r="AQ73">
        <f>SUM(Table6[[#This Row],[Radiate Heat]:[Insulate Heat]])/7</f>
        <v>7.1428571428571425E-2</v>
      </c>
      <c r="AR73">
        <f>SUM(Table6[[#This Row],[Generate and Supply Oxygen ]:[Remove And Manage Waste]])/8</f>
        <v>6.25E-2</v>
      </c>
      <c r="AS73">
        <f>SUM(Table6[[#This Row],[Generate Food ]:[Provide Medical Treatment ]])/5</f>
        <v>0.2</v>
      </c>
    </row>
    <row r="74" spans="1:45">
      <c r="A74" s="4" t="s">
        <v>498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0.5</v>
      </c>
      <c r="J74">
        <v>0</v>
      </c>
      <c r="K74">
        <v>0</v>
      </c>
      <c r="L74">
        <v>0</v>
      </c>
      <c r="M74">
        <v>0.5</v>
      </c>
      <c r="N74">
        <v>0</v>
      </c>
      <c r="O74">
        <v>0</v>
      </c>
      <c r="P74">
        <v>0</v>
      </c>
      <c r="Q74">
        <v>0.5</v>
      </c>
      <c r="R74">
        <v>0</v>
      </c>
      <c r="S74">
        <v>0</v>
      </c>
      <c r="T74">
        <v>0</v>
      </c>
      <c r="U74">
        <v>0.5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f>SUM(Table6[[#This Row],[Drive Generation ]:[Convert Electricity ]])/7</f>
        <v>0</v>
      </c>
      <c r="AO74">
        <f>SUM(Table6[[#This Row],[Distribute Loads]:[Hold Geometric Structure ]])/8</f>
        <v>0.125</v>
      </c>
      <c r="AP74">
        <f>SUM(Table6[[#This Row],[Supply Air/Pressure]:[Vent Air/Pressure ]])/3</f>
        <v>0.16666666666666666</v>
      </c>
      <c r="AQ74">
        <f>SUM(Table6[[#This Row],[Radiate Heat]:[Insulate Heat]])/7</f>
        <v>7.1428571428571425E-2</v>
      </c>
      <c r="AR74">
        <f>SUM(Table6[[#This Row],[Generate and Supply Oxygen ]:[Remove And Manage Waste]])/8</f>
        <v>0.125</v>
      </c>
      <c r="AS74">
        <f>SUM(Table6[[#This Row],[Generate Food ]:[Provide Medical Treatment ]])/5</f>
        <v>0</v>
      </c>
    </row>
    <row r="75" spans="1:45">
      <c r="A75" s="6" t="s">
        <v>78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f>SUM(Table6[[#This Row],[Drive Generation ]:[Convert Electricity ]])/7</f>
        <v>0</v>
      </c>
      <c r="AO75">
        <f>SUM(Table6[[#This Row],[Distribute Loads]:[Hold Geometric Structure ]])/8</f>
        <v>0</v>
      </c>
      <c r="AP75">
        <f>SUM(Table6[[#This Row],[Supply Air/Pressure]:[Vent Air/Pressure ]])/3</f>
        <v>0</v>
      </c>
      <c r="AQ75">
        <f>SUM(Table6[[#This Row],[Radiate Heat]:[Insulate Heat]])/7</f>
        <v>0</v>
      </c>
      <c r="AR75">
        <f>SUM(Table6[[#This Row],[Generate and Supply Oxygen ]:[Remove And Manage Waste]])/8</f>
        <v>0</v>
      </c>
      <c r="AS75">
        <f>SUM(Table6[[#This Row],[Generate Food ]:[Provide Medical Treatment ]])/5</f>
        <v>0.2</v>
      </c>
    </row>
    <row r="76" spans="1:45">
      <c r="A76" s="6" t="s">
        <v>198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0.5</v>
      </c>
      <c r="J76">
        <v>0</v>
      </c>
      <c r="K76">
        <v>1</v>
      </c>
      <c r="L76">
        <v>0</v>
      </c>
      <c r="M76">
        <v>0.5</v>
      </c>
      <c r="N76">
        <v>0</v>
      </c>
      <c r="O76">
        <v>0</v>
      </c>
      <c r="P76">
        <v>1</v>
      </c>
      <c r="Q76">
        <v>0.5</v>
      </c>
      <c r="R76">
        <v>1</v>
      </c>
      <c r="S76">
        <v>0.5</v>
      </c>
      <c r="T76">
        <v>0</v>
      </c>
      <c r="U76">
        <v>0</v>
      </c>
      <c r="V76">
        <v>0.5</v>
      </c>
      <c r="W76">
        <v>0.5</v>
      </c>
      <c r="X76">
        <v>0</v>
      </c>
      <c r="Y76">
        <v>1</v>
      </c>
      <c r="Z76">
        <v>0</v>
      </c>
      <c r="AA76">
        <v>0.5</v>
      </c>
      <c r="AB76">
        <v>0.5</v>
      </c>
      <c r="AC76">
        <v>0</v>
      </c>
      <c r="AD76">
        <v>0</v>
      </c>
      <c r="AE76">
        <v>0</v>
      </c>
      <c r="AF76">
        <v>0</v>
      </c>
      <c r="AG76">
        <v>0.5</v>
      </c>
      <c r="AH76">
        <v>0.5</v>
      </c>
      <c r="AI76">
        <v>0</v>
      </c>
      <c r="AJ76">
        <v>0.5</v>
      </c>
      <c r="AK76">
        <v>0</v>
      </c>
      <c r="AL76">
        <v>0</v>
      </c>
      <c r="AM76">
        <v>0.5</v>
      </c>
      <c r="AN76">
        <f>SUM(Table6[[#This Row],[Drive Generation ]:[Convert Electricity ]])/7</f>
        <v>0</v>
      </c>
      <c r="AO76">
        <f>SUM(Table6[[#This Row],[Distribute Loads]:[Hold Geometric Structure ]])/8</f>
        <v>0.375</v>
      </c>
      <c r="AP76">
        <f>SUM(Table6[[#This Row],[Supply Air/Pressure]:[Vent Air/Pressure ]])/3</f>
        <v>0.66666666666666663</v>
      </c>
      <c r="AQ76">
        <f>SUM(Table6[[#This Row],[Radiate Heat]:[Insulate Heat]])/7</f>
        <v>0.2857142857142857</v>
      </c>
      <c r="AR76">
        <f>SUM(Table6[[#This Row],[Generate and Supply Oxygen ]:[Remove And Manage Waste]])/8</f>
        <v>0.25</v>
      </c>
      <c r="AS76">
        <f>SUM(Table6[[#This Row],[Generate Food ]:[Provide Medical Treatment ]])/5</f>
        <v>0.2</v>
      </c>
    </row>
    <row r="77" spans="1:45">
      <c r="A77" s="4" t="s">
        <v>257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0.5</v>
      </c>
      <c r="J77">
        <v>0</v>
      </c>
      <c r="K77">
        <v>0</v>
      </c>
      <c r="L77">
        <v>0</v>
      </c>
      <c r="M77">
        <v>0.5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0.5</v>
      </c>
      <c r="V77">
        <v>0.5</v>
      </c>
      <c r="W77">
        <v>0.5</v>
      </c>
      <c r="X77">
        <v>0.5</v>
      </c>
      <c r="Y77">
        <v>1</v>
      </c>
      <c r="Z77">
        <v>0.5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0.5</v>
      </c>
      <c r="AN77">
        <f>SUM(Table6[[#This Row],[Drive Generation ]:[Convert Electricity ]])/7</f>
        <v>0</v>
      </c>
      <c r="AO77">
        <f>SUM(Table6[[#This Row],[Distribute Loads]:[Hold Geometric Structure ]])/8</f>
        <v>0.125</v>
      </c>
      <c r="AP77">
        <f>SUM(Table6[[#This Row],[Supply Air/Pressure]:[Vent Air/Pressure ]])/3</f>
        <v>0</v>
      </c>
      <c r="AQ77">
        <f>SUM(Table6[[#This Row],[Radiate Heat]:[Insulate Heat]])/7</f>
        <v>0.5</v>
      </c>
      <c r="AR77">
        <f>SUM(Table6[[#This Row],[Generate and Supply Oxygen ]:[Remove And Manage Waste]])/8</f>
        <v>0</v>
      </c>
      <c r="AS77">
        <f>SUM(Table6[[#This Row],[Generate Food ]:[Provide Medical Treatment ]])/5</f>
        <v>0.1</v>
      </c>
    </row>
    <row r="78" spans="1:45">
      <c r="A78" s="4" t="s">
        <v>497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0.5</v>
      </c>
      <c r="J78">
        <v>0</v>
      </c>
      <c r="K78">
        <v>0</v>
      </c>
      <c r="L78">
        <v>0</v>
      </c>
      <c r="M78">
        <v>0.5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0.5</v>
      </c>
      <c r="V78">
        <v>0.5</v>
      </c>
      <c r="W78">
        <v>0</v>
      </c>
      <c r="X78">
        <v>0</v>
      </c>
      <c r="Y78">
        <v>0</v>
      </c>
      <c r="Z78">
        <v>0</v>
      </c>
      <c r="AA78">
        <v>0</v>
      </c>
      <c r="AB78">
        <v>0.5</v>
      </c>
      <c r="AC78">
        <v>0</v>
      </c>
      <c r="AD78">
        <v>0</v>
      </c>
      <c r="AE78">
        <v>0</v>
      </c>
      <c r="AF78">
        <v>0</v>
      </c>
      <c r="AG78">
        <v>0.5</v>
      </c>
      <c r="AH78">
        <v>0</v>
      </c>
      <c r="AI78">
        <v>0</v>
      </c>
      <c r="AJ78">
        <v>1</v>
      </c>
      <c r="AK78">
        <v>0</v>
      </c>
      <c r="AL78">
        <v>0</v>
      </c>
      <c r="AM78">
        <v>0</v>
      </c>
      <c r="AN78">
        <f>SUM(Table6[[#This Row],[Drive Generation ]:[Convert Electricity ]])/7</f>
        <v>0</v>
      </c>
      <c r="AO78">
        <f>SUM(Table6[[#This Row],[Distribute Loads]:[Hold Geometric Structure ]])/8</f>
        <v>0.125</v>
      </c>
      <c r="AP78">
        <f>SUM(Table6[[#This Row],[Supply Air/Pressure]:[Vent Air/Pressure ]])/3</f>
        <v>0</v>
      </c>
      <c r="AQ78">
        <f>SUM(Table6[[#This Row],[Radiate Heat]:[Insulate Heat]])/7</f>
        <v>0.14285714285714285</v>
      </c>
      <c r="AR78">
        <f>SUM(Table6[[#This Row],[Generate and Supply Oxygen ]:[Remove And Manage Waste]])/8</f>
        <v>0.125</v>
      </c>
      <c r="AS78">
        <f>SUM(Table6[[#This Row],[Generate Food ]:[Provide Medical Treatment ]])/5</f>
        <v>0.2</v>
      </c>
    </row>
    <row r="79" spans="1:45">
      <c r="A79" s="6" t="s">
        <v>232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0.5</v>
      </c>
      <c r="J79">
        <v>0</v>
      </c>
      <c r="K79">
        <v>1</v>
      </c>
      <c r="L79">
        <v>0</v>
      </c>
      <c r="M79">
        <v>0.5</v>
      </c>
      <c r="N79">
        <v>0</v>
      </c>
      <c r="O79">
        <v>0</v>
      </c>
      <c r="P79">
        <v>1</v>
      </c>
      <c r="Q79">
        <v>1</v>
      </c>
      <c r="R79">
        <v>0.5</v>
      </c>
      <c r="S79">
        <v>0.5</v>
      </c>
      <c r="T79">
        <v>0</v>
      </c>
      <c r="U79">
        <v>0</v>
      </c>
      <c r="V79">
        <v>0.5</v>
      </c>
      <c r="W79">
        <v>0</v>
      </c>
      <c r="X79">
        <v>0</v>
      </c>
      <c r="Y79">
        <v>0</v>
      </c>
      <c r="Z79">
        <v>0</v>
      </c>
      <c r="AA79">
        <v>0.5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>SUM(Table6[[#This Row],[Drive Generation ]:[Convert Electricity ]])/7</f>
        <v>0</v>
      </c>
      <c r="AO79">
        <f>SUM(Table6[[#This Row],[Distribute Loads]:[Hold Geometric Structure ]])/8</f>
        <v>0.375</v>
      </c>
      <c r="AP79">
        <f>SUM(Table6[[#This Row],[Supply Air/Pressure]:[Vent Air/Pressure ]])/3</f>
        <v>0.66666666666666663</v>
      </c>
      <c r="AQ79">
        <f>SUM(Table6[[#This Row],[Radiate Heat]:[Insulate Heat]])/7</f>
        <v>7.1428571428571425E-2</v>
      </c>
      <c r="AR79">
        <f>SUM(Table6[[#This Row],[Generate and Supply Oxygen ]:[Remove And Manage Waste]])/8</f>
        <v>6.25E-2</v>
      </c>
      <c r="AS79">
        <f>SUM(Table6[[#This Row],[Generate Food ]:[Provide Medical Treatment ]])/5</f>
        <v>0</v>
      </c>
    </row>
    <row r="80" spans="1:45">
      <c r="A80" s="4" t="s">
        <v>243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0.5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>SUM(Table6[[#This Row],[Drive Generation ]:[Convert Electricity ]])/7</f>
        <v>0</v>
      </c>
      <c r="AO80">
        <f>SUM(Table6[[#This Row],[Distribute Loads]:[Hold Geometric Structure ]])/8</f>
        <v>0</v>
      </c>
      <c r="AP80">
        <f>SUM(Table6[[#This Row],[Supply Air/Pressure]:[Vent Air/Pressure ]])/3</f>
        <v>0</v>
      </c>
      <c r="AQ80">
        <f>SUM(Table6[[#This Row],[Radiate Heat]:[Insulate Heat]])/7</f>
        <v>0.21428571428571427</v>
      </c>
      <c r="AR80">
        <f>SUM(Table6[[#This Row],[Generate and Supply Oxygen ]:[Remove And Manage Waste]])/8</f>
        <v>0</v>
      </c>
      <c r="AS80">
        <f>SUM(Table6[[#This Row],[Generate Food ]:[Provide Medical Treatment ]])/5</f>
        <v>0</v>
      </c>
    </row>
    <row r="81" spans="1:45">
      <c r="A81" s="6" t="s">
        <v>197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0.5</v>
      </c>
      <c r="J81">
        <v>0</v>
      </c>
      <c r="K81">
        <v>1</v>
      </c>
      <c r="L81">
        <v>0</v>
      </c>
      <c r="M81">
        <v>0.5</v>
      </c>
      <c r="N81">
        <v>0</v>
      </c>
      <c r="O81">
        <v>0</v>
      </c>
      <c r="P81">
        <v>0</v>
      </c>
      <c r="Q81">
        <v>0.5</v>
      </c>
      <c r="R81">
        <v>1</v>
      </c>
      <c r="S81">
        <v>0</v>
      </c>
      <c r="T81">
        <v>0</v>
      </c>
      <c r="U81">
        <v>0.5</v>
      </c>
      <c r="V81">
        <v>0.5</v>
      </c>
      <c r="W81">
        <v>0.5</v>
      </c>
      <c r="X81">
        <v>0.5</v>
      </c>
      <c r="Y81">
        <v>1</v>
      </c>
      <c r="Z81">
        <v>0</v>
      </c>
      <c r="AA81">
        <v>0.5</v>
      </c>
      <c r="AB81">
        <v>0</v>
      </c>
      <c r="AC81">
        <v>0</v>
      </c>
      <c r="AD81">
        <v>0.5</v>
      </c>
      <c r="AE81">
        <v>0</v>
      </c>
      <c r="AF81">
        <v>0.5</v>
      </c>
      <c r="AG81">
        <v>0.5</v>
      </c>
      <c r="AH81">
        <v>0.5</v>
      </c>
      <c r="AI81">
        <v>0.5</v>
      </c>
      <c r="AJ81">
        <v>0</v>
      </c>
      <c r="AK81">
        <v>0</v>
      </c>
      <c r="AL81">
        <v>0</v>
      </c>
      <c r="AM81">
        <v>0.5</v>
      </c>
      <c r="AN81">
        <f>SUM(Table6[[#This Row],[Drive Generation ]:[Convert Electricity ]])/7</f>
        <v>0</v>
      </c>
      <c r="AO81">
        <f>SUM(Table6[[#This Row],[Distribute Loads]:[Hold Geometric Structure ]])/8</f>
        <v>0.25</v>
      </c>
      <c r="AP81">
        <f>SUM(Table6[[#This Row],[Supply Air/Pressure]:[Vent Air/Pressure ]])/3</f>
        <v>0.5</v>
      </c>
      <c r="AQ81">
        <f>SUM(Table6[[#This Row],[Radiate Heat]:[Insulate Heat]])/7</f>
        <v>0.42857142857142855</v>
      </c>
      <c r="AR81">
        <f>SUM(Table6[[#This Row],[Generate and Supply Oxygen ]:[Remove And Manage Waste]])/8</f>
        <v>0.3125</v>
      </c>
      <c r="AS81">
        <f>SUM(Table6[[#This Row],[Generate Food ]:[Provide Medical Treatment ]])/5</f>
        <v>0.2</v>
      </c>
    </row>
    <row r="82" spans="1:45">
      <c r="A82" s="6" t="s">
        <v>72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0.5</v>
      </c>
      <c r="J82">
        <v>0</v>
      </c>
      <c r="K82">
        <v>0</v>
      </c>
      <c r="L82">
        <v>0</v>
      </c>
      <c r="M82">
        <v>0.5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0.5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f>SUM(Table6[[#This Row],[Drive Generation ]:[Convert Electricity ]])/7</f>
        <v>0</v>
      </c>
      <c r="AO82">
        <f>SUM(Table6[[#This Row],[Distribute Loads]:[Hold Geometric Structure ]])/8</f>
        <v>0.125</v>
      </c>
      <c r="AP82">
        <f>SUM(Table6[[#This Row],[Supply Air/Pressure]:[Vent Air/Pressure ]])/3</f>
        <v>0</v>
      </c>
      <c r="AQ82">
        <f>SUM(Table6[[#This Row],[Radiate Heat]:[Insulate Heat]])/7</f>
        <v>7.1428571428571425E-2</v>
      </c>
      <c r="AR82">
        <f>SUM(Table6[[#This Row],[Generate and Supply Oxygen ]:[Remove And Manage Waste]])/8</f>
        <v>0</v>
      </c>
      <c r="AS82">
        <f>SUM(Table6[[#This Row],[Generate Food ]:[Provide Medical Treatment ]])/5</f>
        <v>0.2</v>
      </c>
    </row>
    <row r="83" spans="1:45">
      <c r="A83" s="6" t="s">
        <v>194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0.5</v>
      </c>
      <c r="J83">
        <v>0</v>
      </c>
      <c r="K83">
        <v>1</v>
      </c>
      <c r="L83">
        <v>0</v>
      </c>
      <c r="M83">
        <v>0.5</v>
      </c>
      <c r="N83">
        <v>0</v>
      </c>
      <c r="O83">
        <v>0</v>
      </c>
      <c r="P83">
        <v>1</v>
      </c>
      <c r="Q83">
        <v>0</v>
      </c>
      <c r="R83">
        <v>0</v>
      </c>
      <c r="S83">
        <v>0</v>
      </c>
      <c r="T83">
        <v>1</v>
      </c>
      <c r="U83">
        <v>0</v>
      </c>
      <c r="V83">
        <v>1</v>
      </c>
      <c r="W83">
        <v>1</v>
      </c>
      <c r="X83">
        <v>0.5</v>
      </c>
      <c r="Y83">
        <v>0.5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>SUM(Table6[[#This Row],[Drive Generation ]:[Convert Electricity ]])/7</f>
        <v>0</v>
      </c>
      <c r="AO83">
        <f>SUM(Table6[[#This Row],[Distribute Loads]:[Hold Geometric Structure ]])/8</f>
        <v>0.375</v>
      </c>
      <c r="AP83">
        <f>SUM(Table6[[#This Row],[Supply Air/Pressure]:[Vent Air/Pressure ]])/3</f>
        <v>0</v>
      </c>
      <c r="AQ83">
        <f>SUM(Table6[[#This Row],[Radiate Heat]:[Insulate Heat]])/7</f>
        <v>0.5714285714285714</v>
      </c>
      <c r="AR83">
        <f>SUM(Table6[[#This Row],[Generate and Supply Oxygen ]:[Remove And Manage Waste]])/8</f>
        <v>0</v>
      </c>
      <c r="AS83">
        <f>SUM(Table6[[#This Row],[Generate Food ]:[Provide Medical Treatment ]])/5</f>
        <v>0</v>
      </c>
    </row>
    <row r="84" spans="1:45">
      <c r="A84" s="35" t="s">
        <v>222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0.5</v>
      </c>
      <c r="AB84">
        <v>0</v>
      </c>
      <c r="AC84">
        <v>0</v>
      </c>
      <c r="AD84">
        <v>0</v>
      </c>
      <c r="AE84">
        <v>0</v>
      </c>
      <c r="AF84">
        <v>0.5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0.5</v>
      </c>
      <c r="AN84">
        <f>SUM(Table6[[#This Row],[Drive Generation ]:[Convert Electricity ]])/7</f>
        <v>0</v>
      </c>
      <c r="AO84">
        <f>SUM(Table6[[#This Row],[Distribute Loads]:[Hold Geometric Structure ]])/8</f>
        <v>0</v>
      </c>
      <c r="AP84">
        <f>SUM(Table6[[#This Row],[Supply Air/Pressure]:[Vent Air/Pressure ]])/3</f>
        <v>0.33333333333333331</v>
      </c>
      <c r="AQ84">
        <f>SUM(Table6[[#This Row],[Radiate Heat]:[Insulate Heat]])/7</f>
        <v>0</v>
      </c>
      <c r="AR84">
        <f>SUM(Table6[[#This Row],[Generate and Supply Oxygen ]:[Remove And Manage Waste]])/8</f>
        <v>0.125</v>
      </c>
      <c r="AS84">
        <f>SUM(Table6[[#This Row],[Generate Food ]:[Provide Medical Treatment ]])/5</f>
        <v>0.1</v>
      </c>
    </row>
    <row r="85" spans="1:45">
      <c r="A85" s="35" t="s">
        <v>263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0.5</v>
      </c>
      <c r="J85">
        <v>0.5</v>
      </c>
      <c r="K85">
        <v>0</v>
      </c>
      <c r="L85">
        <v>0</v>
      </c>
      <c r="M85">
        <v>0</v>
      </c>
      <c r="N85">
        <v>0</v>
      </c>
      <c r="O85">
        <v>0</v>
      </c>
      <c r="P85">
        <v>0.5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0.5</v>
      </c>
      <c r="AI85">
        <v>0</v>
      </c>
      <c r="AJ85">
        <v>0</v>
      </c>
      <c r="AK85">
        <v>0.5</v>
      </c>
      <c r="AL85">
        <v>0</v>
      </c>
      <c r="AM85">
        <v>0.5</v>
      </c>
      <c r="AN85">
        <f>SUM(Table6[[#This Row],[Drive Generation ]:[Convert Electricity ]])/7</f>
        <v>0</v>
      </c>
      <c r="AO85">
        <f>SUM(Table6[[#This Row],[Distribute Loads]:[Hold Geometric Structure ]])/8</f>
        <v>0.1875</v>
      </c>
      <c r="AP85">
        <f>SUM(Table6[[#This Row],[Supply Air/Pressure]:[Vent Air/Pressure ]])/3</f>
        <v>0</v>
      </c>
      <c r="AQ85">
        <f>SUM(Table6[[#This Row],[Radiate Heat]:[Insulate Heat]])/7</f>
        <v>0</v>
      </c>
      <c r="AR85">
        <f>SUM(Table6[[#This Row],[Generate and Supply Oxygen ]:[Remove And Manage Waste]])/8</f>
        <v>6.25E-2</v>
      </c>
      <c r="AS85">
        <f>SUM(Table6[[#This Row],[Generate Food ]:[Provide Medical Treatment ]])/5</f>
        <v>0.2</v>
      </c>
    </row>
    <row r="86" spans="1:45">
      <c r="A86" s="35" t="s">
        <v>226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0.5</v>
      </c>
      <c r="J86">
        <v>0</v>
      </c>
      <c r="K86">
        <v>0</v>
      </c>
      <c r="L86">
        <v>0</v>
      </c>
      <c r="M86">
        <v>0.5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1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1</v>
      </c>
      <c r="AD86">
        <v>0.5</v>
      </c>
      <c r="AE86">
        <v>0</v>
      </c>
      <c r="AF86">
        <v>0</v>
      </c>
      <c r="AG86">
        <v>0</v>
      </c>
      <c r="AH86">
        <v>0.5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>SUM(Table6[[#This Row],[Drive Generation ]:[Convert Electricity ]])/7</f>
        <v>0</v>
      </c>
      <c r="AO86">
        <f>SUM(Table6[[#This Row],[Distribute Loads]:[Hold Geometric Structure ]])/8</f>
        <v>0.125</v>
      </c>
      <c r="AP86">
        <f>SUM(Table6[[#This Row],[Supply Air/Pressure]:[Vent Air/Pressure ]])/3</f>
        <v>0</v>
      </c>
      <c r="AQ86">
        <f>SUM(Table6[[#This Row],[Radiate Heat]:[Insulate Heat]])/7</f>
        <v>0.14285714285714285</v>
      </c>
      <c r="AR86">
        <f>SUM(Table6[[#This Row],[Generate and Supply Oxygen ]:[Remove And Manage Waste]])/8</f>
        <v>0.375</v>
      </c>
      <c r="AS86">
        <f>SUM(Table6[[#This Row],[Generate Food ]:[Provide Medical Treatment ]])/5</f>
        <v>0</v>
      </c>
    </row>
    <row r="87" spans="1:45">
      <c r="A87" s="33" t="s">
        <v>236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0.5</v>
      </c>
      <c r="K87">
        <v>1</v>
      </c>
      <c r="L87">
        <v>0</v>
      </c>
      <c r="M87">
        <v>0</v>
      </c>
      <c r="N87">
        <v>1</v>
      </c>
      <c r="O87">
        <v>0.5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0.5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>SUM(Table6[[#This Row],[Drive Generation ]:[Convert Electricity ]])/7</f>
        <v>0</v>
      </c>
      <c r="AO87">
        <f>SUM(Table6[[#This Row],[Distribute Loads]:[Hold Geometric Structure ]])/8</f>
        <v>0.375</v>
      </c>
      <c r="AP87">
        <f>SUM(Table6[[#This Row],[Supply Air/Pressure]:[Vent Air/Pressure ]])/3</f>
        <v>0</v>
      </c>
      <c r="AQ87">
        <f>SUM(Table6[[#This Row],[Radiate Heat]:[Insulate Heat]])/7</f>
        <v>7.1428571428571425E-2</v>
      </c>
      <c r="AR87">
        <f>SUM(Table6[[#This Row],[Generate and Supply Oxygen ]:[Remove And Manage Waste]])/8</f>
        <v>0</v>
      </c>
      <c r="AS87">
        <f>SUM(Table6[[#This Row],[Generate Food ]:[Provide Medical Treatment ]])/5</f>
        <v>0</v>
      </c>
    </row>
    <row r="88" spans="1:45">
      <c r="A88" s="35" t="s">
        <v>253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0.5</v>
      </c>
      <c r="J88">
        <v>0</v>
      </c>
      <c r="K88">
        <v>0</v>
      </c>
      <c r="L88">
        <v>0</v>
      </c>
      <c r="M88">
        <v>0.5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1</v>
      </c>
      <c r="W88">
        <v>1</v>
      </c>
      <c r="X88">
        <v>1</v>
      </c>
      <c r="Y88">
        <v>1</v>
      </c>
      <c r="Z88">
        <v>0.5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>SUM(Table6[[#This Row],[Drive Generation ]:[Convert Electricity ]])/7</f>
        <v>0</v>
      </c>
      <c r="AO88">
        <f>SUM(Table6[[#This Row],[Distribute Loads]:[Hold Geometric Structure ]])/8</f>
        <v>0.125</v>
      </c>
      <c r="AP88">
        <f>SUM(Table6[[#This Row],[Supply Air/Pressure]:[Vent Air/Pressure ]])/3</f>
        <v>0</v>
      </c>
      <c r="AQ88">
        <f>SUM(Table6[[#This Row],[Radiate Heat]:[Insulate Heat]])/7</f>
        <v>0.7857142857142857</v>
      </c>
      <c r="AR88">
        <f>SUM(Table6[[#This Row],[Generate and Supply Oxygen ]:[Remove And Manage Waste]])/8</f>
        <v>0</v>
      </c>
      <c r="AS88">
        <f>SUM(Table6[[#This Row],[Generate Food ]:[Provide Medical Treatment ]])/5</f>
        <v>0</v>
      </c>
    </row>
    <row r="89" spans="1:45">
      <c r="A89" s="33" t="s">
        <v>523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0.5</v>
      </c>
      <c r="K89">
        <v>0.5</v>
      </c>
      <c r="L89">
        <v>0</v>
      </c>
      <c r="M89">
        <v>1</v>
      </c>
      <c r="N89">
        <v>1</v>
      </c>
      <c r="O89">
        <v>1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>SUM(Table6[[#This Row],[Drive Generation ]:[Convert Electricity ]])/7</f>
        <v>0</v>
      </c>
      <c r="AO89">
        <f>SUM(Table6[[#This Row],[Distribute Loads]:[Hold Geometric Structure ]])/8</f>
        <v>0.75</v>
      </c>
      <c r="AP89">
        <f>SUM(Table6[[#This Row],[Supply Air/Pressure]:[Vent Air/Pressure ]])/3</f>
        <v>0</v>
      </c>
      <c r="AQ89">
        <f>SUM(Table6[[#This Row],[Radiate Heat]:[Insulate Heat]])/7</f>
        <v>0.14285714285714285</v>
      </c>
      <c r="AR89">
        <f>SUM(Table6[[#This Row],[Generate and Supply Oxygen ]:[Remove And Manage Waste]])/8</f>
        <v>0</v>
      </c>
      <c r="AS89">
        <f>SUM(Table6[[#This Row],[Generate Food ]:[Provide Medical Treatment ]])/5</f>
        <v>0</v>
      </c>
    </row>
    <row r="90" spans="1:45">
      <c r="A90" s="35" t="s">
        <v>233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0.5</v>
      </c>
      <c r="J90">
        <v>0</v>
      </c>
      <c r="K90">
        <v>0</v>
      </c>
      <c r="L90">
        <v>0</v>
      </c>
      <c r="M90">
        <v>0.5</v>
      </c>
      <c r="N90">
        <v>0</v>
      </c>
      <c r="O90">
        <v>0</v>
      </c>
      <c r="P90">
        <v>0</v>
      </c>
      <c r="Q90">
        <v>0.5</v>
      </c>
      <c r="R90">
        <v>0</v>
      </c>
      <c r="S90">
        <v>0</v>
      </c>
      <c r="T90">
        <v>0</v>
      </c>
      <c r="U90">
        <v>1</v>
      </c>
      <c r="V90">
        <v>0</v>
      </c>
      <c r="W90">
        <v>0</v>
      </c>
      <c r="X90">
        <v>0</v>
      </c>
      <c r="Y90">
        <v>0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>SUM(Table6[[#This Row],[Drive Generation ]:[Convert Electricity ]])/7</f>
        <v>0</v>
      </c>
      <c r="AO90">
        <f>SUM(Table6[[#This Row],[Distribute Loads]:[Hold Geometric Structure ]])/8</f>
        <v>0.125</v>
      </c>
      <c r="AP90">
        <f>SUM(Table6[[#This Row],[Supply Air/Pressure]:[Vent Air/Pressure ]])/3</f>
        <v>0.16666666666666666</v>
      </c>
      <c r="AQ90">
        <f>SUM(Table6[[#This Row],[Radiate Heat]:[Insulate Heat]])/7</f>
        <v>0.14285714285714285</v>
      </c>
      <c r="AR90">
        <f>SUM(Table6[[#This Row],[Generate and Supply Oxygen ]:[Remove And Manage Waste]])/8</f>
        <v>0.125</v>
      </c>
      <c r="AS90">
        <f>SUM(Table6[[#This Row],[Generate Food ]:[Provide Medical Treatment ]])/5</f>
        <v>0</v>
      </c>
    </row>
    <row r="91" spans="1:45">
      <c r="A91" s="33" t="s">
        <v>207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0.5</v>
      </c>
      <c r="I91">
        <v>1</v>
      </c>
      <c r="J91">
        <v>0.5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0.5</v>
      </c>
      <c r="U91">
        <v>0.5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0.5</v>
      </c>
      <c r="AC91">
        <v>1</v>
      </c>
      <c r="AD91">
        <v>1</v>
      </c>
      <c r="AE91">
        <v>0.5</v>
      </c>
      <c r="AF91">
        <v>1</v>
      </c>
      <c r="AG91">
        <v>1</v>
      </c>
      <c r="AH91">
        <v>0.5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>SUM(Table6[[#This Row],[Drive Generation ]:[Convert Electricity ]])/7</f>
        <v>7.1428571428571425E-2</v>
      </c>
      <c r="AO91">
        <f>SUM(Table6[[#This Row],[Distribute Loads]:[Hold Geometric Structure ]])/8</f>
        <v>0.9375</v>
      </c>
      <c r="AP91">
        <f>SUM(Table6[[#This Row],[Supply Air/Pressure]:[Vent Air/Pressure ]])/3</f>
        <v>1</v>
      </c>
      <c r="AQ91">
        <f>SUM(Table6[[#This Row],[Radiate Heat]:[Insulate Heat]])/7</f>
        <v>0.8571428571428571</v>
      </c>
      <c r="AR91">
        <f>SUM(Table6[[#This Row],[Generate and Supply Oxygen ]:[Remove And Manage Waste]])/8</f>
        <v>0.8125</v>
      </c>
      <c r="AS91">
        <f>SUM(Table6[[#This Row],[Generate Food ]:[Provide Medical Treatment ]])/5</f>
        <v>0</v>
      </c>
    </row>
    <row r="92" spans="1:45">
      <c r="A92" s="35" t="s">
        <v>216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0.5</v>
      </c>
      <c r="J92">
        <v>0</v>
      </c>
      <c r="K92">
        <v>0</v>
      </c>
      <c r="L92">
        <v>0</v>
      </c>
      <c r="M92">
        <v>0.5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>SUM(Table6[[#This Row],[Drive Generation ]:[Convert Electricity ]])/7</f>
        <v>0</v>
      </c>
      <c r="AO92">
        <f>SUM(Table6[[#This Row],[Distribute Loads]:[Hold Geometric Structure ]])/8</f>
        <v>0.125</v>
      </c>
      <c r="AP92">
        <f>SUM(Table6[[#This Row],[Supply Air/Pressure]:[Vent Air/Pressure ]])/3</f>
        <v>0</v>
      </c>
      <c r="AQ92">
        <f>SUM(Table6[[#This Row],[Radiate Heat]:[Insulate Heat]])/7</f>
        <v>0</v>
      </c>
      <c r="AR92">
        <f>SUM(Table6[[#This Row],[Generate and Supply Oxygen ]:[Remove And Manage Waste]])/8</f>
        <v>0</v>
      </c>
      <c r="AS92">
        <f>SUM(Table6[[#This Row],[Generate Food ]:[Provide Medical Treatment ]])/5</f>
        <v>0</v>
      </c>
    </row>
    <row r="93" spans="1:45">
      <c r="A93" s="33" t="s">
        <v>525</v>
      </c>
      <c r="B93">
        <v>0</v>
      </c>
      <c r="C93">
        <v>0</v>
      </c>
      <c r="D93">
        <v>0</v>
      </c>
      <c r="E93">
        <v>0</v>
      </c>
      <c r="F93">
        <v>0</v>
      </c>
      <c r="G93">
        <v>0.5</v>
      </c>
      <c r="H93">
        <v>0</v>
      </c>
      <c r="I93">
        <v>1</v>
      </c>
      <c r="J93">
        <v>0.5</v>
      </c>
      <c r="K93">
        <v>1</v>
      </c>
      <c r="L93">
        <v>0</v>
      </c>
      <c r="M93">
        <v>0.5</v>
      </c>
      <c r="N93">
        <v>1</v>
      </c>
      <c r="O93">
        <v>0.5</v>
      </c>
      <c r="P93">
        <v>1</v>
      </c>
      <c r="Q93">
        <v>0.5</v>
      </c>
      <c r="R93">
        <v>0.5</v>
      </c>
      <c r="S93">
        <v>0.5</v>
      </c>
      <c r="T93">
        <v>0</v>
      </c>
      <c r="U93">
        <v>0</v>
      </c>
      <c r="V93">
        <v>0</v>
      </c>
      <c r="W93">
        <v>0</v>
      </c>
      <c r="X93">
        <v>0.5</v>
      </c>
      <c r="Y93">
        <v>0.5</v>
      </c>
      <c r="Z93">
        <v>0</v>
      </c>
      <c r="AA93">
        <v>0</v>
      </c>
      <c r="AB93">
        <v>0.5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0.5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>SUM(Table6[[#This Row],[Drive Generation ]:[Convert Electricity ]])/7</f>
        <v>7.1428571428571425E-2</v>
      </c>
      <c r="AO93">
        <f>SUM(Table6[[#This Row],[Distribute Loads]:[Hold Geometric Structure ]])/8</f>
        <v>0.6875</v>
      </c>
      <c r="AP93">
        <f>SUM(Table6[[#This Row],[Supply Air/Pressure]:[Vent Air/Pressure ]])/3</f>
        <v>0.5</v>
      </c>
      <c r="AQ93">
        <f>SUM(Table6[[#This Row],[Radiate Heat]:[Insulate Heat]])/7</f>
        <v>0.14285714285714285</v>
      </c>
      <c r="AR93">
        <f>SUM(Table6[[#This Row],[Generate and Supply Oxygen ]:[Remove And Manage Waste]])/8</f>
        <v>0.125</v>
      </c>
      <c r="AS93">
        <f>SUM(Table6[[#This Row],[Generate Food ]:[Provide Medical Treatment ]])/5</f>
        <v>0</v>
      </c>
    </row>
    <row r="94" spans="1:45">
      <c r="A94" s="6" t="s">
        <v>81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  <c r="AN94">
        <f>SUM(Table6[[#This Row],[Drive Generation ]:[Convert Electricity ]])/7</f>
        <v>0</v>
      </c>
      <c r="AO94">
        <f>SUM(Table6[[#This Row],[Distribute Loads]:[Hold Geometric Structure ]])/8</f>
        <v>0</v>
      </c>
      <c r="AP94">
        <f>SUM(Table6[[#This Row],[Supply Air/Pressure]:[Vent Air/Pressure ]])/3</f>
        <v>0</v>
      </c>
      <c r="AQ94">
        <f>SUM(Table6[[#This Row],[Radiate Heat]:[Insulate Heat]])/7</f>
        <v>0</v>
      </c>
      <c r="AR94">
        <f>SUM(Table6[[#This Row],[Generate and Supply Oxygen ]:[Remove And Manage Waste]])/8</f>
        <v>0</v>
      </c>
      <c r="AS94">
        <f>SUM(Table6[[#This Row],[Generate Food ]:[Provide Medical Treatment ]])/5</f>
        <v>0.2</v>
      </c>
    </row>
    <row r="95" spans="1:45">
      <c r="A95" s="6" t="s">
        <v>526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0.5</v>
      </c>
      <c r="K95">
        <v>0</v>
      </c>
      <c r="L95">
        <v>0</v>
      </c>
      <c r="M95">
        <v>0.5</v>
      </c>
      <c r="N95">
        <v>0</v>
      </c>
      <c r="O95">
        <v>0.5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>SUM(Table6[[#This Row],[Drive Generation ]:[Convert Electricity ]])/7</f>
        <v>0</v>
      </c>
      <c r="AO95">
        <f>SUM(Table6[[#This Row],[Distribute Loads]:[Hold Geometric Structure ]])/8</f>
        <v>0.4375</v>
      </c>
      <c r="AP95">
        <f>SUM(Table6[[#This Row],[Supply Air/Pressure]:[Vent Air/Pressure ]])/3</f>
        <v>0</v>
      </c>
      <c r="AQ95">
        <f>SUM(Table6[[#This Row],[Radiate Heat]:[Insulate Heat]])/7</f>
        <v>0</v>
      </c>
      <c r="AR95">
        <f>SUM(Table6[[#This Row],[Generate and Supply Oxygen ]:[Remove And Manage Waste]])/8</f>
        <v>0</v>
      </c>
      <c r="AS95">
        <f>SUM(Table6[[#This Row],[Generate Food ]:[Provide Medical Treatment ]])/5</f>
        <v>0</v>
      </c>
    </row>
    <row r="96" spans="1:45">
      <c r="A96" s="6" t="s">
        <v>527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1</v>
      </c>
      <c r="K96">
        <v>0.5</v>
      </c>
      <c r="L96">
        <v>0</v>
      </c>
      <c r="M96">
        <v>0.5</v>
      </c>
      <c r="N96">
        <v>0</v>
      </c>
      <c r="O96">
        <v>0.5</v>
      </c>
      <c r="P96">
        <v>0.5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>SUM(Table6[[#This Row],[Drive Generation ]:[Convert Electricity ]])/7</f>
        <v>0</v>
      </c>
      <c r="AO96">
        <f>SUM(Table6[[#This Row],[Distribute Loads]:[Hold Geometric Structure ]])/8</f>
        <v>0.5</v>
      </c>
      <c r="AP96">
        <f>SUM(Table6[[#This Row],[Supply Air/Pressure]:[Vent Air/Pressure ]])/3</f>
        <v>0</v>
      </c>
      <c r="AQ96">
        <f>SUM(Table6[[#This Row],[Radiate Heat]:[Insulate Heat]])/7</f>
        <v>0.14285714285714285</v>
      </c>
      <c r="AR96">
        <f>SUM(Table6[[#This Row],[Generate and Supply Oxygen ]:[Remove And Manage Waste]])/8</f>
        <v>0</v>
      </c>
      <c r="AS96">
        <f>SUM(Table6[[#This Row],[Generate Food ]:[Provide Medical Treatment ]])/5</f>
        <v>0</v>
      </c>
    </row>
    <row r="97" spans="1:45">
      <c r="A97" s="6" t="s">
        <v>245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0.5</v>
      </c>
      <c r="L97">
        <v>0</v>
      </c>
      <c r="M97">
        <v>0</v>
      </c>
      <c r="N97">
        <v>0.5</v>
      </c>
      <c r="O97">
        <v>0</v>
      </c>
      <c r="P97">
        <v>0.5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0.5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0.5</v>
      </c>
      <c r="AH97">
        <v>0.5</v>
      </c>
      <c r="AI97">
        <v>0</v>
      </c>
      <c r="AJ97">
        <v>0</v>
      </c>
      <c r="AK97">
        <v>0</v>
      </c>
      <c r="AL97">
        <v>0</v>
      </c>
      <c r="AM97">
        <v>0.5</v>
      </c>
      <c r="AN97">
        <f>SUM(Table6[[#This Row],[Drive Generation ]:[Convert Electricity ]])/7</f>
        <v>0</v>
      </c>
      <c r="AO97">
        <f>SUM(Table6[[#This Row],[Distribute Loads]:[Hold Geometric Structure ]])/8</f>
        <v>0.1875</v>
      </c>
      <c r="AP97">
        <f>SUM(Table6[[#This Row],[Supply Air/Pressure]:[Vent Air/Pressure ]])/3</f>
        <v>0</v>
      </c>
      <c r="AQ97">
        <f>SUM(Table6[[#This Row],[Radiate Heat]:[Insulate Heat]])/7</f>
        <v>7.1428571428571425E-2</v>
      </c>
      <c r="AR97">
        <f>SUM(Table6[[#This Row],[Generate and Supply Oxygen ]:[Remove And Manage Waste]])/8</f>
        <v>0.125</v>
      </c>
      <c r="AS97">
        <f>SUM(Table6[[#This Row],[Generate Food ]:[Provide Medical Treatment ]])/5</f>
        <v>0.1</v>
      </c>
    </row>
    <row r="98" spans="1:45">
      <c r="A98" s="4" t="s">
        <v>262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0.5</v>
      </c>
      <c r="W98">
        <v>0</v>
      </c>
      <c r="X98">
        <v>0</v>
      </c>
      <c r="Y98">
        <v>0</v>
      </c>
      <c r="Z98">
        <v>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>SUM(Table6[[#This Row],[Drive Generation ]:[Convert Electricity ]])/7</f>
        <v>0</v>
      </c>
      <c r="AO98">
        <f>SUM(Table6[[#This Row],[Distribute Loads]:[Hold Geometric Structure ]])/8</f>
        <v>0</v>
      </c>
      <c r="AP98">
        <f>SUM(Table6[[#This Row],[Supply Air/Pressure]:[Vent Air/Pressure ]])/3</f>
        <v>0</v>
      </c>
      <c r="AQ98">
        <f>SUM(Table6[[#This Row],[Radiate Heat]:[Insulate Heat]])/7</f>
        <v>0.21428571428571427</v>
      </c>
      <c r="AR98">
        <f>SUM(Table6[[#This Row],[Generate and Supply Oxygen ]:[Remove And Manage Waste]])/8</f>
        <v>0</v>
      </c>
      <c r="AS98">
        <f>SUM(Table6[[#This Row],[Generate Food ]:[Provide Medical Treatment ]])/5</f>
        <v>0</v>
      </c>
    </row>
    <row r="99" spans="1:45">
      <c r="A99" s="6" t="s">
        <v>528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0.5</v>
      </c>
      <c r="K99">
        <v>1</v>
      </c>
      <c r="L99">
        <v>0</v>
      </c>
      <c r="M99">
        <v>0.5</v>
      </c>
      <c r="N99">
        <v>1</v>
      </c>
      <c r="O99">
        <v>1</v>
      </c>
      <c r="P99">
        <v>1</v>
      </c>
      <c r="Q99">
        <v>0.5</v>
      </c>
      <c r="R99">
        <v>0.5</v>
      </c>
      <c r="S99">
        <v>0.5</v>
      </c>
      <c r="T99">
        <v>0</v>
      </c>
      <c r="U99">
        <v>0</v>
      </c>
      <c r="V99">
        <v>0</v>
      </c>
      <c r="W99">
        <v>0</v>
      </c>
      <c r="X99">
        <v>0.5</v>
      </c>
      <c r="Y99">
        <v>0.5</v>
      </c>
      <c r="Z99">
        <v>0</v>
      </c>
      <c r="AA99">
        <v>0</v>
      </c>
      <c r="AB99">
        <v>0.5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0.5</v>
      </c>
      <c r="AN99">
        <f>SUM(Table6[[#This Row],[Drive Generation ]:[Convert Electricity ]])/7</f>
        <v>0</v>
      </c>
      <c r="AO99">
        <f>SUM(Table6[[#This Row],[Distribute Loads]:[Hold Geometric Structure ]])/8</f>
        <v>0.75</v>
      </c>
      <c r="AP99">
        <f>SUM(Table6[[#This Row],[Supply Air/Pressure]:[Vent Air/Pressure ]])/3</f>
        <v>0.5</v>
      </c>
      <c r="AQ99">
        <f>SUM(Table6[[#This Row],[Radiate Heat]:[Insulate Heat]])/7</f>
        <v>0.14285714285714285</v>
      </c>
      <c r="AR99">
        <f>SUM(Table6[[#This Row],[Generate and Supply Oxygen ]:[Remove And Manage Waste]])/8</f>
        <v>6.25E-2</v>
      </c>
      <c r="AS99">
        <f>SUM(Table6[[#This Row],[Generate Food ]:[Provide Medical Treatment ]])/5</f>
        <v>0.1</v>
      </c>
    </row>
    <row r="100" spans="1:45">
      <c r="A100" s="36" t="s">
        <v>227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0.5</v>
      </c>
      <c r="J100">
        <v>0</v>
      </c>
      <c r="K100">
        <v>0.5</v>
      </c>
      <c r="L100">
        <v>0</v>
      </c>
      <c r="M100">
        <v>0.5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0.5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>SUM(Table6[[#This Row],[Drive Generation ]:[Convert Electricity ]])/7</f>
        <v>0</v>
      </c>
      <c r="AO100">
        <f>SUM(Table6[[#This Row],[Distribute Loads]:[Hold Geometric Structure ]])/8</f>
        <v>0.1875</v>
      </c>
      <c r="AP100">
        <f>SUM(Table6[[#This Row],[Supply Air/Pressure]:[Vent Air/Pressure ]])/3</f>
        <v>0</v>
      </c>
      <c r="AQ100">
        <f>SUM(Table6[[#This Row],[Radiate Heat]:[Insulate Heat]])/7</f>
        <v>7.1428571428571425E-2</v>
      </c>
      <c r="AR100">
        <f>SUM(Table6[[#This Row],[Generate and Supply Oxygen ]:[Remove And Manage Waste]])/8</f>
        <v>0.25</v>
      </c>
      <c r="AS100">
        <f>SUM(Table6[[#This Row],[Generate Food ]:[Provide Medical Treatment ]])/5</f>
        <v>0</v>
      </c>
    </row>
    <row r="101" spans="1:45">
      <c r="A101" s="6" t="s">
        <v>264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0.5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>SUM(Table6[[#This Row],[Drive Generation ]:[Convert Electricity ]])/7</f>
        <v>0</v>
      </c>
      <c r="AO101">
        <f>SUM(Table6[[#This Row],[Distribute Loads]:[Hold Geometric Structure ]])/8</f>
        <v>0.125</v>
      </c>
      <c r="AP101">
        <f>SUM(Table6[[#This Row],[Supply Air/Pressure]:[Vent Air/Pressure ]])/3</f>
        <v>0</v>
      </c>
      <c r="AQ101">
        <f>SUM(Table6[[#This Row],[Radiate Heat]:[Insulate Heat]])/7</f>
        <v>0</v>
      </c>
      <c r="AR101">
        <f>SUM(Table6[[#This Row],[Generate and Supply Oxygen ]:[Remove And Manage Waste]])/8</f>
        <v>0</v>
      </c>
      <c r="AS101">
        <f>SUM(Table6[[#This Row],[Generate Food ]:[Provide Medical Treatment ]])/5</f>
        <v>0</v>
      </c>
    </row>
    <row r="102" spans="1:45">
      <c r="A102" s="36" t="s">
        <v>208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>SUM(Table6[[#This Row],[Drive Generation ]:[Convert Electricity ]])/7</f>
        <v>0</v>
      </c>
      <c r="AO102">
        <f>SUM(Table6[[#This Row],[Distribute Loads]:[Hold Geometric Structure ]])/8</f>
        <v>0</v>
      </c>
      <c r="AP102">
        <f>SUM(Table6[[#This Row],[Supply Air/Pressure]:[Vent Air/Pressure ]])/3</f>
        <v>0</v>
      </c>
      <c r="AQ102">
        <f>SUM(Table6[[#This Row],[Radiate Heat]:[Insulate Heat]])/7</f>
        <v>0</v>
      </c>
      <c r="AR102">
        <f>SUM(Table6[[#This Row],[Generate and Supply Oxygen ]:[Remove And Manage Waste]])/8</f>
        <v>0</v>
      </c>
      <c r="AS102">
        <f>SUM(Table6[[#This Row],[Generate Food ]:[Provide Medical Treatment ]])/5</f>
        <v>0</v>
      </c>
    </row>
    <row r="103" spans="1:45">
      <c r="A103" s="6" t="s">
        <v>209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0.5</v>
      </c>
      <c r="J103">
        <v>0</v>
      </c>
      <c r="K103">
        <v>0</v>
      </c>
      <c r="L103">
        <v>0</v>
      </c>
      <c r="M103">
        <v>0.5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0.5</v>
      </c>
      <c r="V103">
        <v>0</v>
      </c>
      <c r="W103">
        <v>0</v>
      </c>
      <c r="X103">
        <v>0</v>
      </c>
      <c r="Y103">
        <v>0</v>
      </c>
      <c r="Z103">
        <v>0.5</v>
      </c>
      <c r="AA103">
        <v>0</v>
      </c>
      <c r="AB103">
        <v>0.5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>SUM(Table6[[#This Row],[Drive Generation ]:[Convert Electricity ]])/7</f>
        <v>0</v>
      </c>
      <c r="AO103">
        <f>SUM(Table6[[#This Row],[Distribute Loads]:[Hold Geometric Structure ]])/8</f>
        <v>0.125</v>
      </c>
      <c r="AP103">
        <f>SUM(Table6[[#This Row],[Supply Air/Pressure]:[Vent Air/Pressure ]])/3</f>
        <v>0</v>
      </c>
      <c r="AQ103">
        <f>SUM(Table6[[#This Row],[Radiate Heat]:[Insulate Heat]])/7</f>
        <v>0.14285714285714285</v>
      </c>
      <c r="AR103">
        <f>SUM(Table6[[#This Row],[Generate and Supply Oxygen ]:[Remove And Manage Waste]])/8</f>
        <v>6.25E-2</v>
      </c>
      <c r="AS103">
        <f>SUM(Table6[[#This Row],[Generate Food ]:[Provide Medical Treatment ]])/5</f>
        <v>0</v>
      </c>
    </row>
    <row r="104" spans="1:45">
      <c r="A104" s="34" t="s">
        <v>218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0.5</v>
      </c>
      <c r="J104">
        <v>0.5</v>
      </c>
      <c r="K104">
        <v>0</v>
      </c>
      <c r="L104">
        <v>0</v>
      </c>
      <c r="M104">
        <v>0.5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1</v>
      </c>
      <c r="AL104">
        <v>0</v>
      </c>
      <c r="AM104">
        <v>0</v>
      </c>
      <c r="AN104">
        <f>SUM(Table6[[#This Row],[Drive Generation ]:[Convert Electricity ]])/7</f>
        <v>0</v>
      </c>
      <c r="AO104">
        <f>SUM(Table6[[#This Row],[Distribute Loads]:[Hold Geometric Structure ]])/8</f>
        <v>0.3125</v>
      </c>
      <c r="AP104">
        <f>SUM(Table6[[#This Row],[Supply Air/Pressure]:[Vent Air/Pressure ]])/3</f>
        <v>0</v>
      </c>
      <c r="AQ104">
        <f>SUM(Table6[[#This Row],[Radiate Heat]:[Insulate Heat]])/7</f>
        <v>0.14285714285714285</v>
      </c>
      <c r="AR104">
        <f>SUM(Table6[[#This Row],[Generate and Supply Oxygen ]:[Remove And Manage Waste]])/8</f>
        <v>0</v>
      </c>
      <c r="AS104">
        <f>SUM(Table6[[#This Row],[Generate Food ]:[Provide Medical Treatment ]])/5</f>
        <v>0.2</v>
      </c>
    </row>
    <row r="105" spans="1:45">
      <c r="A105" s="4" t="s">
        <v>255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0.5</v>
      </c>
      <c r="J105">
        <v>0</v>
      </c>
      <c r="K105">
        <v>0</v>
      </c>
      <c r="L105">
        <v>0</v>
      </c>
      <c r="M105">
        <v>0.5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0.5</v>
      </c>
      <c r="W105">
        <v>0.5</v>
      </c>
      <c r="X105">
        <v>0.5</v>
      </c>
      <c r="Y105">
        <v>0.5</v>
      </c>
      <c r="Z105">
        <v>0.5</v>
      </c>
      <c r="AA105">
        <v>0</v>
      </c>
      <c r="AB105">
        <v>0</v>
      </c>
      <c r="AC105">
        <v>0</v>
      </c>
      <c r="AD105">
        <v>0.5</v>
      </c>
      <c r="AE105">
        <v>0</v>
      </c>
      <c r="AF105">
        <v>0</v>
      </c>
      <c r="AG105">
        <v>0</v>
      </c>
      <c r="AH105">
        <v>0.5</v>
      </c>
      <c r="AI105">
        <v>0</v>
      </c>
      <c r="AJ105">
        <v>0.5</v>
      </c>
      <c r="AK105">
        <v>0</v>
      </c>
      <c r="AL105">
        <v>0</v>
      </c>
      <c r="AM105">
        <v>0.5</v>
      </c>
      <c r="AN105">
        <f>SUM(Table6[[#This Row],[Drive Generation ]:[Convert Electricity ]])/7</f>
        <v>0</v>
      </c>
      <c r="AO105">
        <f>SUM(Table6[[#This Row],[Distribute Loads]:[Hold Geometric Structure ]])/8</f>
        <v>0.125</v>
      </c>
      <c r="AP105">
        <f>SUM(Table6[[#This Row],[Supply Air/Pressure]:[Vent Air/Pressure ]])/3</f>
        <v>0</v>
      </c>
      <c r="AQ105">
        <f>SUM(Table6[[#This Row],[Radiate Heat]:[Insulate Heat]])/7</f>
        <v>0.35714285714285715</v>
      </c>
      <c r="AR105">
        <f>SUM(Table6[[#This Row],[Generate and Supply Oxygen ]:[Remove And Manage Waste]])/8</f>
        <v>0.125</v>
      </c>
      <c r="AS105">
        <f>SUM(Table6[[#This Row],[Generate Food ]:[Provide Medical Treatment ]])/5</f>
        <v>0.2</v>
      </c>
    </row>
    <row r="106" spans="1:45">
      <c r="A106" s="6" t="s">
        <v>202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0.5</v>
      </c>
      <c r="K106">
        <v>0</v>
      </c>
      <c r="L106">
        <v>0</v>
      </c>
      <c r="M106">
        <v>0.5</v>
      </c>
      <c r="N106">
        <v>0</v>
      </c>
      <c r="O106">
        <v>0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</row>
    <row r="107" spans="1:45">
      <c r="A107" s="6" t="s">
        <v>69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0.5</v>
      </c>
      <c r="J107">
        <v>0</v>
      </c>
      <c r="K107">
        <v>0</v>
      </c>
      <c r="L107">
        <v>0</v>
      </c>
      <c r="M107">
        <v>0.5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0.5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1</v>
      </c>
      <c r="AM107">
        <v>0.5</v>
      </c>
      <c r="AN107">
        <f>SUM(Table6[[#This Row],[Drive Generation ]:[Convert Electricity ]])/7</f>
        <v>0</v>
      </c>
      <c r="AO107">
        <f>SUM(Table6[[#This Row],[Distribute Loads]:[Hold Geometric Structure ]])/8</f>
        <v>0.125</v>
      </c>
      <c r="AP107">
        <f>SUM(Table6[[#This Row],[Supply Air/Pressure]:[Vent Air/Pressure ]])/3</f>
        <v>0</v>
      </c>
      <c r="AQ107">
        <f>SUM(Table6[[#This Row],[Radiate Heat]:[Insulate Heat]])/7</f>
        <v>7.1428571428571425E-2</v>
      </c>
      <c r="AR107">
        <f>SUM(Table6[[#This Row],[Generate and Supply Oxygen ]:[Remove And Manage Waste]])/8</f>
        <v>0</v>
      </c>
      <c r="AS107">
        <f>SUM(Table6[[#This Row],[Generate Food ]:[Provide Medical Treatment ]])/5</f>
        <v>0.3</v>
      </c>
    </row>
    <row r="108" spans="1:45">
      <c r="A108" s="4" t="s">
        <v>499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0.5</v>
      </c>
      <c r="J108">
        <v>0</v>
      </c>
      <c r="K108">
        <v>0</v>
      </c>
      <c r="L108">
        <v>0</v>
      </c>
      <c r="M108">
        <v>0.5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0.5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0</v>
      </c>
      <c r="AD108">
        <v>0</v>
      </c>
      <c r="AE108">
        <v>0</v>
      </c>
      <c r="AF108">
        <v>0</v>
      </c>
      <c r="AG108">
        <v>1</v>
      </c>
      <c r="AH108">
        <v>1</v>
      </c>
      <c r="AI108">
        <v>0</v>
      </c>
      <c r="AJ108">
        <v>0.5</v>
      </c>
      <c r="AK108">
        <v>0</v>
      </c>
      <c r="AL108">
        <v>0</v>
      </c>
      <c r="AM108">
        <v>0</v>
      </c>
    </row>
    <row r="109" spans="1:45">
      <c r="A109" s="4" t="s">
        <v>529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0.5</v>
      </c>
      <c r="N109">
        <v>0</v>
      </c>
      <c r="O109">
        <v>0.5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0.5</v>
      </c>
      <c r="AG109">
        <v>0.5</v>
      </c>
      <c r="AH109">
        <v>0</v>
      </c>
      <c r="AI109">
        <v>0</v>
      </c>
      <c r="AJ109">
        <v>0</v>
      </c>
      <c r="AK109">
        <v>0</v>
      </c>
      <c r="AL109">
        <v>0.5</v>
      </c>
      <c r="AM109">
        <v>0</v>
      </c>
      <c r="AN109">
        <f>SUM(Table6[[#This Row],[Drive Generation ]:[Convert Electricity ]])/7</f>
        <v>0</v>
      </c>
      <c r="AO109">
        <f>SUM(Table6[[#This Row],[Distribute Loads]:[Hold Geometric Structure ]])/8</f>
        <v>0.125</v>
      </c>
      <c r="AP109">
        <f>SUM(Table6[[#This Row],[Supply Air/Pressure]:[Vent Air/Pressure ]])/3</f>
        <v>0</v>
      </c>
      <c r="AQ109">
        <f>SUM(Table6[[#This Row],[Radiate Heat]:[Insulate Heat]])/7</f>
        <v>0</v>
      </c>
      <c r="AR109">
        <f>SUM(Table6[[#This Row],[Generate and Supply Oxygen ]:[Remove And Manage Waste]])/8</f>
        <v>0.125</v>
      </c>
      <c r="AS109">
        <f>SUM(Table6[[#This Row],[Generate Food ]:[Provide Medical Treatment ]])/5</f>
        <v>0.1</v>
      </c>
    </row>
    <row r="110" spans="1:45">
      <c r="A110" s="4" t="s">
        <v>242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0.5</v>
      </c>
      <c r="J110">
        <v>0</v>
      </c>
      <c r="K110">
        <v>0</v>
      </c>
      <c r="L110">
        <v>0.5</v>
      </c>
      <c r="M110">
        <v>0.5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1</v>
      </c>
      <c r="T110">
        <v>0</v>
      </c>
      <c r="U110">
        <v>0.5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0.5</v>
      </c>
      <c r="AD110">
        <v>0</v>
      </c>
      <c r="AE110">
        <v>0</v>
      </c>
      <c r="AF110">
        <v>0.5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>SUM(Table6[[#This Row],[Drive Generation ]:[Convert Electricity ]])/7</f>
        <v>0</v>
      </c>
      <c r="AO110">
        <f>SUM(Table6[[#This Row],[Distribute Loads]:[Hold Geometric Structure ]])/8</f>
        <v>0.1875</v>
      </c>
      <c r="AP110">
        <f>SUM(Table6[[#This Row],[Supply Air/Pressure]:[Vent Air/Pressure ]])/3</f>
        <v>0.66666666666666663</v>
      </c>
      <c r="AQ110">
        <f>SUM(Table6[[#This Row],[Radiate Heat]:[Insulate Heat]])/7</f>
        <v>7.1428571428571425E-2</v>
      </c>
      <c r="AR110">
        <f>SUM(Table6[[#This Row],[Generate and Supply Oxygen ]:[Remove And Manage Waste]])/8</f>
        <v>0.125</v>
      </c>
      <c r="AS110">
        <f>SUM(Table6[[#This Row],[Generate Food ]:[Provide Medical Treatment ]])/5</f>
        <v>0</v>
      </c>
    </row>
    <row r="111" spans="1:45">
      <c r="A111" s="36" t="s">
        <v>228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0.5</v>
      </c>
      <c r="J111">
        <v>0</v>
      </c>
      <c r="K111">
        <v>1</v>
      </c>
      <c r="L111">
        <v>0</v>
      </c>
      <c r="M111">
        <v>0.5</v>
      </c>
      <c r="N111">
        <v>0</v>
      </c>
      <c r="O111">
        <v>0</v>
      </c>
      <c r="P111">
        <v>1</v>
      </c>
      <c r="Q111">
        <v>1</v>
      </c>
      <c r="R111">
        <v>1</v>
      </c>
      <c r="S111">
        <v>1</v>
      </c>
      <c r="T111">
        <v>0</v>
      </c>
      <c r="U111">
        <v>0</v>
      </c>
      <c r="V111">
        <v>0.5</v>
      </c>
      <c r="W111">
        <v>0.5</v>
      </c>
      <c r="X111">
        <v>0.5</v>
      </c>
      <c r="Y111">
        <v>0.5</v>
      </c>
      <c r="Z111">
        <v>0</v>
      </c>
      <c r="AA111">
        <v>0.5</v>
      </c>
      <c r="AB111">
        <v>0.5</v>
      </c>
      <c r="AC111">
        <v>0</v>
      </c>
      <c r="AD111">
        <v>0</v>
      </c>
      <c r="AE111">
        <v>0.5</v>
      </c>
      <c r="AF111">
        <v>0.5</v>
      </c>
      <c r="AG111">
        <v>0.5</v>
      </c>
      <c r="AH111">
        <v>1</v>
      </c>
      <c r="AI111">
        <v>0.5</v>
      </c>
      <c r="AJ111">
        <v>0</v>
      </c>
      <c r="AK111">
        <v>0</v>
      </c>
      <c r="AL111">
        <v>0</v>
      </c>
      <c r="AM111">
        <v>0.5</v>
      </c>
      <c r="AN111">
        <f>SUM(Table6[[#This Row],[Drive Generation ]:[Convert Electricity ]])/7</f>
        <v>0</v>
      </c>
      <c r="AO111">
        <f>SUM(Table6[[#This Row],[Distribute Loads]:[Hold Geometric Structure ]])/8</f>
        <v>0.375</v>
      </c>
      <c r="AP111">
        <f>SUM(Table6[[#This Row],[Supply Air/Pressure]:[Vent Air/Pressure ]])/3</f>
        <v>1</v>
      </c>
      <c r="AQ111">
        <f>SUM(Table6[[#This Row],[Radiate Heat]:[Insulate Heat]])/7</f>
        <v>0.2857142857142857</v>
      </c>
      <c r="AR111">
        <f>SUM(Table6[[#This Row],[Generate and Supply Oxygen ]:[Remove And Manage Waste]])/8</f>
        <v>0.4375</v>
      </c>
      <c r="AS111">
        <f>SUM(Table6[[#This Row],[Generate Food ]:[Provide Medical Treatment ]])/5</f>
        <v>0.2</v>
      </c>
    </row>
    <row r="112" spans="1:45">
      <c r="A112" s="34" t="s">
        <v>244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0.5</v>
      </c>
      <c r="K112">
        <v>0</v>
      </c>
      <c r="L112">
        <v>0</v>
      </c>
      <c r="M112">
        <v>0</v>
      </c>
      <c r="N112">
        <v>0.5</v>
      </c>
      <c r="O112">
        <v>0</v>
      </c>
      <c r="P112">
        <v>0.5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0.5</v>
      </c>
      <c r="AH112">
        <v>0.5</v>
      </c>
      <c r="AI112">
        <v>0</v>
      </c>
      <c r="AJ112">
        <v>0.5</v>
      </c>
      <c r="AK112">
        <v>0</v>
      </c>
      <c r="AL112">
        <v>0</v>
      </c>
      <c r="AM112">
        <v>0.5</v>
      </c>
      <c r="AN112">
        <f>SUM(Table6[[#This Row],[Drive Generation ]:[Convert Electricity ]])/7</f>
        <v>0</v>
      </c>
      <c r="AO112">
        <f>SUM(Table6[[#This Row],[Distribute Loads]:[Hold Geometric Structure ]])/8</f>
        <v>0.1875</v>
      </c>
      <c r="AP112">
        <f>SUM(Table6[[#This Row],[Supply Air/Pressure]:[Vent Air/Pressure ]])/3</f>
        <v>0</v>
      </c>
      <c r="AQ112">
        <f>SUM(Table6[[#This Row],[Radiate Heat]:[Insulate Heat]])/7</f>
        <v>0</v>
      </c>
      <c r="AR112">
        <f>SUM(Table6[[#This Row],[Generate and Supply Oxygen ]:[Remove And Manage Waste]])/8</f>
        <v>0.125</v>
      </c>
      <c r="AS112">
        <f>SUM(Table6[[#This Row],[Generate Food ]:[Provide Medical Treatment ]])/5</f>
        <v>0.2</v>
      </c>
    </row>
    <row r="113" spans="1:45">
      <c r="A113" s="6" t="s">
        <v>265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0.5</v>
      </c>
      <c r="L113">
        <v>0</v>
      </c>
      <c r="M113">
        <v>1</v>
      </c>
      <c r="N113">
        <v>1</v>
      </c>
      <c r="O113">
        <v>0.5</v>
      </c>
      <c r="P113">
        <v>1</v>
      </c>
      <c r="Q113">
        <v>0</v>
      </c>
      <c r="R113">
        <v>0</v>
      </c>
      <c r="S113">
        <v>0</v>
      </c>
      <c r="T113">
        <v>0.5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0.5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>SUM(Table6[[#This Row],[Drive Generation ]:[Convert Electricity ]])/7</f>
        <v>0</v>
      </c>
      <c r="AO113">
        <f>SUM(Table6[[#This Row],[Distribute Loads]:[Hold Geometric Structure ]])/8</f>
        <v>0.5</v>
      </c>
      <c r="AP113">
        <f>SUM(Table6[[#This Row],[Supply Air/Pressure]:[Vent Air/Pressure ]])/3</f>
        <v>0</v>
      </c>
      <c r="AQ113">
        <f>SUM(Table6[[#This Row],[Radiate Heat]:[Insulate Heat]])/7</f>
        <v>0.14285714285714285</v>
      </c>
      <c r="AR113">
        <f>SUM(Table6[[#This Row],[Generate and Supply Oxygen ]:[Remove And Manage Waste]])/8</f>
        <v>0</v>
      </c>
      <c r="AS113">
        <f>SUM(Table6[[#This Row],[Generate Food ]:[Provide Medical Treatment ]])/5</f>
        <v>0</v>
      </c>
    </row>
    <row r="114" spans="1:45">
      <c r="A114" s="6" t="s">
        <v>67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</row>
    <row r="115" spans="1:45">
      <c r="A115" s="6" t="s">
        <v>76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>SUM(Table6[[#This Row],[Drive Generation ]:[Convert Electricity ]])/7</f>
        <v>0</v>
      </c>
      <c r="AO115">
        <f>SUM(Table6[[#This Row],[Distribute Loads]:[Hold Geometric Structure ]])/8</f>
        <v>0</v>
      </c>
      <c r="AP115">
        <f>SUM(Table6[[#This Row],[Supply Air/Pressure]:[Vent Air/Pressure ]])/3</f>
        <v>0</v>
      </c>
      <c r="AQ115">
        <f>SUM(Table6[[#This Row],[Radiate Heat]:[Insulate Heat]])/7</f>
        <v>0</v>
      </c>
      <c r="AR115">
        <f>SUM(Table6[[#This Row],[Generate and Supply Oxygen ]:[Remove And Manage Waste]])/8</f>
        <v>0</v>
      </c>
      <c r="AS115">
        <f>SUM(Table6[[#This Row],[Generate Food ]:[Provide Medical Treatment ]])/5</f>
        <v>0</v>
      </c>
    </row>
    <row r="116" spans="1:45">
      <c r="A116" s="4" t="s">
        <v>213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0.5</v>
      </c>
      <c r="J116">
        <v>0</v>
      </c>
      <c r="K116">
        <v>0</v>
      </c>
      <c r="L116">
        <v>0</v>
      </c>
      <c r="M116">
        <v>0.5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0.5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1</v>
      </c>
      <c r="AD116">
        <v>0.5</v>
      </c>
      <c r="AE116">
        <v>0</v>
      </c>
      <c r="AF116">
        <v>0.5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</row>
    <row r="117" spans="1:45">
      <c r="A117" s="4" t="s">
        <v>500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0.5</v>
      </c>
      <c r="J117">
        <v>0</v>
      </c>
      <c r="K117">
        <v>0</v>
      </c>
      <c r="L117">
        <v>0</v>
      </c>
      <c r="M117">
        <v>0.5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0.5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1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1</v>
      </c>
      <c r="AI117">
        <v>0</v>
      </c>
      <c r="AJ117">
        <v>0.5</v>
      </c>
      <c r="AK117">
        <v>0</v>
      </c>
      <c r="AL117">
        <v>0</v>
      </c>
      <c r="AM117">
        <v>0</v>
      </c>
    </row>
    <row r="118" spans="1:45">
      <c r="A118" s="6" t="s">
        <v>64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>SUM(Table6[[#This Row],[Drive Generation ]:[Convert Electricity ]])/7</f>
        <v>0</v>
      </c>
      <c r="AO118">
        <f>SUM(Table6[[#This Row],[Distribute Loads]:[Hold Geometric Structure ]])/8</f>
        <v>0</v>
      </c>
      <c r="AP118">
        <f>SUM(Table6[[#This Row],[Supply Air/Pressure]:[Vent Air/Pressure ]])/3</f>
        <v>0</v>
      </c>
      <c r="AQ118">
        <f>SUM(Table6[[#This Row],[Radiate Heat]:[Insulate Heat]])/7</f>
        <v>0</v>
      </c>
      <c r="AR118">
        <f>SUM(Table6[[#This Row],[Generate and Supply Oxygen ]:[Remove And Manage Waste]])/8</f>
        <v>0</v>
      </c>
      <c r="AS118">
        <f>SUM(Table6[[#This Row],[Generate Food ]:[Provide Medical Treatment ]])/5</f>
        <v>0</v>
      </c>
    </row>
    <row r="119" spans="1:45">
      <c r="A119" s="4" t="s">
        <v>258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>SUM(Table6[[#This Row],[Drive Generation ]:[Convert Electricity ]])/7</f>
        <v>0</v>
      </c>
      <c r="AO119">
        <f>SUM(Table6[[#This Row],[Distribute Loads]:[Hold Geometric Structure ]])/8</f>
        <v>0</v>
      </c>
      <c r="AP119">
        <f>SUM(Table6[[#This Row],[Supply Air/Pressure]:[Vent Air/Pressure ]])/3</f>
        <v>0</v>
      </c>
      <c r="AQ119">
        <f>SUM(Table6[[#This Row],[Radiate Heat]:[Insulate Heat]])/7</f>
        <v>0</v>
      </c>
      <c r="AR119">
        <f>SUM(Table6[[#This Row],[Generate and Supply Oxygen ]:[Remove And Manage Waste]])/8</f>
        <v>0</v>
      </c>
      <c r="AS119">
        <f>SUM(Table6[[#This Row],[Generate Food ]:[Provide Medical Treatment ]])/5</f>
        <v>0</v>
      </c>
    </row>
    <row r="120" spans="1:45">
      <c r="A120" s="6" t="s">
        <v>247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</row>
    <row r="121" spans="1:45">
      <c r="A121" s="6" t="s">
        <v>488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>SUM(Table6[[#This Row],[Drive Generation ]:[Convert Electricity ]])/7</f>
        <v>0</v>
      </c>
      <c r="AO121">
        <f>SUM(Table6[[#This Row],[Distribute Loads]:[Hold Geometric Structure ]])/8</f>
        <v>0</v>
      </c>
      <c r="AP121">
        <f>SUM(Table6[[#This Row],[Supply Air/Pressure]:[Vent Air/Pressure ]])/3</f>
        <v>0</v>
      </c>
      <c r="AQ121">
        <f>SUM(Table6[[#This Row],[Radiate Heat]:[Insulate Heat]])/7</f>
        <v>0</v>
      </c>
      <c r="AR121">
        <f>SUM(Table6[[#This Row],[Generate and Supply Oxygen ]:[Remove And Manage Waste]])/8</f>
        <v>0</v>
      </c>
      <c r="AS121">
        <f>SUM(Table6[[#This Row],[Generate Food ]:[Provide Medical Treatment ]])/5</f>
        <v>0</v>
      </c>
    </row>
    <row r="122" spans="1:45">
      <c r="A122" s="6" t="s">
        <v>248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  <c r="W122">
        <v>0.5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0.5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0.5</v>
      </c>
      <c r="AN122">
        <f>SUM(Table6[[#This Row],[Drive Generation ]:[Convert Electricity ]])/7</f>
        <v>0</v>
      </c>
      <c r="AO122">
        <f>SUM(Table6[[#This Row],[Distribute Loads]:[Hold Geometric Structure ]])/8</f>
        <v>0</v>
      </c>
      <c r="AP122">
        <f>SUM(Table6[[#This Row],[Supply Air/Pressure]:[Vent Air/Pressure ]])/3</f>
        <v>0</v>
      </c>
      <c r="AQ122">
        <f>SUM(Table6[[#This Row],[Radiate Heat]:[Insulate Heat]])/7</f>
        <v>0.21428571428571427</v>
      </c>
      <c r="AR122">
        <f>SUM(Table6[[#This Row],[Generate and Supply Oxygen ]:[Remove And Manage Waste]])/8</f>
        <v>6.25E-2</v>
      </c>
      <c r="AS122">
        <f>SUM(Table6[[#This Row],[Generate Food ]:[Provide Medical Treatment ]])/5</f>
        <v>0.1</v>
      </c>
    </row>
    <row r="123" spans="1:45">
      <c r="A123" s="4" t="s">
        <v>219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0.5</v>
      </c>
      <c r="K123">
        <v>1</v>
      </c>
      <c r="L123">
        <v>0</v>
      </c>
      <c r="M123">
        <v>1</v>
      </c>
      <c r="N123">
        <v>1</v>
      </c>
      <c r="O123">
        <v>1</v>
      </c>
      <c r="P123">
        <v>1</v>
      </c>
      <c r="Q123">
        <v>0</v>
      </c>
      <c r="R123">
        <v>0</v>
      </c>
      <c r="S123">
        <v>0</v>
      </c>
      <c r="T123">
        <v>0.5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0.5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>SUM(Table6[[#This Row],[Drive Generation ]:[Convert Electricity ]])/7</f>
        <v>0</v>
      </c>
      <c r="AO123">
        <f>SUM(Table6[[#This Row],[Distribute Loads]:[Hold Geometric Structure ]])/8</f>
        <v>0.8125</v>
      </c>
      <c r="AP123">
        <f>SUM(Table6[[#This Row],[Supply Air/Pressure]:[Vent Air/Pressure ]])/3</f>
        <v>0</v>
      </c>
      <c r="AQ123">
        <f>SUM(Table6[[#This Row],[Radiate Heat]:[Insulate Heat]])/7</f>
        <v>0.14285714285714285</v>
      </c>
      <c r="AR123">
        <f>SUM(Table6[[#This Row],[Generate and Supply Oxygen ]:[Remove And Manage Waste]])/8</f>
        <v>0.125</v>
      </c>
      <c r="AS123">
        <f>SUM(Table6[[#This Row],[Generate Food ]:[Provide Medical Treatment ]])/5</f>
        <v>0</v>
      </c>
    </row>
    <row r="124" spans="1:45">
      <c r="A124" s="4" t="s">
        <v>241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0.5</v>
      </c>
      <c r="J124">
        <v>0</v>
      </c>
      <c r="K124">
        <v>0</v>
      </c>
      <c r="L124">
        <v>0</v>
      </c>
      <c r="M124">
        <v>0.5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0.5</v>
      </c>
      <c r="V124">
        <v>0.5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0.5</v>
      </c>
      <c r="AC124">
        <v>1</v>
      </c>
      <c r="AD124">
        <v>1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>SUM(Table6[[#This Row],[Drive Generation ]:[Convert Electricity ]])/7</f>
        <v>0</v>
      </c>
      <c r="AO124">
        <f>SUM(Table6[[#This Row],[Distribute Loads]:[Hold Geometric Structure ]])/8</f>
        <v>0.125</v>
      </c>
      <c r="AP124">
        <f>SUM(Table6[[#This Row],[Supply Air/Pressure]:[Vent Air/Pressure ]])/3</f>
        <v>0</v>
      </c>
      <c r="AQ124">
        <f>SUM(Table6[[#This Row],[Radiate Heat]:[Insulate Heat]])/7</f>
        <v>0.14285714285714285</v>
      </c>
      <c r="AR124">
        <f>SUM(Table6[[#This Row],[Generate and Supply Oxygen ]:[Remove And Manage Waste]])/8</f>
        <v>0.4375</v>
      </c>
      <c r="AS124">
        <f>SUM(Table6[[#This Row],[Generate Food ]:[Provide Medical Treatment ]])/5</f>
        <v>0</v>
      </c>
    </row>
    <row r="125" spans="1:45">
      <c r="A125" s="6" t="s">
        <v>210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0.5</v>
      </c>
      <c r="L125">
        <v>0</v>
      </c>
      <c r="M125">
        <v>0</v>
      </c>
      <c r="N125">
        <v>0</v>
      </c>
      <c r="O125">
        <v>0</v>
      </c>
      <c r="P125">
        <v>0.5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0.5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0.5</v>
      </c>
      <c r="AG125">
        <v>0.5</v>
      </c>
      <c r="AH125">
        <v>1</v>
      </c>
      <c r="AI125">
        <v>0</v>
      </c>
      <c r="AJ125">
        <v>0.5</v>
      </c>
      <c r="AK125">
        <v>0</v>
      </c>
      <c r="AL125">
        <v>0.5</v>
      </c>
      <c r="AM125">
        <v>0.5</v>
      </c>
      <c r="AN125">
        <f>SUM(Table6[[#This Row],[Drive Generation ]:[Convert Electricity ]])/7</f>
        <v>0</v>
      </c>
      <c r="AO125">
        <f>SUM(Table6[[#This Row],[Distribute Loads]:[Hold Geometric Structure ]])/8</f>
        <v>0.125</v>
      </c>
      <c r="AP125">
        <f>SUM(Table6[[#This Row],[Supply Air/Pressure]:[Vent Air/Pressure ]])/3</f>
        <v>0</v>
      </c>
      <c r="AQ125">
        <f>SUM(Table6[[#This Row],[Radiate Heat]:[Insulate Heat]])/7</f>
        <v>7.1428571428571425E-2</v>
      </c>
      <c r="AR125">
        <f>SUM(Table6[[#This Row],[Generate and Supply Oxygen ]:[Remove And Manage Waste]])/8</f>
        <v>0.25</v>
      </c>
      <c r="AS125">
        <f>SUM(Table6[[#This Row],[Generate Food ]:[Provide Medical Treatment ]])/5</f>
        <v>0.3</v>
      </c>
    </row>
    <row r="126" spans="1:45">
      <c r="A126" s="6" t="s">
        <v>506</v>
      </c>
      <c r="B126" s="37">
        <v>0</v>
      </c>
      <c r="C126" s="37">
        <v>0</v>
      </c>
      <c r="D126" s="37">
        <v>0</v>
      </c>
      <c r="E126" s="37">
        <v>0</v>
      </c>
      <c r="F126" s="37">
        <v>0</v>
      </c>
      <c r="G126" s="37">
        <v>1</v>
      </c>
      <c r="H126" s="37">
        <v>0</v>
      </c>
      <c r="I126" s="37">
        <v>1</v>
      </c>
      <c r="J126" s="37">
        <v>0.5</v>
      </c>
      <c r="K126" s="37">
        <v>1</v>
      </c>
      <c r="L126" s="37">
        <v>0</v>
      </c>
      <c r="M126" s="37">
        <v>0.5</v>
      </c>
      <c r="N126" s="37">
        <v>1</v>
      </c>
      <c r="O126" s="37">
        <v>0.5</v>
      </c>
      <c r="P126" s="37">
        <v>1</v>
      </c>
      <c r="Q126" s="37">
        <v>0.5</v>
      </c>
      <c r="R126" s="37">
        <v>0.5</v>
      </c>
      <c r="S126" s="37">
        <v>0.5</v>
      </c>
      <c r="T126" s="37">
        <v>0.5</v>
      </c>
      <c r="U126" s="37">
        <v>0</v>
      </c>
      <c r="V126" s="37">
        <v>0</v>
      </c>
      <c r="W126" s="37">
        <v>0.5</v>
      </c>
      <c r="X126" s="37">
        <v>1</v>
      </c>
      <c r="Y126" s="37">
        <v>0.5</v>
      </c>
      <c r="Z126" s="37">
        <v>0</v>
      </c>
      <c r="AA126" s="37">
        <v>0</v>
      </c>
      <c r="AB126" s="37">
        <v>0.5</v>
      </c>
      <c r="AC126" s="37">
        <v>0</v>
      </c>
      <c r="AD126" s="37">
        <v>0</v>
      </c>
      <c r="AE126" s="37">
        <v>0</v>
      </c>
      <c r="AF126" s="37">
        <v>0.5</v>
      </c>
      <c r="AG126" s="37">
        <v>0.5</v>
      </c>
      <c r="AH126" s="37">
        <v>0</v>
      </c>
      <c r="AI126" s="37">
        <v>0</v>
      </c>
      <c r="AJ126" s="37">
        <v>0</v>
      </c>
      <c r="AK126" s="37">
        <v>0</v>
      </c>
      <c r="AL126" s="37">
        <v>0</v>
      </c>
      <c r="AM126" s="37">
        <v>0</v>
      </c>
      <c r="AN126">
        <f>SUM(Table6[[#This Row],[Drive Generation ]:[Convert Electricity ]])/7</f>
        <v>0.14285714285714285</v>
      </c>
      <c r="AO126">
        <f>SUM(Table6[[#This Row],[Distribute Loads]:[Hold Geometric Structure ]])/8</f>
        <v>0.6875</v>
      </c>
      <c r="AP126">
        <f>SUM(Table6[[#This Row],[Supply Air/Pressure]:[Vent Air/Pressure ]])/3</f>
        <v>0.5</v>
      </c>
      <c r="AQ126">
        <f>SUM(Table6[[#This Row],[Radiate Heat]:[Insulate Heat]])/7</f>
        <v>0.35714285714285715</v>
      </c>
      <c r="AR126">
        <f>SUM(Table6[[#This Row],[Generate and Supply Oxygen ]:[Remove And Manage Waste]])/8</f>
        <v>0.1875</v>
      </c>
      <c r="AS126">
        <f>SUM(Table6[[#This Row],[Generate Food ]:[Provide Medical Treatment ]])/5</f>
        <v>0</v>
      </c>
    </row>
    <row r="127" spans="1:45">
      <c r="A127" s="4" t="s">
        <v>13</v>
      </c>
      <c r="B127">
        <v>0.5</v>
      </c>
      <c r="C127">
        <v>0.5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0.5</v>
      </c>
      <c r="J127">
        <v>0</v>
      </c>
      <c r="K127">
        <v>0</v>
      </c>
      <c r="L127">
        <v>0</v>
      </c>
      <c r="M127">
        <v>0.5</v>
      </c>
      <c r="N127">
        <v>0</v>
      </c>
      <c r="O127">
        <v>0</v>
      </c>
      <c r="P127">
        <v>0</v>
      </c>
      <c r="Q127">
        <v>1</v>
      </c>
      <c r="R127">
        <v>0.5</v>
      </c>
      <c r="S127">
        <v>0.5</v>
      </c>
      <c r="T127">
        <v>0</v>
      </c>
      <c r="U127">
        <v>0</v>
      </c>
      <c r="V127">
        <v>0.5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f>SUM(Table6[[#This Row],[Drive Generation ]:[Convert Electricity ]])/7</f>
        <v>0.14285714285714285</v>
      </c>
      <c r="AO127">
        <f>SUM(Table6[[#This Row],[Distribute Loads]:[Hold Geometric Structure ]])/8</f>
        <v>0.125</v>
      </c>
      <c r="AP127">
        <f>SUM(Table6[[#This Row],[Supply Air/Pressure]:[Vent Air/Pressure ]])/3</f>
        <v>0.66666666666666663</v>
      </c>
      <c r="AQ127">
        <f>SUM(Table6[[#This Row],[Radiate Heat]:[Insulate Heat]])/7</f>
        <v>7.1428571428571425E-2</v>
      </c>
      <c r="AR127">
        <f>SUM(Table6[[#This Row],[Generate and Supply Oxygen ]:[Remove And Manage Waste]])/8</f>
        <v>0.125</v>
      </c>
      <c r="AS127">
        <f>SUM(Table6[[#This Row],[Generate Food ]:[Provide Medical Treatment ]])/5</f>
        <v>0.2</v>
      </c>
    </row>
    <row r="128" spans="1:45">
      <c r="A128" s="6" t="s">
        <v>514</v>
      </c>
      <c r="B128">
        <v>0.5</v>
      </c>
      <c r="C128">
        <v>0.5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0.5</v>
      </c>
      <c r="J128">
        <v>0</v>
      </c>
      <c r="K128">
        <v>0</v>
      </c>
      <c r="L128">
        <v>0</v>
      </c>
      <c r="M128">
        <v>0.5</v>
      </c>
      <c r="N128">
        <v>0</v>
      </c>
      <c r="O128">
        <v>0</v>
      </c>
      <c r="P128">
        <v>0</v>
      </c>
      <c r="Q128">
        <v>0.5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1</v>
      </c>
      <c r="X128">
        <v>0</v>
      </c>
      <c r="Y128">
        <v>1</v>
      </c>
      <c r="Z128">
        <v>0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f>SUM(Table6[[#This Row],[Drive Generation ]:[Convert Electricity ]])/7</f>
        <v>0.14285714285714285</v>
      </c>
      <c r="AO128">
        <f>SUM(Table6[[#This Row],[Distribute Loads]:[Hold Geometric Structure ]])/8</f>
        <v>0.125</v>
      </c>
      <c r="AP128">
        <f>SUM(Table6[[#This Row],[Supply Air/Pressure]:[Vent Air/Pressure ]])/3</f>
        <v>0.16666666666666666</v>
      </c>
      <c r="AQ128">
        <f>SUM(Table6[[#This Row],[Radiate Heat]:[Insulate Heat]])/7</f>
        <v>0.42857142857142855</v>
      </c>
      <c r="AR128">
        <f>SUM(Table6[[#This Row],[Generate and Supply Oxygen ]:[Remove And Manage Waste]])/8</f>
        <v>0.25</v>
      </c>
      <c r="AS128">
        <f>SUM(Table6[[#This Row],[Generate Food ]:[Provide Medical Treatment ]])/5</f>
        <v>0.2</v>
      </c>
    </row>
    <row r="129" spans="1:45">
      <c r="A129" s="4" t="s">
        <v>190</v>
      </c>
      <c r="B129">
        <v>0.5</v>
      </c>
      <c r="C129">
        <v>0.5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0.5</v>
      </c>
      <c r="J129">
        <v>0</v>
      </c>
      <c r="K129">
        <v>0</v>
      </c>
      <c r="L129">
        <v>0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1</v>
      </c>
      <c r="Y129">
        <v>1</v>
      </c>
      <c r="Z129">
        <v>0.5</v>
      </c>
      <c r="AA129">
        <v>1</v>
      </c>
      <c r="AB129">
        <v>1</v>
      </c>
      <c r="AC129">
        <v>0</v>
      </c>
      <c r="AD129">
        <v>1</v>
      </c>
      <c r="AE129">
        <v>0</v>
      </c>
      <c r="AF129">
        <v>0</v>
      </c>
      <c r="AG129">
        <v>1</v>
      </c>
      <c r="AH129">
        <v>0.5</v>
      </c>
      <c r="AI129">
        <v>0.5</v>
      </c>
      <c r="AJ129">
        <v>1</v>
      </c>
      <c r="AK129">
        <v>0</v>
      </c>
      <c r="AL129">
        <v>0</v>
      </c>
      <c r="AM129">
        <v>0.5</v>
      </c>
      <c r="AN129">
        <f>SUM(Table6[[#This Row],[Drive Generation ]:[Convert Electricity ]])/7</f>
        <v>0.14285714285714285</v>
      </c>
      <c r="AO129">
        <f>SUM(Table6[[#This Row],[Distribute Loads]:[Hold Geometric Structure ]])/8</f>
        <v>0.1875</v>
      </c>
      <c r="AP129">
        <f>SUM(Table6[[#This Row],[Supply Air/Pressure]:[Vent Air/Pressure ]])/3</f>
        <v>0</v>
      </c>
      <c r="AQ129">
        <f>SUM(Table6[[#This Row],[Radiate Heat]:[Insulate Heat]])/7</f>
        <v>0.6428571428571429</v>
      </c>
      <c r="AR129">
        <f>SUM(Table6[[#This Row],[Generate and Supply Oxygen ]:[Remove And Manage Waste]])/8</f>
        <v>0.5625</v>
      </c>
      <c r="AS129">
        <f>SUM(Table6[[#This Row],[Generate Food ]:[Provide Medical Treatment ]])/5</f>
        <v>0.4</v>
      </c>
    </row>
    <row r="130" spans="1:45">
      <c r="A130" s="4" t="s">
        <v>229</v>
      </c>
      <c r="B130">
        <v>0.5</v>
      </c>
      <c r="C130">
        <v>0.5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0.5</v>
      </c>
      <c r="J130">
        <v>0</v>
      </c>
      <c r="K130">
        <v>0</v>
      </c>
      <c r="L130">
        <v>0</v>
      </c>
      <c r="M130">
        <v>0.5</v>
      </c>
      <c r="N130">
        <v>0</v>
      </c>
      <c r="O130">
        <v>0</v>
      </c>
      <c r="P130">
        <v>0</v>
      </c>
      <c r="Q130">
        <v>1</v>
      </c>
      <c r="R130">
        <v>0.5</v>
      </c>
      <c r="S130">
        <v>0.5</v>
      </c>
      <c r="T130">
        <v>0</v>
      </c>
      <c r="U130">
        <v>0</v>
      </c>
      <c r="V130">
        <v>0.5</v>
      </c>
      <c r="W130">
        <v>0</v>
      </c>
      <c r="X130">
        <v>0</v>
      </c>
      <c r="Y130">
        <v>0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0.5</v>
      </c>
      <c r="AN130">
        <f>SUM(Table6[[#This Row],[Drive Generation ]:[Convert Electricity ]])/7</f>
        <v>0.14285714285714285</v>
      </c>
      <c r="AO130">
        <f>SUM(Table6[[#This Row],[Distribute Loads]:[Hold Geometric Structure ]])/8</f>
        <v>0.125</v>
      </c>
      <c r="AP130">
        <f>SUM(Table6[[#This Row],[Supply Air/Pressure]:[Vent Air/Pressure ]])/3</f>
        <v>0.66666666666666663</v>
      </c>
      <c r="AQ130">
        <f>SUM(Table6[[#This Row],[Radiate Heat]:[Insulate Heat]])/7</f>
        <v>7.1428571428571425E-2</v>
      </c>
      <c r="AR130">
        <f>SUM(Table6[[#This Row],[Generate and Supply Oxygen ]:[Remove And Manage Waste]])/8</f>
        <v>0.125</v>
      </c>
      <c r="AS130">
        <f>SUM(Table6[[#This Row],[Generate Food ]:[Provide Medical Treatment ]])/5</f>
        <v>0.1</v>
      </c>
    </row>
    <row r="131" spans="1:45">
      <c r="A131" s="4" t="s">
        <v>522</v>
      </c>
      <c r="B131">
        <v>0.5</v>
      </c>
      <c r="C131">
        <v>0.5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0.5</v>
      </c>
      <c r="J131">
        <v>0</v>
      </c>
      <c r="K131">
        <v>0</v>
      </c>
      <c r="L131">
        <v>0</v>
      </c>
      <c r="M131">
        <v>0.5</v>
      </c>
      <c r="N131">
        <v>0</v>
      </c>
      <c r="O131">
        <v>0</v>
      </c>
      <c r="P131">
        <v>0</v>
      </c>
      <c r="Q131">
        <v>0.5</v>
      </c>
      <c r="R131">
        <v>0</v>
      </c>
      <c r="S131">
        <v>0</v>
      </c>
      <c r="T131">
        <v>0</v>
      </c>
      <c r="U131">
        <v>0</v>
      </c>
      <c r="V131">
        <v>0.5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f>SUM(Table6[[#This Row],[Drive Generation ]:[Convert Electricity ]])/7</f>
        <v>0.14285714285714285</v>
      </c>
      <c r="AO131">
        <f>SUM(Table6[[#This Row],[Distribute Loads]:[Hold Geometric Structure ]])/8</f>
        <v>0.125</v>
      </c>
      <c r="AP131">
        <f>SUM(Table6[[#This Row],[Supply Air/Pressure]:[Vent Air/Pressure ]])/3</f>
        <v>0.16666666666666666</v>
      </c>
      <c r="AQ131">
        <f>SUM(Table6[[#This Row],[Radiate Heat]:[Insulate Heat]])/7</f>
        <v>7.1428571428571425E-2</v>
      </c>
      <c r="AR131">
        <f>SUM(Table6[[#This Row],[Generate and Supply Oxygen ]:[Remove And Manage Waste]])/8</f>
        <v>0.125</v>
      </c>
      <c r="AS131">
        <f>SUM(Table6[[#This Row],[Generate Food ]:[Provide Medical Treatment ]])/5</f>
        <v>0.2</v>
      </c>
    </row>
    <row r="132" spans="1:45">
      <c r="A132" s="4" t="s">
        <v>503</v>
      </c>
      <c r="B132">
        <v>0.5</v>
      </c>
      <c r="C132">
        <v>0.5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0.5</v>
      </c>
      <c r="K132">
        <v>1</v>
      </c>
      <c r="L132">
        <v>0</v>
      </c>
      <c r="M132">
        <v>0.5</v>
      </c>
      <c r="N132">
        <v>0</v>
      </c>
      <c r="O132">
        <v>0.5</v>
      </c>
      <c r="P132">
        <v>1</v>
      </c>
      <c r="Q132">
        <v>1</v>
      </c>
      <c r="R132">
        <v>0</v>
      </c>
      <c r="S132">
        <v>0</v>
      </c>
      <c r="T132">
        <v>0</v>
      </c>
      <c r="U132">
        <v>0</v>
      </c>
      <c r="V132">
        <v>0.5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0.5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1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f>SUM(Table6[[#This Row],[Drive Generation ]:[Convert Electricity ]])/7</f>
        <v>0.14285714285714285</v>
      </c>
      <c r="AO132">
        <f>SUM(Table6[[#This Row],[Distribute Loads]:[Hold Geometric Structure ]])/8</f>
        <v>0.5625</v>
      </c>
      <c r="AP132">
        <f>SUM(Table6[[#This Row],[Supply Air/Pressure]:[Vent Air/Pressure ]])/3</f>
        <v>0.33333333333333331</v>
      </c>
      <c r="AQ132">
        <f>SUM(Table6[[#This Row],[Radiate Heat]:[Insulate Heat]])/7</f>
        <v>7.1428571428571425E-2</v>
      </c>
      <c r="AR132">
        <f>SUM(Table6[[#This Row],[Generate and Supply Oxygen ]:[Remove And Manage Waste]])/8</f>
        <v>0.3125</v>
      </c>
      <c r="AS132">
        <f>SUM(Table6[[#This Row],[Generate Food ]:[Provide Medical Treatment ]])/5</f>
        <v>0.2</v>
      </c>
    </row>
    <row r="133" spans="1:45">
      <c r="A133" s="4" t="s">
        <v>496</v>
      </c>
      <c r="B133">
        <v>0.5</v>
      </c>
      <c r="C133">
        <v>0.5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0.5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0.5</v>
      </c>
      <c r="W133">
        <v>0.5</v>
      </c>
      <c r="X133">
        <v>0</v>
      </c>
      <c r="Y133">
        <v>0.5</v>
      </c>
      <c r="Z133">
        <v>0.5</v>
      </c>
      <c r="AA133">
        <v>1</v>
      </c>
      <c r="AB133">
        <v>1</v>
      </c>
      <c r="AC133">
        <v>0</v>
      </c>
      <c r="AD133">
        <v>1</v>
      </c>
      <c r="AE133">
        <v>0</v>
      </c>
      <c r="AF133">
        <v>0</v>
      </c>
      <c r="AG133">
        <v>0.5</v>
      </c>
      <c r="AH133">
        <v>0.5</v>
      </c>
      <c r="AI133">
        <v>0.5</v>
      </c>
      <c r="AJ133">
        <v>1</v>
      </c>
      <c r="AK133">
        <v>0</v>
      </c>
      <c r="AL133">
        <v>0</v>
      </c>
      <c r="AM133">
        <v>0.5</v>
      </c>
      <c r="AN133">
        <f>SUM(Table6[[#This Row],[Drive Generation ]:[Convert Electricity ]])/7</f>
        <v>0.14285714285714285</v>
      </c>
      <c r="AO133">
        <f>SUM(Table6[[#This Row],[Distribute Loads]:[Hold Geometric Structure ]])/8</f>
        <v>0.1875</v>
      </c>
      <c r="AP133">
        <f>SUM(Table6[[#This Row],[Supply Air/Pressure]:[Vent Air/Pressure ]])/3</f>
        <v>0</v>
      </c>
      <c r="AQ133">
        <f>SUM(Table6[[#This Row],[Radiate Heat]:[Insulate Heat]])/7</f>
        <v>0.2857142857142857</v>
      </c>
      <c r="AR133">
        <f>SUM(Table6[[#This Row],[Generate and Supply Oxygen ]:[Remove And Manage Waste]])/8</f>
        <v>0.5</v>
      </c>
      <c r="AS133">
        <f>SUM(Table6[[#This Row],[Generate Food ]:[Provide Medical Treatment ]])/5</f>
        <v>0.4</v>
      </c>
    </row>
    <row r="134" spans="1:45">
      <c r="A134" s="4" t="s">
        <v>505</v>
      </c>
      <c r="B134">
        <v>0.5</v>
      </c>
      <c r="C134">
        <v>0.5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0.5</v>
      </c>
      <c r="K134">
        <v>1</v>
      </c>
      <c r="L134">
        <v>0</v>
      </c>
      <c r="M134">
        <v>1</v>
      </c>
      <c r="N134">
        <v>0</v>
      </c>
      <c r="O134">
        <v>0.5</v>
      </c>
      <c r="P134">
        <v>1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0.5</v>
      </c>
      <c r="W134">
        <v>0.5</v>
      </c>
      <c r="X134">
        <v>0</v>
      </c>
      <c r="Y134">
        <v>0.5</v>
      </c>
      <c r="Z134">
        <v>0.5</v>
      </c>
      <c r="AA134">
        <v>1</v>
      </c>
      <c r="AB134">
        <v>1</v>
      </c>
      <c r="AC134">
        <v>0</v>
      </c>
      <c r="AD134">
        <v>1</v>
      </c>
      <c r="AE134">
        <v>0</v>
      </c>
      <c r="AF134">
        <v>0</v>
      </c>
      <c r="AG134">
        <v>0.5</v>
      </c>
      <c r="AH134">
        <v>0.5</v>
      </c>
      <c r="AI134">
        <v>0.5</v>
      </c>
      <c r="AJ134">
        <v>1</v>
      </c>
      <c r="AK134">
        <v>0</v>
      </c>
      <c r="AL134">
        <v>0</v>
      </c>
      <c r="AM134">
        <v>0.5</v>
      </c>
      <c r="AN134">
        <f>SUM(Table6[[#This Row],[Drive Generation ]:[Convert Electricity ]])/7</f>
        <v>0.14285714285714285</v>
      </c>
      <c r="AO134">
        <f>SUM(Table6[[#This Row],[Distribute Loads]:[Hold Geometric Structure ]])/8</f>
        <v>0.625</v>
      </c>
      <c r="AP134">
        <f>SUM(Table6[[#This Row],[Supply Air/Pressure]:[Vent Air/Pressure ]])/3</f>
        <v>0</v>
      </c>
      <c r="AQ134">
        <f>SUM(Table6[[#This Row],[Radiate Heat]:[Insulate Heat]])/7</f>
        <v>0.2857142857142857</v>
      </c>
      <c r="AR134">
        <f>SUM(Table6[[#This Row],[Generate and Supply Oxygen ]:[Remove And Manage Waste]])/8</f>
        <v>0.5</v>
      </c>
      <c r="AS134">
        <f>SUM(Table6[[#This Row],[Generate Food ]:[Provide Medical Treatment ]])/5</f>
        <v>0.4</v>
      </c>
    </row>
    <row r="135" spans="1:45">
      <c r="A135" s="6" t="s">
        <v>530</v>
      </c>
      <c r="B135">
        <v>0.5</v>
      </c>
      <c r="C135">
        <v>0.5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0.5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0</v>
      </c>
      <c r="AA135">
        <v>0</v>
      </c>
      <c r="AB135">
        <v>0.5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0.5</v>
      </c>
      <c r="AL135">
        <v>0.5</v>
      </c>
      <c r="AM135">
        <v>0.5</v>
      </c>
      <c r="AN135">
        <f>SUM(Table6[[#This Row],[Drive Generation ]:[Convert Electricity ]])/7</f>
        <v>0.14285714285714285</v>
      </c>
      <c r="AO135">
        <f>SUM(Table6[[#This Row],[Distribute Loads]:[Hold Geometric Structure ]])/8</f>
        <v>0.1875</v>
      </c>
      <c r="AP135">
        <f>SUM(Table6[[#This Row],[Supply Air/Pressure]:[Vent Air/Pressure ]])/3</f>
        <v>0</v>
      </c>
      <c r="AQ135">
        <f>SUM(Table6[[#This Row],[Radiate Heat]:[Insulate Heat]])/7</f>
        <v>0.7142857142857143</v>
      </c>
      <c r="AR135">
        <f>SUM(Table6[[#This Row],[Generate and Supply Oxygen ]:[Remove And Manage Waste]])/8</f>
        <v>6.25E-2</v>
      </c>
      <c r="AS135">
        <f>SUM(Table6[[#This Row],[Generate Food ]:[Provide Medical Treatment ]])/5</f>
        <v>0.3</v>
      </c>
    </row>
    <row r="136" spans="1:45">
      <c r="A136" s="6" t="s">
        <v>215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0.5</v>
      </c>
      <c r="J136">
        <v>0</v>
      </c>
      <c r="K136">
        <v>0</v>
      </c>
      <c r="L136">
        <v>0</v>
      </c>
      <c r="M136">
        <v>0.5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>SUM(Table6[[#This Row],[Drive Generation ]:[Convert Electricity ]])/7</f>
        <v>0.14285714285714285</v>
      </c>
      <c r="AO136">
        <f>SUM(Table6[[#This Row],[Distribute Loads]:[Hold Geometric Structure ]])/8</f>
        <v>0.125</v>
      </c>
      <c r="AP136">
        <f>SUM(Table6[[#This Row],[Supply Air/Pressure]:[Vent Air/Pressure ]])/3</f>
        <v>0</v>
      </c>
      <c r="AQ136">
        <f>SUM(Table6[[#This Row],[Radiate Heat]:[Insulate Heat]])/7</f>
        <v>0.14285714285714285</v>
      </c>
      <c r="AR136">
        <f>SUM(Table6[[#This Row],[Generate and Supply Oxygen ]:[Remove And Manage Waste]])/8</f>
        <v>0</v>
      </c>
      <c r="AS136">
        <f>SUM(Table6[[#This Row],[Generate Food ]:[Provide Medical Treatment ]])/5</f>
        <v>0</v>
      </c>
    </row>
    <row r="137" spans="1:45">
      <c r="A137" s="6" t="s">
        <v>224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0.5</v>
      </c>
      <c r="J137">
        <v>0</v>
      </c>
      <c r="K137">
        <v>0</v>
      </c>
      <c r="L137">
        <v>0</v>
      </c>
      <c r="M137">
        <v>0.5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0</v>
      </c>
      <c r="AD137">
        <v>0.5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0.5</v>
      </c>
      <c r="AK137">
        <v>0</v>
      </c>
      <c r="AL137">
        <v>0</v>
      </c>
      <c r="AM137">
        <v>0</v>
      </c>
      <c r="AN137">
        <f>SUM(Table6[[#This Row],[Drive Generation ]:[Convert Electricity ]])/7</f>
        <v>0.2857142857142857</v>
      </c>
      <c r="AO137">
        <f>SUM(Table6[[#This Row],[Distribute Loads]:[Hold Geometric Structure ]])/8</f>
        <v>0.125</v>
      </c>
      <c r="AP137">
        <f>SUM(Table6[[#This Row],[Supply Air/Pressure]:[Vent Air/Pressure ]])/3</f>
        <v>0</v>
      </c>
      <c r="AQ137">
        <f>SUM(Table6[[#This Row],[Radiate Heat]:[Insulate Heat]])/7</f>
        <v>0.14285714285714285</v>
      </c>
      <c r="AR137">
        <f>SUM(Table6[[#This Row],[Generate and Supply Oxygen ]:[Remove And Manage Waste]])/8</f>
        <v>0.1875</v>
      </c>
      <c r="AS137">
        <f>SUM(Table6[[#This Row],[Generate Food ]:[Provide Medical Treatment ]])/5</f>
        <v>0.1</v>
      </c>
    </row>
    <row r="138" spans="1:45">
      <c r="A138" s="4" t="s">
        <v>230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0.5</v>
      </c>
      <c r="J138">
        <v>0</v>
      </c>
      <c r="K138">
        <v>0</v>
      </c>
      <c r="L138">
        <v>0</v>
      </c>
      <c r="M138">
        <v>0.5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</v>
      </c>
      <c r="V138">
        <v>0.5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1</v>
      </c>
      <c r="AC138">
        <v>1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>SUM(Table6[[#This Row],[Drive Generation ]:[Convert Electricity ]])/7</f>
        <v>0.2857142857142857</v>
      </c>
      <c r="AO138">
        <f>SUM(Table6[[#This Row],[Distribute Loads]:[Hold Geometric Structure ]])/8</f>
        <v>0.125</v>
      </c>
      <c r="AP138">
        <f>SUM(Table6[[#This Row],[Supply Air/Pressure]:[Vent Air/Pressure ]])/3</f>
        <v>0</v>
      </c>
      <c r="AQ138">
        <f>SUM(Table6[[#This Row],[Radiate Heat]:[Insulate Heat]])/7</f>
        <v>0.21428571428571427</v>
      </c>
      <c r="AR138">
        <f>SUM(Table6[[#This Row],[Generate and Supply Oxygen ]:[Remove And Manage Waste]])/8</f>
        <v>0.25</v>
      </c>
      <c r="AS138">
        <f>SUM(Table6[[#This Row],[Generate Food ]:[Provide Medical Treatment ]])/5</f>
        <v>0</v>
      </c>
    </row>
    <row r="139" spans="1:45">
      <c r="A139" s="6" t="s">
        <v>513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0.5</v>
      </c>
      <c r="J139">
        <v>0</v>
      </c>
      <c r="K139">
        <v>0</v>
      </c>
      <c r="L139">
        <v>0</v>
      </c>
      <c r="M139">
        <v>0.5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  <c r="W139">
        <v>1</v>
      </c>
      <c r="X139">
        <v>0</v>
      </c>
      <c r="Y139">
        <v>1</v>
      </c>
      <c r="Z139">
        <v>0</v>
      </c>
      <c r="AA139">
        <v>0</v>
      </c>
      <c r="AB139">
        <v>1</v>
      </c>
      <c r="AC139">
        <v>1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>SUM(Table6[[#This Row],[Drive Generation ]:[Convert Electricity ]])/7</f>
        <v>0.2857142857142857</v>
      </c>
      <c r="AO139">
        <f>SUM(Table6[[#This Row],[Distribute Loads]:[Hold Geometric Structure ]])/8</f>
        <v>0.125</v>
      </c>
      <c r="AP139">
        <f>SUM(Table6[[#This Row],[Supply Air/Pressure]:[Vent Air/Pressure ]])/3</f>
        <v>0</v>
      </c>
      <c r="AQ139">
        <f>SUM(Table6[[#This Row],[Radiate Heat]:[Insulate Heat]])/7</f>
        <v>0.42857142857142855</v>
      </c>
      <c r="AR139">
        <f>SUM(Table6[[#This Row],[Generate and Supply Oxygen ]:[Remove And Manage Waste]])/8</f>
        <v>0.25</v>
      </c>
      <c r="AS139">
        <f>SUM(Table6[[#This Row],[Generate Food ]:[Provide Medical Treatment ]])/5</f>
        <v>0</v>
      </c>
    </row>
    <row r="140" spans="1:45">
      <c r="A140" s="4" t="s">
        <v>238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0.5</v>
      </c>
      <c r="J140">
        <v>0</v>
      </c>
      <c r="K140">
        <v>0</v>
      </c>
      <c r="L140">
        <v>0</v>
      </c>
      <c r="M140">
        <v>0.5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0.5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0.5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>SUM(Table6[[#This Row],[Drive Generation ]:[Convert Electricity ]])/7</f>
        <v>0.2857142857142857</v>
      </c>
      <c r="AO140">
        <f>SUM(Table6[[#This Row],[Distribute Loads]:[Hold Geometric Structure ]])/8</f>
        <v>0.125</v>
      </c>
      <c r="AP140">
        <f>SUM(Table6[[#This Row],[Supply Air/Pressure]:[Vent Air/Pressure ]])/3</f>
        <v>0</v>
      </c>
      <c r="AQ140">
        <f>SUM(Table6[[#This Row],[Radiate Heat]:[Insulate Heat]])/7</f>
        <v>0.21428571428571427</v>
      </c>
      <c r="AR140">
        <f>SUM(Table6[[#This Row],[Generate and Supply Oxygen ]:[Remove And Manage Waste]])/8</f>
        <v>6.25E-2</v>
      </c>
      <c r="AS140">
        <f>SUM(Table6[[#This Row],[Generate Food ]:[Provide Medical Treatment ]])/5</f>
        <v>0</v>
      </c>
    </row>
    <row r="141" spans="1:45">
      <c r="A141" s="4" t="s">
        <v>250</v>
      </c>
      <c r="B141">
        <v>1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0.5</v>
      </c>
      <c r="J141">
        <v>0</v>
      </c>
      <c r="K141">
        <v>0</v>
      </c>
      <c r="L141">
        <v>0</v>
      </c>
      <c r="M141">
        <v>0.5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0.5</v>
      </c>
      <c r="W141">
        <v>0.5</v>
      </c>
      <c r="X141">
        <v>0</v>
      </c>
      <c r="Y141">
        <v>0.5</v>
      </c>
      <c r="Z141">
        <v>0</v>
      </c>
      <c r="AA141">
        <v>0</v>
      </c>
      <c r="AB141">
        <v>0.5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0.5</v>
      </c>
      <c r="AN141">
        <f>SUM(Table6[[#This Row],[Drive Generation ]:[Convert Electricity ]])/7</f>
        <v>0.2857142857142857</v>
      </c>
      <c r="AO141">
        <f>SUM(Table6[[#This Row],[Distribute Loads]:[Hold Geometric Structure ]])/8</f>
        <v>0.125</v>
      </c>
      <c r="AP141">
        <f>SUM(Table6[[#This Row],[Supply Air/Pressure]:[Vent Air/Pressure ]])/3</f>
        <v>0</v>
      </c>
      <c r="AQ141">
        <f>SUM(Table6[[#This Row],[Radiate Heat]:[Insulate Heat]])/7</f>
        <v>0.35714285714285715</v>
      </c>
      <c r="AR141">
        <f>SUM(Table6[[#This Row],[Generate and Supply Oxygen ]:[Remove And Manage Waste]])/8</f>
        <v>6.25E-2</v>
      </c>
      <c r="AS141">
        <f>SUM(Table6[[#This Row],[Generate Food ]:[Provide Medical Treatment ]])/5</f>
        <v>0.1</v>
      </c>
    </row>
    <row r="142" spans="1:45">
      <c r="A142" s="6" t="s">
        <v>214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0.5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1</v>
      </c>
      <c r="Q142">
        <v>0</v>
      </c>
      <c r="R142">
        <v>0</v>
      </c>
      <c r="S142">
        <v>0</v>
      </c>
      <c r="T142">
        <v>0.5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0.5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>SUM(Table6[[#This Row],[Drive Generation ]:[Convert Electricity ]])/7</f>
        <v>0.14285714285714285</v>
      </c>
      <c r="AO142">
        <f>SUM(Table6[[#This Row],[Distribute Loads]:[Hold Geometric Structure ]])/8</f>
        <v>0.1875</v>
      </c>
      <c r="AP142">
        <f>SUM(Table6[[#This Row],[Supply Air/Pressure]:[Vent Air/Pressure ]])/3</f>
        <v>0</v>
      </c>
      <c r="AQ142">
        <f>SUM(Table6[[#This Row],[Radiate Heat]:[Insulate Heat]])/7</f>
        <v>7.1428571428571425E-2</v>
      </c>
      <c r="AR142">
        <f>SUM(Table6[[#This Row],[Generate and Supply Oxygen ]:[Remove And Manage Waste]])/8</f>
        <v>6.25E-2</v>
      </c>
      <c r="AS142">
        <f>SUM(Table6[[#This Row],[Generate Food ]:[Provide Medical Treatment ]])/5</f>
        <v>0</v>
      </c>
    </row>
    <row r="143" spans="1:45">
      <c r="A143" s="6" t="s">
        <v>65</v>
      </c>
      <c r="B143">
        <v>0</v>
      </c>
      <c r="C143">
        <v>0.5</v>
      </c>
      <c r="D143">
        <v>0.5</v>
      </c>
      <c r="E143">
        <v>0</v>
      </c>
      <c r="F143">
        <v>1</v>
      </c>
      <c r="G143">
        <v>0</v>
      </c>
      <c r="H143">
        <v>0</v>
      </c>
      <c r="I143">
        <v>0.5</v>
      </c>
      <c r="J143">
        <v>0</v>
      </c>
      <c r="K143">
        <v>1</v>
      </c>
      <c r="L143">
        <v>0</v>
      </c>
      <c r="M143">
        <v>0</v>
      </c>
      <c r="N143">
        <v>0.5</v>
      </c>
      <c r="O143">
        <v>0</v>
      </c>
      <c r="P143">
        <v>0</v>
      </c>
      <c r="Q143">
        <v>1</v>
      </c>
      <c r="R143">
        <v>1</v>
      </c>
      <c r="S143">
        <v>0.5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1</v>
      </c>
      <c r="Z143">
        <v>1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</v>
      </c>
      <c r="AI143">
        <v>0.5</v>
      </c>
      <c r="AJ143">
        <v>0</v>
      </c>
      <c r="AK143">
        <v>0</v>
      </c>
      <c r="AL143">
        <v>0</v>
      </c>
      <c r="AM143">
        <v>0.5</v>
      </c>
      <c r="AN143">
        <f>SUM(Table6[[#This Row],[Drive Generation ]:[Convert Electricity ]])/7</f>
        <v>0.2857142857142857</v>
      </c>
      <c r="AO143">
        <f>SUM(Table6[[#This Row],[Distribute Loads]:[Hold Geometric Structure ]])/8</f>
        <v>0.25</v>
      </c>
      <c r="AP143">
        <f>SUM(Table6[[#This Row],[Supply Air/Pressure]:[Vent Air/Pressure ]])/3</f>
        <v>0.83333333333333337</v>
      </c>
      <c r="AQ143">
        <f>SUM(Table6[[#This Row],[Radiate Heat]:[Insulate Heat]])/7</f>
        <v>0.2857142857142857</v>
      </c>
      <c r="AR143">
        <f>SUM(Table6[[#This Row],[Generate and Supply Oxygen ]:[Remove And Manage Waste]])/8</f>
        <v>0.375</v>
      </c>
      <c r="AS143">
        <f>SUM(Table6[[#This Row],[Generate Food ]:[Provide Medical Treatment ]])/5</f>
        <v>0.2</v>
      </c>
    </row>
    <row r="144" spans="1:45">
      <c r="A144" s="4" t="s">
        <v>524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0.5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0.5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0.5</v>
      </c>
      <c r="AN144">
        <v>0</v>
      </c>
      <c r="AO144">
        <v>0</v>
      </c>
      <c r="AP144">
        <f>SUM(Table6[[#This Row],[Supply Air/Pressure]:[Vent Air/Pressure ]])/3</f>
        <v>0.16666666666666666</v>
      </c>
      <c r="AQ144">
        <f>SUM(Table6[[#This Row],[Radiate Heat]:[Insulate Heat]])/7</f>
        <v>0</v>
      </c>
      <c r="AR144">
        <f>SUM(Table6[[#This Row],[Generate and Supply Oxygen ]:[Remove And Manage Waste]])/8</f>
        <v>0</v>
      </c>
      <c r="AS144">
        <f>SUM(Table6[[#This Row],[Generate Food ]:[Provide Medical Treatment ]])/5</f>
        <v>0.1</v>
      </c>
    </row>
    <row r="145" spans="1:45">
      <c r="A145" s="4" t="s">
        <v>489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f>SUM(Table6[[#This Row],[Supply Air/Pressure]:[Vent Air/Pressure ]])/3</f>
        <v>0</v>
      </c>
      <c r="AQ145">
        <f>SUM(Table6[[#This Row],[Radiate Heat]:[Insulate Heat]])/7</f>
        <v>0.14285714285714285</v>
      </c>
      <c r="AR145">
        <f>SUM(Table6[[#This Row],[Generate and Supply Oxygen ]:[Remove And Manage Waste]])/8</f>
        <v>0</v>
      </c>
      <c r="AS145">
        <f>SUM(Table6[[#This Row],[Generate Food ]:[Provide Medical Treatment ]])/5</f>
        <v>0</v>
      </c>
    </row>
    <row r="146" spans="1:45">
      <c r="A146" s="6" t="s">
        <v>266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1</v>
      </c>
      <c r="T146">
        <v>1</v>
      </c>
      <c r="U146">
        <v>0</v>
      </c>
      <c r="V146">
        <v>0</v>
      </c>
      <c r="W146">
        <v>0</v>
      </c>
      <c r="X146">
        <v>0.5</v>
      </c>
      <c r="Y146">
        <v>0.5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f>SUM(Table6[[#This Row],[Supply Air/Pressure]:[Vent Air/Pressure ]])/3</f>
        <v>0.33333333333333331</v>
      </c>
      <c r="AQ146">
        <f>SUM(Table6[[#This Row],[Radiate Heat]:[Insulate Heat]])/7</f>
        <v>0.2857142857142857</v>
      </c>
      <c r="AR146">
        <f>SUM(Table6[[#This Row],[Generate and Supply Oxygen ]:[Remove And Manage Waste]])/8</f>
        <v>0</v>
      </c>
      <c r="AS146">
        <f>SUM(Table6[[#This Row],[Generate Food ]:[Provide Medical Treatment ]])/5</f>
        <v>0</v>
      </c>
    </row>
    <row r="147" spans="1:45">
      <c r="A147" s="6" t="s">
        <v>490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0.5</v>
      </c>
      <c r="P147">
        <v>0</v>
      </c>
      <c r="Q147">
        <v>0.5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0.5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0.5</v>
      </c>
      <c r="AP147">
        <f>SUM(Table6[[#This Row],[Supply Air/Pressure]:[Vent Air/Pressure ]])/3</f>
        <v>0.16666666666666666</v>
      </c>
      <c r="AQ147">
        <f>SUM(Table6[[#This Row],[Radiate Heat]:[Insulate Heat]])/7</f>
        <v>0</v>
      </c>
      <c r="AR147">
        <f>SUM(Table6[[#This Row],[Generate and Supply Oxygen ]:[Remove And Manage Waste]])/8</f>
        <v>6.25E-2</v>
      </c>
      <c r="AS147">
        <f>SUM(Table6[[#This Row],[Generate Food ]:[Provide Medical Treatment ]])/5</f>
        <v>0</v>
      </c>
    </row>
    <row r="148" spans="1:45">
      <c r="A148" s="6" t="s">
        <v>66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0.5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f>SUM(Table6[[#This Row],[Supply Air/Pressure]:[Vent Air/Pressure ]])/3</f>
        <v>0.33333333333333331</v>
      </c>
      <c r="AQ148">
        <f>SUM(Table6[[#This Row],[Radiate Heat]:[Insulate Heat]])/7</f>
        <v>0</v>
      </c>
      <c r="AR148">
        <f>SUM(Table6[[#This Row],[Generate and Supply Oxygen ]:[Remove And Manage Waste]])/8</f>
        <v>0</v>
      </c>
      <c r="AS148">
        <f>SUM(Table6[[#This Row],[Generate Food ]:[Provide Medical Treatment ]])/5</f>
        <v>0</v>
      </c>
    </row>
    <row r="149" spans="1:45">
      <c r="A149" s="6"/>
    </row>
    <row r="150" spans="1:45">
      <c r="A150" s="6"/>
    </row>
    <row r="151" spans="1:45">
      <c r="A151" s="6"/>
    </row>
    <row r="152" spans="1:45">
      <c r="A152" s="6"/>
    </row>
    <row r="153" spans="1:45">
      <c r="A153" s="6"/>
    </row>
    <row r="154" spans="1:45">
      <c r="A154" s="6"/>
    </row>
    <row r="155" spans="1:45">
      <c r="A155" s="6"/>
    </row>
    <row r="156" spans="1:45">
      <c r="A156" s="6"/>
    </row>
    <row r="157" spans="1:45">
      <c r="A157" s="6"/>
    </row>
    <row r="158" spans="1:45">
      <c r="A158" s="6"/>
    </row>
    <row r="159" spans="1:45">
      <c r="A159" s="6"/>
    </row>
    <row r="160" spans="1:45">
      <c r="A160" s="6"/>
    </row>
    <row r="161" spans="1:1">
      <c r="A161" s="6"/>
    </row>
    <row r="162" spans="1:1">
      <c r="A162" s="6"/>
    </row>
    <row r="163" spans="1:1">
      <c r="A163" s="6"/>
    </row>
    <row r="164" spans="1:1">
      <c r="A164" s="6"/>
    </row>
    <row r="165" spans="1:1">
      <c r="A165" s="6"/>
    </row>
    <row r="166" spans="1:1">
      <c r="A166" s="6"/>
    </row>
    <row r="167" spans="1:1">
      <c r="A167" s="6"/>
    </row>
    <row r="168" spans="1:1">
      <c r="A168" s="6"/>
    </row>
    <row r="169" spans="1:1">
      <c r="A169" s="6"/>
    </row>
    <row r="170" spans="1:1">
      <c r="A170" s="6"/>
    </row>
    <row r="171" spans="1:1">
      <c r="A171" s="6"/>
    </row>
    <row r="172" spans="1:1">
      <c r="A172" s="6"/>
    </row>
    <row r="173" spans="1:1">
      <c r="A173" s="6"/>
    </row>
    <row r="174" spans="1:1">
      <c r="A174" s="6"/>
    </row>
    <row r="175" spans="1:1">
      <c r="A175" s="6"/>
    </row>
    <row r="176" spans="1:1">
      <c r="A176" s="6"/>
    </row>
    <row r="177" spans="1:1">
      <c r="A177" s="6"/>
    </row>
    <row r="178" spans="1:1">
      <c r="A178" s="6"/>
    </row>
    <row r="179" spans="1:1">
      <c r="A179" s="6"/>
    </row>
    <row r="180" spans="1:1">
      <c r="A180" s="6"/>
    </row>
    <row r="181" spans="1:1">
      <c r="A181" s="6"/>
    </row>
    <row r="182" spans="1:1">
      <c r="A182" s="6"/>
    </row>
    <row r="183" spans="1:1">
      <c r="A183" s="6"/>
    </row>
    <row r="184" spans="1:1">
      <c r="A184" s="6"/>
    </row>
    <row r="185" spans="1:1">
      <c r="A185" s="6"/>
    </row>
    <row r="186" spans="1:1">
      <c r="A186" s="6"/>
    </row>
    <row r="187" spans="1:1">
      <c r="A187" s="6"/>
    </row>
    <row r="188" spans="1:1">
      <c r="A188" s="6"/>
    </row>
    <row r="189" spans="1:1">
      <c r="A189" s="6"/>
    </row>
    <row r="190" spans="1:1">
      <c r="A190" s="6"/>
    </row>
    <row r="191" spans="1:1">
      <c r="A191" s="6"/>
    </row>
    <row r="192" spans="1:1">
      <c r="A192" s="6"/>
    </row>
    <row r="193" spans="1:1">
      <c r="A193" s="6"/>
    </row>
    <row r="194" spans="1:1">
      <c r="A194" s="6"/>
    </row>
    <row r="195" spans="1:1">
      <c r="A195" s="6"/>
    </row>
    <row r="196" spans="1:1">
      <c r="A196" s="6"/>
    </row>
    <row r="197" spans="1:1">
      <c r="A197" s="6"/>
    </row>
    <row r="198" spans="1:1">
      <c r="A198" s="6"/>
    </row>
    <row r="199" spans="1:1">
      <c r="A199" s="6"/>
    </row>
    <row r="200" spans="1:1">
      <c r="A200" s="6"/>
    </row>
    <row r="201" spans="1:1">
      <c r="A201" s="6"/>
    </row>
    <row r="202" spans="1:1">
      <c r="A202" s="6"/>
    </row>
    <row r="203" spans="1:1">
      <c r="A203" s="6"/>
    </row>
    <row r="204" spans="1:1">
      <c r="A204" s="6"/>
    </row>
    <row r="205" spans="1:1">
      <c r="A205" s="6"/>
    </row>
    <row r="206" spans="1:1">
      <c r="A206" s="6"/>
    </row>
    <row r="207" spans="1:1">
      <c r="A207" s="6"/>
    </row>
    <row r="208" spans="1:1">
      <c r="A208" s="6"/>
    </row>
    <row r="209" spans="1:1">
      <c r="A209" s="6"/>
    </row>
    <row r="210" spans="1:1">
      <c r="A210" s="6"/>
    </row>
    <row r="211" spans="1:1">
      <c r="A211" s="6"/>
    </row>
    <row r="212" spans="1:1">
      <c r="A212" s="6"/>
    </row>
    <row r="213" spans="1:1">
      <c r="A213" s="6"/>
    </row>
    <row r="214" spans="1:1">
      <c r="A214" s="6"/>
    </row>
    <row r="215" spans="1:1">
      <c r="A215" s="6"/>
    </row>
    <row r="216" spans="1:1">
      <c r="A216" s="6"/>
    </row>
    <row r="217" spans="1:1">
      <c r="A217" s="6"/>
    </row>
    <row r="218" spans="1:1">
      <c r="A218" s="6"/>
    </row>
    <row r="219" spans="1:1">
      <c r="A219" s="6"/>
    </row>
    <row r="220" spans="1:1">
      <c r="A220" s="6"/>
    </row>
    <row r="221" spans="1:1">
      <c r="A221" s="6"/>
    </row>
    <row r="222" spans="1:1">
      <c r="A222" s="6"/>
    </row>
    <row r="223" spans="1:1">
      <c r="A223" s="6"/>
    </row>
    <row r="224" spans="1:1">
      <c r="A224" s="6"/>
    </row>
    <row r="225" spans="1:1">
      <c r="A225" s="6"/>
    </row>
    <row r="226" spans="1:1">
      <c r="A226" s="6"/>
    </row>
    <row r="227" spans="1:1">
      <c r="A227" s="6"/>
    </row>
    <row r="228" spans="1:1">
      <c r="A228" s="6"/>
    </row>
    <row r="229" spans="1:1">
      <c r="A229" s="6"/>
    </row>
    <row r="230" spans="1:1">
      <c r="A230" s="6"/>
    </row>
    <row r="231" spans="1:1">
      <c r="A231" s="6"/>
    </row>
    <row r="232" spans="1:1">
      <c r="A232" s="6"/>
    </row>
    <row r="233" spans="1:1">
      <c r="A233" s="6"/>
    </row>
    <row r="234" spans="1:1">
      <c r="A234" s="6"/>
    </row>
    <row r="235" spans="1:1">
      <c r="A235" s="6"/>
    </row>
    <row r="236" spans="1:1">
      <c r="A236" s="6"/>
    </row>
    <row r="237" spans="1:1">
      <c r="A237" s="6"/>
    </row>
    <row r="238" spans="1:1">
      <c r="A238" s="6"/>
    </row>
    <row r="239" spans="1:1">
      <c r="A239" s="6"/>
    </row>
    <row r="240" spans="1:1">
      <c r="A240" s="6"/>
    </row>
    <row r="241" spans="1:1">
      <c r="A241" s="6"/>
    </row>
    <row r="242" spans="1:1">
      <c r="A242" s="6"/>
    </row>
    <row r="243" spans="1:1">
      <c r="A243" s="6"/>
    </row>
    <row r="244" spans="1:1">
      <c r="A244" s="6"/>
    </row>
    <row r="245" spans="1:1">
      <c r="A245" s="6"/>
    </row>
    <row r="246" spans="1:1">
      <c r="A246" s="6"/>
    </row>
    <row r="247" spans="1:1">
      <c r="A247" s="6"/>
    </row>
    <row r="248" spans="1:1">
      <c r="A248" s="6"/>
    </row>
    <row r="249" spans="1:1">
      <c r="A249" s="6"/>
    </row>
    <row r="250" spans="1:1">
      <c r="A250" s="6"/>
    </row>
    <row r="251" spans="1:1">
      <c r="A251" s="6"/>
    </row>
    <row r="252" spans="1:1">
      <c r="A252" s="6"/>
    </row>
    <row r="253" spans="1:1">
      <c r="A253" s="6"/>
    </row>
    <row r="254" spans="1:1">
      <c r="A254" s="6"/>
    </row>
    <row r="255" spans="1:1">
      <c r="A255" s="6"/>
    </row>
    <row r="256" spans="1:1">
      <c r="A256" s="6"/>
    </row>
    <row r="257" spans="1:1">
      <c r="A257" s="6"/>
    </row>
    <row r="258" spans="1:1">
      <c r="A258" s="6"/>
    </row>
    <row r="259" spans="1:1">
      <c r="A259" s="6"/>
    </row>
    <row r="260" spans="1:1">
      <c r="A260" s="6"/>
    </row>
    <row r="261" spans="1:1">
      <c r="A261" s="6"/>
    </row>
    <row r="262" spans="1:1">
      <c r="A262" s="6"/>
    </row>
    <row r="263" spans="1:1">
      <c r="A263" s="6"/>
    </row>
    <row r="264" spans="1:1">
      <c r="A264" s="6"/>
    </row>
    <row r="265" spans="1:1">
      <c r="A265" s="6"/>
    </row>
    <row r="266" spans="1:1">
      <c r="A266" s="6"/>
    </row>
    <row r="267" spans="1:1">
      <c r="A267" s="6"/>
    </row>
    <row r="268" spans="1:1">
      <c r="A268" s="6"/>
    </row>
    <row r="269" spans="1:1">
      <c r="A269" s="6"/>
    </row>
    <row r="270" spans="1:1">
      <c r="A270" s="6"/>
    </row>
    <row r="271" spans="1:1">
      <c r="A271" s="6"/>
    </row>
    <row r="272" spans="1:1">
      <c r="A272" s="6"/>
    </row>
    <row r="273" spans="1:1">
      <c r="A273" s="6"/>
    </row>
    <row r="274" spans="1:1">
      <c r="A274" s="6"/>
    </row>
    <row r="275" spans="1:1">
      <c r="A275" s="6"/>
    </row>
    <row r="276" spans="1:1">
      <c r="A276" s="6"/>
    </row>
    <row r="277" spans="1:1">
      <c r="A277" s="6"/>
    </row>
    <row r="278" spans="1:1">
      <c r="A278" s="6"/>
    </row>
    <row r="279" spans="1:1">
      <c r="A279" s="6"/>
    </row>
    <row r="280" spans="1:1">
      <c r="A280" s="6"/>
    </row>
    <row r="281" spans="1:1">
      <c r="A281" s="6"/>
    </row>
    <row r="282" spans="1:1">
      <c r="A282" s="6"/>
    </row>
    <row r="283" spans="1:1">
      <c r="A283" s="6"/>
    </row>
    <row r="284" spans="1:1">
      <c r="A284" s="6"/>
    </row>
    <row r="285" spans="1:1">
      <c r="A285" s="6"/>
    </row>
    <row r="286" spans="1:1">
      <c r="A286" s="6"/>
    </row>
    <row r="287" spans="1:1">
      <c r="A287" s="6"/>
    </row>
    <row r="288" spans="1:1">
      <c r="A288" s="6"/>
    </row>
    <row r="289" spans="1:1">
      <c r="A289" s="6"/>
    </row>
    <row r="290" spans="1:1">
      <c r="A290" s="6"/>
    </row>
    <row r="291" spans="1:1">
      <c r="A291" s="6"/>
    </row>
    <row r="292" spans="1:1">
      <c r="A292" s="6"/>
    </row>
    <row r="293" spans="1:1">
      <c r="A293" s="6"/>
    </row>
    <row r="294" spans="1:1">
      <c r="A294" s="6"/>
    </row>
    <row r="295" spans="1:1">
      <c r="A295" s="6"/>
    </row>
    <row r="296" spans="1:1">
      <c r="A296" s="6"/>
    </row>
    <row r="297" spans="1:1">
      <c r="A297" s="6"/>
    </row>
    <row r="298" spans="1:1">
      <c r="A298" s="6"/>
    </row>
    <row r="299" spans="1:1">
      <c r="A299" s="6"/>
    </row>
    <row r="300" spans="1:1">
      <c r="A300" s="6"/>
    </row>
    <row r="301" spans="1:1">
      <c r="A301" s="6"/>
    </row>
    <row r="302" spans="1:1">
      <c r="A302" s="6"/>
    </row>
    <row r="303" spans="1:1">
      <c r="A303" s="6"/>
    </row>
    <row r="304" spans="1:1">
      <c r="A304" s="6"/>
    </row>
    <row r="305" spans="1:1">
      <c r="A305" s="6"/>
    </row>
    <row r="306" spans="1:1">
      <c r="A306" s="6"/>
    </row>
    <row r="307" spans="1:1">
      <c r="A307" s="6"/>
    </row>
    <row r="308" spans="1:1">
      <c r="A308" s="6"/>
    </row>
    <row r="309" spans="1:1">
      <c r="A309" s="6"/>
    </row>
    <row r="310" spans="1:1">
      <c r="A310" s="6"/>
    </row>
    <row r="311" spans="1:1">
      <c r="A311" s="6"/>
    </row>
    <row r="312" spans="1:1">
      <c r="A312" s="6"/>
    </row>
    <row r="313" spans="1:1">
      <c r="A313" s="6"/>
    </row>
    <row r="314" spans="1:1">
      <c r="A314" s="6"/>
    </row>
    <row r="316" spans="1:1">
      <c r="A316" s="6"/>
    </row>
    <row r="317" spans="1:1">
      <c r="A317" s="6"/>
    </row>
    <row r="318" spans="1:1">
      <c r="A318" s="6"/>
    </row>
    <row r="319" spans="1:1">
      <c r="A319" s="6"/>
    </row>
    <row r="320" spans="1:1">
      <c r="A320" s="6"/>
    </row>
    <row r="321" spans="1:1">
      <c r="A321" s="6"/>
    </row>
    <row r="322" spans="1:1">
      <c r="A322" s="6"/>
    </row>
    <row r="323" spans="1:1">
      <c r="A323" s="6"/>
    </row>
    <row r="324" spans="1:1">
      <c r="A324" s="6"/>
    </row>
    <row r="325" spans="1:1">
      <c r="A325" s="6"/>
    </row>
    <row r="326" spans="1:1">
      <c r="A326" s="6"/>
    </row>
    <row r="327" spans="1:1">
      <c r="A327" s="6"/>
    </row>
    <row r="328" spans="1:1">
      <c r="A328" s="6"/>
    </row>
    <row r="329" spans="1:1">
      <c r="A329" s="6"/>
    </row>
    <row r="330" spans="1:1">
      <c r="A330" s="6"/>
    </row>
    <row r="331" spans="1:1">
      <c r="A331" s="6"/>
    </row>
    <row r="332" spans="1:1">
      <c r="A332" s="6"/>
    </row>
    <row r="333" spans="1:1">
      <c r="A333" s="6"/>
    </row>
    <row r="334" spans="1:1">
      <c r="A334" s="6"/>
    </row>
    <row r="335" spans="1:1">
      <c r="A335" s="6"/>
    </row>
    <row r="336" spans="1:1">
      <c r="A336" s="6"/>
    </row>
    <row r="337" spans="1:1">
      <c r="A337" s="6"/>
    </row>
    <row r="338" spans="1:1">
      <c r="A338" s="6"/>
    </row>
    <row r="339" spans="1:1">
      <c r="A339" s="6"/>
    </row>
    <row r="340" spans="1:1">
      <c r="A340" s="6"/>
    </row>
    <row r="341" spans="1:1">
      <c r="A341" s="6"/>
    </row>
    <row r="342" spans="1:1">
      <c r="A342" s="6"/>
    </row>
    <row r="343" spans="1:1">
      <c r="A343" s="6"/>
    </row>
    <row r="344" spans="1:1">
      <c r="A344" s="6"/>
    </row>
    <row r="345" spans="1:1">
      <c r="A345" s="6"/>
    </row>
    <row r="346" spans="1:1">
      <c r="A346" s="6"/>
    </row>
    <row r="347" spans="1:1">
      <c r="A347" s="6"/>
    </row>
    <row r="348" spans="1:1">
      <c r="A348" s="6"/>
    </row>
    <row r="349" spans="1:1">
      <c r="A349" s="6"/>
    </row>
    <row r="350" spans="1:1">
      <c r="A350" s="6"/>
    </row>
    <row r="351" spans="1:1">
      <c r="A351" s="6"/>
    </row>
    <row r="352" spans="1:1">
      <c r="A352" s="6"/>
    </row>
    <row r="353" spans="1:1">
      <c r="A353" s="6"/>
    </row>
    <row r="354" spans="1:1">
      <c r="A354" s="6"/>
    </row>
    <row r="355" spans="1:1">
      <c r="A355" s="6"/>
    </row>
    <row r="356" spans="1:1">
      <c r="A356" s="6"/>
    </row>
    <row r="357" spans="1:1">
      <c r="A357" s="6"/>
    </row>
    <row r="358" spans="1:1">
      <c r="A358" s="6"/>
    </row>
    <row r="359" spans="1:1">
      <c r="A359" s="6"/>
    </row>
    <row r="360" spans="1:1">
      <c r="A360" s="6"/>
    </row>
    <row r="361" spans="1:1">
      <c r="A361" s="6"/>
    </row>
    <row r="362" spans="1:1">
      <c r="A362" s="6"/>
    </row>
    <row r="363" spans="1:1">
      <c r="A363" s="6"/>
    </row>
    <row r="364" spans="1:1">
      <c r="A364" s="6"/>
    </row>
    <row r="365" spans="1:1">
      <c r="A365" s="6"/>
    </row>
    <row r="366" spans="1:1">
      <c r="A366" s="6"/>
    </row>
    <row r="367" spans="1:1">
      <c r="A367" s="6"/>
    </row>
    <row r="368" spans="1:1">
      <c r="A368" s="6"/>
    </row>
    <row r="369" spans="1:1">
      <c r="A369" s="6"/>
    </row>
    <row r="370" spans="1:1">
      <c r="A370" s="6"/>
    </row>
    <row r="371" spans="1:1">
      <c r="A371" s="6"/>
    </row>
    <row r="372" spans="1:1">
      <c r="A372" s="6"/>
    </row>
    <row r="373" spans="1:1">
      <c r="A373" s="6"/>
    </row>
    <row r="374" spans="1:1">
      <c r="A374" s="6"/>
    </row>
    <row r="375" spans="1:1">
      <c r="A375" s="6"/>
    </row>
    <row r="376" spans="1:1">
      <c r="A376" s="6"/>
    </row>
    <row r="377" spans="1:1">
      <c r="A377" s="6"/>
    </row>
    <row r="378" spans="1:1">
      <c r="A378" s="6"/>
    </row>
    <row r="379" spans="1:1">
      <c r="A379" s="6"/>
    </row>
    <row r="380" spans="1:1">
      <c r="A380" s="6"/>
    </row>
    <row r="382" spans="1:1">
      <c r="A382" s="6"/>
    </row>
    <row r="383" spans="1:1">
      <c r="A383" s="6"/>
    </row>
    <row r="384" spans="1:1">
      <c r="A384" s="6"/>
    </row>
    <row r="385" spans="1:1">
      <c r="A385" s="6"/>
    </row>
    <row r="386" spans="1:1">
      <c r="A386" s="6"/>
    </row>
    <row r="387" spans="1:1">
      <c r="A387" s="6"/>
    </row>
    <row r="388" spans="1:1">
      <c r="A388" s="6"/>
    </row>
    <row r="389" spans="1:1">
      <c r="A389" s="6"/>
    </row>
    <row r="390" spans="1:1">
      <c r="A390" s="6"/>
    </row>
    <row r="391" spans="1:1">
      <c r="A391" s="6"/>
    </row>
    <row r="392" spans="1:1">
      <c r="A392" s="6"/>
    </row>
    <row r="393" spans="1:1">
      <c r="A393" s="6"/>
    </row>
    <row r="394" spans="1:1">
      <c r="A394" s="6"/>
    </row>
    <row r="395" spans="1:1">
      <c r="A395" s="6"/>
    </row>
    <row r="396" spans="1:1">
      <c r="A396" s="6"/>
    </row>
    <row r="397" spans="1:1">
      <c r="A397" s="6"/>
    </row>
    <row r="398" spans="1:1">
      <c r="A398" s="6"/>
    </row>
    <row r="399" spans="1:1">
      <c r="A399" s="6"/>
    </row>
    <row r="400" spans="1:1">
      <c r="A400" s="6"/>
    </row>
    <row r="401" spans="1:1">
      <c r="A401" s="6"/>
    </row>
    <row r="402" spans="1:1">
      <c r="A402" s="6"/>
    </row>
    <row r="403" spans="1:1">
      <c r="A403" s="6"/>
    </row>
    <row r="404" spans="1:1">
      <c r="A404" s="6"/>
    </row>
    <row r="405" spans="1:1">
      <c r="A405" s="6"/>
    </row>
    <row r="406" spans="1:1">
      <c r="A406" s="6"/>
    </row>
    <row r="407" spans="1:1">
      <c r="A407" s="6"/>
    </row>
    <row r="408" spans="1:1">
      <c r="A408" s="6"/>
    </row>
    <row r="409" spans="1:1">
      <c r="A409" s="6"/>
    </row>
    <row r="410" spans="1:1">
      <c r="A410" s="6"/>
    </row>
    <row r="411" spans="1:1">
      <c r="A411" s="6"/>
    </row>
    <row r="412" spans="1:1">
      <c r="A412" s="6"/>
    </row>
    <row r="413" spans="1:1">
      <c r="A413" s="6"/>
    </row>
    <row r="414" spans="1:1">
      <c r="A414" s="6"/>
    </row>
    <row r="415" spans="1:1">
      <c r="A415" s="6"/>
    </row>
    <row r="416" spans="1:1">
      <c r="A416" s="6"/>
    </row>
    <row r="417" spans="1:1">
      <c r="A417" s="6"/>
    </row>
    <row r="418" spans="1:1">
      <c r="A418" s="6"/>
    </row>
    <row r="419" spans="1:1">
      <c r="A419" s="6"/>
    </row>
    <row r="420" spans="1:1">
      <c r="A420" s="6"/>
    </row>
    <row r="421" spans="1:1">
      <c r="A421" s="6"/>
    </row>
    <row r="422" spans="1:1">
      <c r="A422" s="6"/>
    </row>
    <row r="423" spans="1:1">
      <c r="A423" s="6"/>
    </row>
    <row r="424" spans="1:1">
      <c r="A424" s="6"/>
    </row>
    <row r="425" spans="1:1">
      <c r="A425" s="6"/>
    </row>
    <row r="426" spans="1:1">
      <c r="A426" s="6"/>
    </row>
    <row r="427" spans="1:1">
      <c r="A427" s="6"/>
    </row>
    <row r="428" spans="1:1">
      <c r="A428" s="6"/>
    </row>
    <row r="429" spans="1:1">
      <c r="A429" s="6"/>
    </row>
    <row r="430" spans="1:1">
      <c r="A430" s="6"/>
    </row>
    <row r="431" spans="1:1">
      <c r="A431" s="6"/>
    </row>
    <row r="432" spans="1:1">
      <c r="A432" s="6"/>
    </row>
    <row r="433" spans="1:1">
      <c r="A433" s="6"/>
    </row>
    <row r="434" spans="1:1">
      <c r="A434" s="6"/>
    </row>
    <row r="435" spans="1:1">
      <c r="A435" s="6"/>
    </row>
    <row r="436" spans="1:1">
      <c r="A436" s="6"/>
    </row>
    <row r="437" spans="1:1">
      <c r="A437" s="6"/>
    </row>
    <row r="438" spans="1:1">
      <c r="A438" s="6"/>
    </row>
    <row r="439" spans="1:1">
      <c r="A439" s="6"/>
    </row>
    <row r="440" spans="1:1">
      <c r="A440" s="6"/>
    </row>
    <row r="441" spans="1:1">
      <c r="A441" s="6"/>
    </row>
    <row r="442" spans="1:1">
      <c r="A442" s="6"/>
    </row>
    <row r="443" spans="1:1">
      <c r="A443" s="6"/>
    </row>
    <row r="444" spans="1:1">
      <c r="A444" s="6"/>
    </row>
    <row r="445" spans="1:1">
      <c r="A445" s="6"/>
    </row>
    <row r="446" spans="1:1">
      <c r="A446" s="6"/>
    </row>
    <row r="447" spans="1:1">
      <c r="A447" s="6"/>
    </row>
    <row r="448" spans="1:1">
      <c r="A448" s="6"/>
    </row>
    <row r="449" spans="1:1">
      <c r="A449" s="6"/>
    </row>
    <row r="450" spans="1:1">
      <c r="A450" s="6"/>
    </row>
    <row r="451" spans="1:1">
      <c r="A451" s="6"/>
    </row>
    <row r="452" spans="1:1">
      <c r="A452" s="6"/>
    </row>
    <row r="453" spans="1:1">
      <c r="A453" s="6"/>
    </row>
    <row r="454" spans="1:1">
      <c r="A454" s="6"/>
    </row>
    <row r="455" spans="1:1">
      <c r="A455" s="6"/>
    </row>
    <row r="456" spans="1:1">
      <c r="A456" s="6"/>
    </row>
    <row r="457" spans="1:1">
      <c r="A457" s="6"/>
    </row>
    <row r="458" spans="1:1">
      <c r="A458" s="6"/>
    </row>
    <row r="459" spans="1:1">
      <c r="A459" s="6"/>
    </row>
    <row r="460" spans="1:1">
      <c r="A460" s="6"/>
    </row>
    <row r="461" spans="1:1">
      <c r="A461" s="6"/>
    </row>
    <row r="462" spans="1:1">
      <c r="A462" s="6"/>
    </row>
    <row r="463" spans="1:1">
      <c r="A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  <row r="548" spans="1:1">
      <c r="A548" s="6"/>
    </row>
    <row r="549" spans="1:1">
      <c r="A549" s="6"/>
    </row>
    <row r="550" spans="1:1">
      <c r="A550" s="6"/>
    </row>
    <row r="551" spans="1:1">
      <c r="A551" s="6"/>
    </row>
    <row r="552" spans="1:1">
      <c r="A552" s="6"/>
    </row>
    <row r="553" spans="1:1">
      <c r="A553" s="6"/>
    </row>
    <row r="554" spans="1:1">
      <c r="A554" s="6"/>
    </row>
    <row r="555" spans="1:1">
      <c r="A555" s="6"/>
    </row>
    <row r="556" spans="1:1">
      <c r="A556" s="6"/>
    </row>
    <row r="557" spans="1:1">
      <c r="A557" s="6"/>
    </row>
    <row r="558" spans="1:1">
      <c r="A558" s="6"/>
    </row>
    <row r="559" spans="1:1">
      <c r="A559" s="6"/>
    </row>
    <row r="560" spans="1:1">
      <c r="A560" s="6"/>
    </row>
    <row r="561" spans="1:1">
      <c r="A561" s="6"/>
    </row>
    <row r="562" spans="1:1">
      <c r="A562" s="6"/>
    </row>
    <row r="563" spans="1:1">
      <c r="A563" s="6"/>
    </row>
    <row r="564" spans="1:1">
      <c r="A564" s="6"/>
    </row>
    <row r="565" spans="1:1">
      <c r="A565" s="6"/>
    </row>
    <row r="566" spans="1:1">
      <c r="A566" s="6"/>
    </row>
    <row r="567" spans="1:1">
      <c r="A567" s="6"/>
    </row>
    <row r="568" spans="1:1">
      <c r="A568" s="6"/>
    </row>
    <row r="569" spans="1:1">
      <c r="A569" s="6"/>
    </row>
    <row r="570" spans="1:1">
      <c r="A570" s="6"/>
    </row>
    <row r="571" spans="1:1">
      <c r="A571" s="6"/>
    </row>
    <row r="572" spans="1:1">
      <c r="A572" s="6"/>
    </row>
    <row r="573" spans="1:1">
      <c r="A573" s="6"/>
    </row>
    <row r="574" spans="1:1">
      <c r="A574" s="6"/>
    </row>
    <row r="575" spans="1:1">
      <c r="A575" s="6"/>
    </row>
    <row r="576" spans="1:1">
      <c r="A576" s="6"/>
    </row>
    <row r="577" spans="1:1">
      <c r="A577" s="6"/>
    </row>
    <row r="578" spans="1:1">
      <c r="A578" s="6"/>
    </row>
    <row r="579" spans="1:1">
      <c r="A579" s="6"/>
    </row>
    <row r="580" spans="1:1">
      <c r="A580" s="6"/>
    </row>
    <row r="581" spans="1:1">
      <c r="A581" s="6"/>
    </row>
    <row r="582" spans="1:1">
      <c r="A582" s="6"/>
    </row>
    <row r="583" spans="1:1">
      <c r="A583" s="6"/>
    </row>
    <row r="584" spans="1:1">
      <c r="A584" s="6"/>
    </row>
    <row r="585" spans="1:1">
      <c r="A585" s="6"/>
    </row>
    <row r="586" spans="1:1">
      <c r="A586" s="6"/>
    </row>
    <row r="587" spans="1:1">
      <c r="A587" s="6"/>
    </row>
    <row r="588" spans="1:1">
      <c r="A588" s="6"/>
    </row>
    <row r="589" spans="1:1">
      <c r="A589" s="6"/>
    </row>
    <row r="590" spans="1:1">
      <c r="A590" s="6"/>
    </row>
    <row r="591" spans="1:1">
      <c r="A591" s="6"/>
    </row>
    <row r="592" spans="1:1">
      <c r="A592" s="6"/>
    </row>
    <row r="593" spans="1:1">
      <c r="A593" s="6"/>
    </row>
    <row r="594" spans="1:1">
      <c r="A594" s="6"/>
    </row>
    <row r="595" spans="1:1">
      <c r="A595" s="6"/>
    </row>
    <row r="596" spans="1:1">
      <c r="A596" s="6"/>
    </row>
    <row r="597" spans="1:1">
      <c r="A597" s="6"/>
    </row>
    <row r="598" spans="1:1">
      <c r="A598" s="6"/>
    </row>
    <row r="599" spans="1:1">
      <c r="A599" s="6"/>
    </row>
    <row r="600" spans="1:1">
      <c r="A600" s="6"/>
    </row>
    <row r="601" spans="1:1">
      <c r="A601" s="6"/>
    </row>
    <row r="602" spans="1:1">
      <c r="A602" s="6"/>
    </row>
    <row r="603" spans="1:1">
      <c r="A603" s="6"/>
    </row>
    <row r="604" spans="1:1">
      <c r="A604" s="6"/>
    </row>
    <row r="605" spans="1:1">
      <c r="A605" s="6"/>
    </row>
    <row r="606" spans="1:1">
      <c r="A606" s="6"/>
    </row>
    <row r="607" spans="1:1">
      <c r="A607" s="6"/>
    </row>
    <row r="608" spans="1:1">
      <c r="A608" s="6"/>
    </row>
    <row r="609" spans="1:1">
      <c r="A609" s="6"/>
    </row>
    <row r="610" spans="1:1">
      <c r="A610" s="6"/>
    </row>
    <row r="611" spans="1:1">
      <c r="A611" s="6"/>
    </row>
    <row r="612" spans="1:1">
      <c r="A612" s="6"/>
    </row>
    <row r="613" spans="1:1">
      <c r="A613" s="6"/>
    </row>
    <row r="614" spans="1:1">
      <c r="A614" s="6"/>
    </row>
    <row r="615" spans="1:1">
      <c r="A615" s="6"/>
    </row>
    <row r="616" spans="1:1">
      <c r="A616" s="6"/>
    </row>
    <row r="617" spans="1:1">
      <c r="A617" s="6"/>
    </row>
    <row r="618" spans="1:1">
      <c r="A618" s="6"/>
    </row>
    <row r="619" spans="1:1">
      <c r="A619" s="6"/>
    </row>
    <row r="620" spans="1:1">
      <c r="A620" s="6"/>
    </row>
    <row r="621" spans="1:1">
      <c r="A621" s="6"/>
    </row>
    <row r="622" spans="1:1">
      <c r="A622" s="6"/>
    </row>
    <row r="623" spans="1:1">
      <c r="A623" s="6"/>
    </row>
    <row r="624" spans="1:1">
      <c r="A624" s="6"/>
    </row>
    <row r="625" spans="1:1">
      <c r="A625" s="6"/>
    </row>
    <row r="626" spans="1:1">
      <c r="A626" s="6"/>
    </row>
    <row r="627" spans="1:1">
      <c r="A627" s="6"/>
    </row>
    <row r="628" spans="1:1">
      <c r="A628" s="6"/>
    </row>
    <row r="629" spans="1:1">
      <c r="A629" s="6"/>
    </row>
    <row r="630" spans="1:1">
      <c r="A630" s="6"/>
    </row>
    <row r="631" spans="1:1">
      <c r="A631" s="6"/>
    </row>
    <row r="632" spans="1:1">
      <c r="A632" s="6"/>
    </row>
    <row r="633" spans="1:1">
      <c r="A633" s="6"/>
    </row>
    <row r="634" spans="1:1">
      <c r="A634" s="6"/>
    </row>
    <row r="635" spans="1:1">
      <c r="A635" s="6"/>
    </row>
    <row r="636" spans="1:1">
      <c r="A636" s="6"/>
    </row>
    <row r="637" spans="1:1">
      <c r="A637" s="6"/>
    </row>
    <row r="638" spans="1:1">
      <c r="A638" s="6"/>
    </row>
    <row r="639" spans="1:1">
      <c r="A639" s="6"/>
    </row>
    <row r="640" spans="1:1">
      <c r="A640" s="6"/>
    </row>
    <row r="641" spans="1:1">
      <c r="A641" s="6"/>
    </row>
    <row r="642" spans="1:1">
      <c r="A642" s="6"/>
    </row>
    <row r="643" spans="1:1">
      <c r="A643" s="6"/>
    </row>
    <row r="644" spans="1:1">
      <c r="A644" s="6"/>
    </row>
    <row r="645" spans="1:1">
      <c r="A645" s="6"/>
    </row>
    <row r="646" spans="1:1">
      <c r="A646" s="6"/>
    </row>
    <row r="647" spans="1:1">
      <c r="A647" s="6"/>
    </row>
    <row r="648" spans="1:1">
      <c r="A648" s="6"/>
    </row>
    <row r="649" spans="1:1">
      <c r="A649" s="6"/>
    </row>
    <row r="650" spans="1:1">
      <c r="A650" s="6"/>
    </row>
    <row r="651" spans="1:1">
      <c r="A651" s="6"/>
    </row>
    <row r="652" spans="1:1">
      <c r="A652" s="6"/>
    </row>
    <row r="653" spans="1:1">
      <c r="A653" s="6"/>
    </row>
    <row r="654" spans="1:1">
      <c r="A654" s="6"/>
    </row>
    <row r="655" spans="1:1">
      <c r="A655" s="6"/>
    </row>
    <row r="656" spans="1:1">
      <c r="A656" s="6"/>
    </row>
    <row r="657" spans="1:1">
      <c r="A657" s="6"/>
    </row>
    <row r="658" spans="1:1">
      <c r="A658" s="6"/>
    </row>
    <row r="659" spans="1:1">
      <c r="A659" s="6"/>
    </row>
    <row r="660" spans="1:1">
      <c r="A660" s="6"/>
    </row>
    <row r="661" spans="1:1">
      <c r="A661" s="6"/>
    </row>
    <row r="662" spans="1:1">
      <c r="A662" s="6"/>
    </row>
    <row r="663" spans="1:1">
      <c r="A663" s="6"/>
    </row>
    <row r="664" spans="1:1">
      <c r="A664" s="6"/>
    </row>
    <row r="665" spans="1:1">
      <c r="A665" s="6"/>
    </row>
    <row r="666" spans="1:1">
      <c r="A666" s="6"/>
    </row>
    <row r="667" spans="1:1">
      <c r="A667" s="6"/>
    </row>
    <row r="668" spans="1:1">
      <c r="A668" s="6"/>
    </row>
    <row r="669" spans="1:1">
      <c r="A669" s="6"/>
    </row>
    <row r="670" spans="1:1">
      <c r="A670" s="6"/>
    </row>
    <row r="671" spans="1:1">
      <c r="A671" s="6"/>
    </row>
    <row r="672" spans="1:1">
      <c r="A672" s="6"/>
    </row>
    <row r="673" spans="1:1">
      <c r="A673" s="6"/>
    </row>
    <row r="674" spans="1:1">
      <c r="A674" s="6"/>
    </row>
    <row r="675" spans="1:1">
      <c r="A675" s="6"/>
    </row>
    <row r="676" spans="1:1">
      <c r="A676" s="6"/>
    </row>
    <row r="677" spans="1:1">
      <c r="A677" s="6"/>
    </row>
    <row r="678" spans="1:1">
      <c r="A678" s="6"/>
    </row>
    <row r="679" spans="1:1">
      <c r="A679" s="6"/>
    </row>
    <row r="680" spans="1:1">
      <c r="A680" s="6"/>
    </row>
    <row r="681" spans="1:1">
      <c r="A681" s="6"/>
    </row>
    <row r="682" spans="1:1">
      <c r="A682" s="6"/>
    </row>
    <row r="683" spans="1:1">
      <c r="A683" s="6"/>
    </row>
    <row r="684" spans="1:1">
      <c r="A684" s="6"/>
    </row>
    <row r="685" spans="1:1">
      <c r="A685" s="6"/>
    </row>
    <row r="686" spans="1:1">
      <c r="A686" s="6"/>
    </row>
    <row r="687" spans="1:1">
      <c r="A687" s="6"/>
    </row>
    <row r="688" spans="1:1">
      <c r="A688" s="6"/>
    </row>
    <row r="689" spans="1:1">
      <c r="A689" s="6"/>
    </row>
    <row r="690" spans="1:1">
      <c r="A690" s="6"/>
    </row>
    <row r="691" spans="1:1">
      <c r="A691" s="6"/>
    </row>
    <row r="692" spans="1:1">
      <c r="A692" s="6"/>
    </row>
    <row r="693" spans="1:1">
      <c r="A693" s="6"/>
    </row>
    <row r="694" spans="1:1">
      <c r="A694" s="6"/>
    </row>
    <row r="695" spans="1:1">
      <c r="A695" s="6"/>
    </row>
    <row r="696" spans="1:1">
      <c r="A696" s="6"/>
    </row>
    <row r="697" spans="1:1">
      <c r="A697" s="6"/>
    </row>
    <row r="698" spans="1:1">
      <c r="A698" s="6"/>
    </row>
    <row r="699" spans="1:1">
      <c r="A699" s="6"/>
    </row>
    <row r="700" spans="1:1">
      <c r="A700" s="6"/>
    </row>
    <row r="701" spans="1:1">
      <c r="A701" s="6"/>
    </row>
    <row r="702" spans="1:1">
      <c r="A702" s="6"/>
    </row>
    <row r="703" spans="1:1">
      <c r="A703" s="6"/>
    </row>
    <row r="704" spans="1:1">
      <c r="A704" s="6"/>
    </row>
    <row r="705" spans="1:1">
      <c r="A705" s="6"/>
    </row>
    <row r="706" spans="1:1">
      <c r="A706" s="6"/>
    </row>
    <row r="707" spans="1:1">
      <c r="A707" s="6"/>
    </row>
    <row r="708" spans="1:1">
      <c r="A708" s="6"/>
    </row>
    <row r="709" spans="1:1">
      <c r="A709" s="6"/>
    </row>
    <row r="710" spans="1:1">
      <c r="A710" s="6"/>
    </row>
    <row r="711" spans="1:1">
      <c r="A711" s="6"/>
    </row>
    <row r="712" spans="1:1">
      <c r="A712" s="6"/>
    </row>
    <row r="713" spans="1:1">
      <c r="A713" s="6"/>
    </row>
    <row r="714" spans="1:1">
      <c r="A714" s="6"/>
    </row>
    <row r="715" spans="1:1">
      <c r="A715" s="6"/>
    </row>
    <row r="716" spans="1:1">
      <c r="A716" s="6"/>
    </row>
    <row r="717" spans="1:1">
      <c r="A717" s="6"/>
    </row>
    <row r="718" spans="1:1">
      <c r="A718" s="6"/>
    </row>
    <row r="719" spans="1:1">
      <c r="A719" s="6"/>
    </row>
    <row r="720" spans="1:1">
      <c r="A720" s="6"/>
    </row>
    <row r="721" spans="1:1">
      <c r="A721" s="6"/>
    </row>
    <row r="722" spans="1:1">
      <c r="A722" s="6"/>
    </row>
    <row r="723" spans="1:1">
      <c r="A723" s="6"/>
    </row>
    <row r="724" spans="1:1">
      <c r="A724" s="6"/>
    </row>
    <row r="725" spans="1:1">
      <c r="A725" s="6"/>
    </row>
    <row r="726" spans="1:1">
      <c r="A726" s="6"/>
    </row>
    <row r="727" spans="1:1">
      <c r="A727" s="6"/>
    </row>
    <row r="728" spans="1:1">
      <c r="A728" s="6"/>
    </row>
    <row r="729" spans="1:1">
      <c r="A729" s="6"/>
    </row>
    <row r="730" spans="1:1">
      <c r="A730" s="6"/>
    </row>
    <row r="731" spans="1:1">
      <c r="A731" s="6"/>
    </row>
    <row r="732" spans="1:1">
      <c r="A732" s="6"/>
    </row>
    <row r="733" spans="1:1">
      <c r="A733" s="6"/>
    </row>
    <row r="734" spans="1:1">
      <c r="A734" s="6"/>
    </row>
    <row r="735" spans="1:1">
      <c r="A735" s="6"/>
    </row>
    <row r="736" spans="1:1">
      <c r="A736" s="6"/>
    </row>
    <row r="737" spans="1:1">
      <c r="A737" s="6"/>
    </row>
    <row r="738" spans="1:1">
      <c r="A738" s="6"/>
    </row>
    <row r="739" spans="1:1">
      <c r="A739" s="6"/>
    </row>
    <row r="740" spans="1:1">
      <c r="A740" s="6"/>
    </row>
    <row r="741" spans="1:1">
      <c r="A741" s="6"/>
    </row>
    <row r="742" spans="1:1">
      <c r="A742" s="6"/>
    </row>
    <row r="743" spans="1:1">
      <c r="A743" s="6"/>
    </row>
    <row r="744" spans="1:1">
      <c r="A744" s="6"/>
    </row>
    <row r="745" spans="1:1">
      <c r="A745" s="6"/>
    </row>
    <row r="746" spans="1:1">
      <c r="A746" s="6"/>
    </row>
    <row r="747" spans="1:1">
      <c r="A747" s="6"/>
    </row>
    <row r="748" spans="1:1">
      <c r="A748" s="6"/>
    </row>
    <row r="749" spans="1:1">
      <c r="A749" s="6"/>
    </row>
    <row r="750" spans="1:1">
      <c r="A750" s="6"/>
    </row>
    <row r="751" spans="1:1">
      <c r="A751" s="6"/>
    </row>
    <row r="752" spans="1:1">
      <c r="A752" s="6"/>
    </row>
    <row r="753" spans="1:1">
      <c r="A753" s="6"/>
    </row>
    <row r="754" spans="1:1">
      <c r="A754" s="6"/>
    </row>
    <row r="755" spans="1:1">
      <c r="A755" s="6"/>
    </row>
    <row r="756" spans="1:1">
      <c r="A756" s="6"/>
    </row>
    <row r="757" spans="1:1">
      <c r="A757" s="6"/>
    </row>
    <row r="758" spans="1:1">
      <c r="A758" s="6"/>
    </row>
    <row r="759" spans="1:1">
      <c r="A759" s="6"/>
    </row>
    <row r="760" spans="1:1">
      <c r="A760" s="6"/>
    </row>
    <row r="761" spans="1:1">
      <c r="A761" s="6"/>
    </row>
    <row r="762" spans="1:1">
      <c r="A762" s="6"/>
    </row>
    <row r="763" spans="1:1">
      <c r="A763" s="6"/>
    </row>
    <row r="764" spans="1:1">
      <c r="A764" s="6"/>
    </row>
    <row r="765" spans="1:1">
      <c r="A765" s="6"/>
    </row>
    <row r="766" spans="1:1">
      <c r="A766" s="6"/>
    </row>
    <row r="767" spans="1:1">
      <c r="A767" s="6"/>
    </row>
    <row r="768" spans="1:1">
      <c r="A768" s="6"/>
    </row>
    <row r="769" spans="1:1">
      <c r="A769" s="6"/>
    </row>
    <row r="770" spans="1:1">
      <c r="A770" s="6"/>
    </row>
    <row r="771" spans="1:1">
      <c r="A771" s="6"/>
    </row>
    <row r="772" spans="1:1">
      <c r="A772" s="6"/>
    </row>
    <row r="773" spans="1:1">
      <c r="A773" s="6"/>
    </row>
    <row r="774" spans="1:1">
      <c r="A774" s="6"/>
    </row>
    <row r="775" spans="1:1">
      <c r="A775" s="6"/>
    </row>
    <row r="776" spans="1:1">
      <c r="A776" s="6"/>
    </row>
    <row r="777" spans="1:1">
      <c r="A777" s="6"/>
    </row>
    <row r="778" spans="1:1">
      <c r="A778" s="6"/>
    </row>
    <row r="779" spans="1:1">
      <c r="A779" s="6"/>
    </row>
    <row r="780" spans="1:1">
      <c r="A780" s="6"/>
    </row>
    <row r="781" spans="1:1">
      <c r="A781" s="6"/>
    </row>
    <row r="782" spans="1:1">
      <c r="A782" s="6"/>
    </row>
    <row r="783" spans="1:1">
      <c r="A783" s="6"/>
    </row>
    <row r="784" spans="1:1">
      <c r="A784" s="6"/>
    </row>
    <row r="785" spans="1:1">
      <c r="A785" s="6"/>
    </row>
    <row r="786" spans="1:1">
      <c r="A786" s="6"/>
    </row>
    <row r="787" spans="1:1">
      <c r="A787" s="6"/>
    </row>
    <row r="788" spans="1:1">
      <c r="A788" s="6"/>
    </row>
    <row r="789" spans="1:1">
      <c r="A789" s="6"/>
    </row>
    <row r="790" spans="1:1">
      <c r="A790" s="6"/>
    </row>
    <row r="791" spans="1:1">
      <c r="A791" s="6"/>
    </row>
    <row r="792" spans="1:1">
      <c r="A792" s="6"/>
    </row>
    <row r="793" spans="1:1">
      <c r="A793" s="6"/>
    </row>
    <row r="794" spans="1:1">
      <c r="A794" s="6"/>
    </row>
    <row r="795" spans="1:1">
      <c r="A795" s="6"/>
    </row>
    <row r="796" spans="1:1">
      <c r="A796" s="6"/>
    </row>
    <row r="797" spans="1:1">
      <c r="A797" s="6"/>
    </row>
    <row r="798" spans="1:1">
      <c r="A798" s="6"/>
    </row>
    <row r="799" spans="1:1">
      <c r="A799" s="6"/>
    </row>
    <row r="800" spans="1:1">
      <c r="A800" s="6"/>
    </row>
    <row r="801" spans="1:1">
      <c r="A801" s="6"/>
    </row>
    <row r="802" spans="1:1">
      <c r="A802" s="6"/>
    </row>
    <row r="803" spans="1:1">
      <c r="A803" s="6"/>
    </row>
    <row r="804" spans="1:1">
      <c r="A804" s="6"/>
    </row>
    <row r="805" spans="1:1">
      <c r="A805" s="6"/>
    </row>
    <row r="806" spans="1:1">
      <c r="A806" s="6"/>
    </row>
    <row r="807" spans="1:1">
      <c r="A807" s="6"/>
    </row>
    <row r="808" spans="1:1">
      <c r="A808" s="6"/>
    </row>
    <row r="809" spans="1:1">
      <c r="A809" s="6"/>
    </row>
    <row r="810" spans="1:1">
      <c r="A810" s="6"/>
    </row>
    <row r="811" spans="1:1">
      <c r="A811" s="6"/>
    </row>
    <row r="812" spans="1:1">
      <c r="A812" s="6"/>
    </row>
    <row r="813" spans="1:1">
      <c r="A813" s="6"/>
    </row>
    <row r="814" spans="1:1">
      <c r="A814" s="6"/>
    </row>
    <row r="815" spans="1:1">
      <c r="A815" s="6"/>
    </row>
    <row r="816" spans="1:1">
      <c r="A816" s="6"/>
    </row>
    <row r="817" spans="1:1">
      <c r="A817" s="6"/>
    </row>
    <row r="818" spans="1:1">
      <c r="A818" s="6"/>
    </row>
    <row r="819" spans="1:1">
      <c r="A819" s="6"/>
    </row>
    <row r="820" spans="1:1">
      <c r="A820" s="6"/>
    </row>
    <row r="821" spans="1:1">
      <c r="A821" s="6"/>
    </row>
    <row r="822" spans="1:1">
      <c r="A822" s="6"/>
    </row>
    <row r="823" spans="1:1">
      <c r="A823" s="6"/>
    </row>
    <row r="824" spans="1:1">
      <c r="A824" s="6"/>
    </row>
    <row r="825" spans="1:1">
      <c r="A825" s="6"/>
    </row>
    <row r="826" spans="1:1">
      <c r="A826" s="6"/>
    </row>
    <row r="827" spans="1:1">
      <c r="A827" s="6"/>
    </row>
    <row r="828" spans="1:1">
      <c r="A828" s="6"/>
    </row>
    <row r="829" spans="1:1">
      <c r="A829" s="6"/>
    </row>
    <row r="830" spans="1:1">
      <c r="A830" s="6"/>
    </row>
    <row r="831" spans="1:1">
      <c r="A831" s="6"/>
    </row>
    <row r="832" spans="1:1">
      <c r="A832" s="6"/>
    </row>
    <row r="833" spans="1:1">
      <c r="A833" s="6"/>
    </row>
    <row r="834" spans="1:1">
      <c r="A834" s="6"/>
    </row>
    <row r="835" spans="1:1">
      <c r="A835" s="6"/>
    </row>
    <row r="836" spans="1:1">
      <c r="A836" s="6"/>
    </row>
    <row r="837" spans="1:1">
      <c r="A837" s="6"/>
    </row>
    <row r="838" spans="1:1">
      <c r="A838" s="6"/>
    </row>
    <row r="839" spans="1:1">
      <c r="A839" s="6"/>
    </row>
    <row r="840" spans="1:1">
      <c r="A840" s="6"/>
    </row>
    <row r="841" spans="1:1">
      <c r="A841" s="6"/>
    </row>
    <row r="842" spans="1:1">
      <c r="A842" s="6"/>
    </row>
    <row r="843" spans="1:1">
      <c r="A843" s="6"/>
    </row>
    <row r="844" spans="1:1">
      <c r="A844" s="6"/>
    </row>
    <row r="845" spans="1:1">
      <c r="A845" s="6"/>
    </row>
    <row r="846" spans="1:1">
      <c r="A846" s="6"/>
    </row>
    <row r="847" spans="1:1">
      <c r="A847" s="6"/>
    </row>
    <row r="848" spans="1:1">
      <c r="A848" s="6"/>
    </row>
    <row r="849" spans="1:1">
      <c r="A849" s="6"/>
    </row>
    <row r="850" spans="1:1">
      <c r="A850" s="6"/>
    </row>
    <row r="851" spans="1:1">
      <c r="A851" s="6"/>
    </row>
    <row r="852" spans="1:1">
      <c r="A852" s="6"/>
    </row>
    <row r="853" spans="1:1">
      <c r="A853" s="6"/>
    </row>
    <row r="854" spans="1:1">
      <c r="A854" s="6"/>
    </row>
    <row r="855" spans="1:1">
      <c r="A855" s="6"/>
    </row>
    <row r="856" spans="1:1">
      <c r="A856" s="6"/>
    </row>
    <row r="857" spans="1:1">
      <c r="A857" s="6"/>
    </row>
    <row r="858" spans="1:1">
      <c r="A858" s="6"/>
    </row>
    <row r="859" spans="1:1">
      <c r="A859" s="6"/>
    </row>
    <row r="860" spans="1:1">
      <c r="A860" s="6"/>
    </row>
    <row r="861" spans="1:1">
      <c r="A861" s="6"/>
    </row>
    <row r="862" spans="1:1">
      <c r="A862" s="6"/>
    </row>
    <row r="863" spans="1:1">
      <c r="A863" s="6"/>
    </row>
    <row r="864" spans="1:1">
      <c r="A864" s="6"/>
    </row>
    <row r="865" spans="1:1">
      <c r="A865" s="6"/>
    </row>
    <row r="866" spans="1:1">
      <c r="A866" s="6"/>
    </row>
    <row r="867" spans="1:1">
      <c r="A867" s="6"/>
    </row>
    <row r="868" spans="1:1">
      <c r="A868" s="6"/>
    </row>
    <row r="869" spans="1:1">
      <c r="A869" s="6"/>
    </row>
    <row r="870" spans="1:1">
      <c r="A870" s="6"/>
    </row>
    <row r="871" spans="1:1">
      <c r="A871" s="6"/>
    </row>
    <row r="872" spans="1:1">
      <c r="A872" s="6"/>
    </row>
    <row r="873" spans="1:1">
      <c r="A873" s="6"/>
    </row>
    <row r="874" spans="1:1">
      <c r="A874" s="6"/>
    </row>
    <row r="875" spans="1:1">
      <c r="A875" s="6"/>
    </row>
    <row r="876" spans="1:1">
      <c r="A876" s="6"/>
    </row>
    <row r="877" spans="1:1">
      <c r="A877" s="6"/>
    </row>
    <row r="878" spans="1:1">
      <c r="A878" s="6"/>
    </row>
    <row r="879" spans="1:1">
      <c r="A879" s="6"/>
    </row>
    <row r="880" spans="1:1">
      <c r="A880" s="6"/>
    </row>
    <row r="881" spans="1:1">
      <c r="A881" s="6"/>
    </row>
    <row r="882" spans="1:1">
      <c r="A882" s="6"/>
    </row>
    <row r="883" spans="1:1">
      <c r="A883" s="6"/>
    </row>
    <row r="884" spans="1:1">
      <c r="A884" s="6"/>
    </row>
    <row r="885" spans="1:1">
      <c r="A885" s="6"/>
    </row>
    <row r="886" spans="1:1">
      <c r="A886" s="6"/>
    </row>
    <row r="887" spans="1:1">
      <c r="A887" s="6"/>
    </row>
    <row r="888" spans="1:1">
      <c r="A888" s="6"/>
    </row>
    <row r="889" spans="1:1">
      <c r="A889" s="6"/>
    </row>
    <row r="890" spans="1:1">
      <c r="A890" s="6"/>
    </row>
    <row r="891" spans="1:1">
      <c r="A891" s="6"/>
    </row>
    <row r="892" spans="1:1">
      <c r="A892" s="6"/>
    </row>
    <row r="893" spans="1:1">
      <c r="A893" s="6"/>
    </row>
    <row r="894" spans="1:1">
      <c r="A894" s="6"/>
    </row>
    <row r="895" spans="1:1">
      <c r="A895" s="6"/>
    </row>
    <row r="896" spans="1:1">
      <c r="A896" s="6"/>
    </row>
    <row r="897" spans="1:1">
      <c r="A897" s="6"/>
    </row>
    <row r="898" spans="1:1">
      <c r="A898" s="6"/>
    </row>
    <row r="899" spans="1:1">
      <c r="A899" s="6"/>
    </row>
    <row r="900" spans="1:1">
      <c r="A900" s="6"/>
    </row>
    <row r="901" spans="1:1">
      <c r="A901" s="6"/>
    </row>
    <row r="902" spans="1:1">
      <c r="A902" s="6"/>
    </row>
    <row r="903" spans="1:1">
      <c r="A903" s="6"/>
    </row>
    <row r="904" spans="1:1">
      <c r="A904" s="6"/>
    </row>
    <row r="905" spans="1:1">
      <c r="A905" s="6"/>
    </row>
    <row r="906" spans="1:1">
      <c r="A906" s="6"/>
    </row>
    <row r="907" spans="1:1">
      <c r="A907" s="6"/>
    </row>
    <row r="908" spans="1:1">
      <c r="A908" s="6"/>
    </row>
    <row r="909" spans="1:1">
      <c r="A909" s="6"/>
    </row>
    <row r="910" spans="1:1">
      <c r="A910" s="6"/>
    </row>
    <row r="911" spans="1:1">
      <c r="A911" s="6"/>
    </row>
    <row r="912" spans="1:1">
      <c r="A912" s="6"/>
    </row>
    <row r="913" spans="1:1">
      <c r="A913" s="6"/>
    </row>
    <row r="914" spans="1:1">
      <c r="A914" s="6"/>
    </row>
    <row r="915" spans="1:1">
      <c r="A915" s="6"/>
    </row>
    <row r="916" spans="1:1">
      <c r="A916" s="6"/>
    </row>
    <row r="917" spans="1:1">
      <c r="A917" s="6"/>
    </row>
    <row r="918" spans="1:1">
      <c r="A918" s="6"/>
    </row>
    <row r="919" spans="1:1">
      <c r="A919" s="6"/>
    </row>
    <row r="920" spans="1:1">
      <c r="A920" s="6"/>
    </row>
    <row r="921" spans="1:1">
      <c r="A921" s="6"/>
    </row>
    <row r="922" spans="1:1">
      <c r="A922" s="6"/>
    </row>
    <row r="923" spans="1:1">
      <c r="A923" s="6"/>
    </row>
    <row r="924" spans="1:1">
      <c r="A924" s="6"/>
    </row>
    <row r="925" spans="1:1">
      <c r="A925" s="6"/>
    </row>
    <row r="926" spans="1:1">
      <c r="A926" s="6"/>
    </row>
    <row r="927" spans="1:1">
      <c r="A927" s="6"/>
    </row>
    <row r="928" spans="1:1">
      <c r="A928" s="6"/>
    </row>
    <row r="929" spans="1:1">
      <c r="A929" s="6"/>
    </row>
    <row r="930" spans="1:1">
      <c r="A930" s="6"/>
    </row>
    <row r="931" spans="1:1">
      <c r="A931" s="6"/>
    </row>
    <row r="932" spans="1:1">
      <c r="A932" s="6"/>
    </row>
    <row r="933" spans="1:1">
      <c r="A933" s="6"/>
    </row>
    <row r="934" spans="1:1">
      <c r="A934" s="6"/>
    </row>
    <row r="935" spans="1:1">
      <c r="A935" s="6"/>
    </row>
    <row r="936" spans="1:1">
      <c r="A936" s="6"/>
    </row>
    <row r="937" spans="1:1">
      <c r="A937" s="6"/>
    </row>
    <row r="938" spans="1:1">
      <c r="A938" s="6"/>
    </row>
    <row r="939" spans="1:1">
      <c r="A939" s="6"/>
    </row>
    <row r="940" spans="1:1">
      <c r="A940" s="6"/>
    </row>
    <row r="941" spans="1:1">
      <c r="A941" s="6"/>
    </row>
    <row r="942" spans="1:1">
      <c r="A942" s="6"/>
    </row>
    <row r="943" spans="1:1">
      <c r="A943" s="6"/>
    </row>
    <row r="944" spans="1:1">
      <c r="A944" s="6"/>
    </row>
    <row r="945" spans="1:1">
      <c r="A945" s="6"/>
    </row>
    <row r="946" spans="1:1">
      <c r="A946" s="6"/>
    </row>
    <row r="947" spans="1:1">
      <c r="A947" s="6"/>
    </row>
    <row r="948" spans="1:1">
      <c r="A948" s="6"/>
    </row>
    <row r="949" spans="1:1">
      <c r="A949" s="6"/>
    </row>
    <row r="950" spans="1:1">
      <c r="A950" s="6"/>
    </row>
    <row r="951" spans="1:1">
      <c r="A951" s="6"/>
    </row>
    <row r="952" spans="1:1">
      <c r="A952" s="6"/>
    </row>
    <row r="953" spans="1:1">
      <c r="A953" s="6"/>
    </row>
    <row r="954" spans="1:1">
      <c r="A954" s="6"/>
    </row>
    <row r="955" spans="1:1">
      <c r="A955" s="6"/>
    </row>
    <row r="956" spans="1:1">
      <c r="A956" s="6"/>
    </row>
    <row r="957" spans="1:1">
      <c r="A957" s="6"/>
    </row>
    <row r="958" spans="1:1">
      <c r="A958" s="6"/>
    </row>
    <row r="959" spans="1:1">
      <c r="A959" s="6"/>
    </row>
    <row r="960" spans="1:1">
      <c r="A960" s="6"/>
    </row>
    <row r="961" spans="1:1">
      <c r="A961" s="6"/>
    </row>
    <row r="962" spans="1:1">
      <c r="A962" s="6"/>
    </row>
    <row r="963" spans="1:1">
      <c r="A963" s="6"/>
    </row>
    <row r="964" spans="1:1">
      <c r="A964" s="6"/>
    </row>
    <row r="965" spans="1:1">
      <c r="A965" s="6"/>
    </row>
    <row r="966" spans="1:1">
      <c r="A966" s="6"/>
    </row>
    <row r="967" spans="1:1">
      <c r="A967" s="6"/>
    </row>
    <row r="968" spans="1:1">
      <c r="A968" s="6"/>
    </row>
    <row r="969" spans="1:1">
      <c r="A969" s="6"/>
    </row>
    <row r="970" spans="1:1">
      <c r="A970" s="6"/>
    </row>
    <row r="971" spans="1:1">
      <c r="A971" s="6"/>
    </row>
    <row r="972" spans="1:1">
      <c r="A972" s="6"/>
    </row>
    <row r="973" spans="1:1">
      <c r="A973" s="6"/>
    </row>
    <row r="974" spans="1:1">
      <c r="A974" s="6"/>
    </row>
    <row r="975" spans="1:1">
      <c r="A975" s="6"/>
    </row>
    <row r="976" spans="1:1">
      <c r="A976" s="6"/>
    </row>
    <row r="977" spans="1:1">
      <c r="A977" s="6"/>
    </row>
    <row r="978" spans="1:1">
      <c r="A978" s="6"/>
    </row>
    <row r="979" spans="1:1">
      <c r="A979" s="6"/>
    </row>
    <row r="980" spans="1:1">
      <c r="A980" s="6"/>
    </row>
    <row r="981" spans="1:1">
      <c r="A981" s="6"/>
    </row>
    <row r="982" spans="1:1">
      <c r="A982" s="6"/>
    </row>
    <row r="983" spans="1:1">
      <c r="A983" s="6"/>
    </row>
    <row r="984" spans="1:1">
      <c r="A984" s="6"/>
    </row>
    <row r="985" spans="1:1">
      <c r="A985" s="6"/>
    </row>
    <row r="986" spans="1:1">
      <c r="A986" s="6"/>
    </row>
    <row r="987" spans="1:1">
      <c r="A987" s="6"/>
    </row>
    <row r="988" spans="1:1">
      <c r="A988" s="6"/>
    </row>
    <row r="989" spans="1:1">
      <c r="A989" s="6"/>
    </row>
    <row r="990" spans="1:1">
      <c r="A990" s="6"/>
    </row>
    <row r="991" spans="1:1">
      <c r="A991" s="6"/>
    </row>
    <row r="992" spans="1:1">
      <c r="A992" s="6"/>
    </row>
    <row r="993" spans="1:1">
      <c r="A993" s="6"/>
    </row>
    <row r="994" spans="1:1">
      <c r="A994" s="6"/>
    </row>
    <row r="995" spans="1:1">
      <c r="A995" s="6"/>
    </row>
    <row r="996" spans="1:1">
      <c r="A996" s="6"/>
    </row>
    <row r="997" spans="1:1">
      <c r="A997" s="6"/>
    </row>
    <row r="998" spans="1:1">
      <c r="A998" s="6"/>
    </row>
    <row r="999" spans="1:1">
      <c r="A999" s="6"/>
    </row>
    <row r="1000" spans="1:1">
      <c r="A1000" s="6"/>
    </row>
    <row r="1001" spans="1:1">
      <c r="A1001" s="6"/>
    </row>
    <row r="1002" spans="1:1">
      <c r="A1002" s="6"/>
    </row>
    <row r="1003" spans="1:1">
      <c r="A1003" s="6"/>
    </row>
    <row r="1004" spans="1:1">
      <c r="A1004" s="6"/>
    </row>
    <row r="1005" spans="1:1">
      <c r="A1005" s="6"/>
    </row>
    <row r="1006" spans="1:1">
      <c r="A1006" s="6"/>
    </row>
    <row r="1007" spans="1:1">
      <c r="A1007" s="6"/>
    </row>
    <row r="1008" spans="1:1">
      <c r="A1008" s="6"/>
    </row>
    <row r="1009" spans="1:1">
      <c r="A1009" s="6"/>
    </row>
    <row r="1010" spans="1:1">
      <c r="A1010" s="6"/>
    </row>
    <row r="1011" spans="1:1">
      <c r="A1011" s="6"/>
    </row>
    <row r="1012" spans="1:1">
      <c r="A1012" s="6"/>
    </row>
    <row r="1013" spans="1:1">
      <c r="A1013" s="6"/>
    </row>
    <row r="1014" spans="1:1">
      <c r="A1014" s="6"/>
    </row>
    <row r="1015" spans="1:1">
      <c r="A1015" s="6"/>
    </row>
    <row r="1016" spans="1:1">
      <c r="A1016" s="6"/>
    </row>
    <row r="1017" spans="1:1">
      <c r="A1017" s="6"/>
    </row>
    <row r="1018" spans="1:1">
      <c r="A1018" s="6"/>
    </row>
    <row r="1019" spans="1:1">
      <c r="A1019" s="6"/>
    </row>
    <row r="1020" spans="1:1">
      <c r="A1020" s="6"/>
    </row>
    <row r="1021" spans="1:1">
      <c r="A1021" s="6"/>
    </row>
    <row r="1022" spans="1:1">
      <c r="A1022" s="6"/>
    </row>
    <row r="1023" spans="1:1">
      <c r="A1023" s="6"/>
    </row>
    <row r="1024" spans="1:1">
      <c r="A1024" s="6"/>
    </row>
    <row r="1025" spans="1:1">
      <c r="A1025" s="6"/>
    </row>
    <row r="1026" spans="1:1">
      <c r="A1026" s="6"/>
    </row>
    <row r="1027" spans="1:1">
      <c r="A1027" s="6"/>
    </row>
    <row r="1028" spans="1:1">
      <c r="A1028" s="6"/>
    </row>
    <row r="1029" spans="1:1">
      <c r="A1029" s="6"/>
    </row>
    <row r="1030" spans="1:1">
      <c r="A1030" s="6"/>
    </row>
    <row r="1031" spans="1:1">
      <c r="A1031" s="6"/>
    </row>
    <row r="1032" spans="1:1">
      <c r="A1032" s="6"/>
    </row>
    <row r="1033" spans="1:1">
      <c r="A1033" s="6"/>
    </row>
    <row r="1034" spans="1:1">
      <c r="A1034" s="6"/>
    </row>
    <row r="1035" spans="1:1">
      <c r="A1035" s="6"/>
    </row>
    <row r="1036" spans="1:1">
      <c r="A1036" s="6"/>
    </row>
    <row r="1037" spans="1:1">
      <c r="A1037" s="6"/>
    </row>
    <row r="1038" spans="1:1">
      <c r="A1038" s="6"/>
    </row>
    <row r="1039" spans="1:1">
      <c r="A1039" s="6"/>
    </row>
    <row r="1040" spans="1:1">
      <c r="A1040" s="6"/>
    </row>
    <row r="1041" spans="1:1">
      <c r="A1041" s="6"/>
    </row>
    <row r="1042" spans="1:1">
      <c r="A1042" s="6"/>
    </row>
    <row r="1043" spans="1:1">
      <c r="A1043" s="6"/>
    </row>
    <row r="1044" spans="1:1">
      <c r="A1044" s="6"/>
    </row>
    <row r="1045" spans="1:1">
      <c r="A1045" s="6"/>
    </row>
    <row r="1046" spans="1:1">
      <c r="A1046" s="6"/>
    </row>
    <row r="1047" spans="1:1">
      <c r="A1047" s="6"/>
    </row>
    <row r="1048" spans="1:1">
      <c r="A1048" s="6"/>
    </row>
    <row r="1049" spans="1:1">
      <c r="A1049" s="6"/>
    </row>
    <row r="1050" spans="1:1">
      <c r="A1050" s="6"/>
    </row>
    <row r="1051" spans="1:1">
      <c r="A1051" s="6"/>
    </row>
    <row r="1052" spans="1:1">
      <c r="A1052" s="6"/>
    </row>
    <row r="1053" spans="1:1">
      <c r="A1053" s="6"/>
    </row>
    <row r="1054" spans="1:1">
      <c r="A1054" s="6"/>
    </row>
    <row r="1055" spans="1:1">
      <c r="A1055" s="6"/>
    </row>
    <row r="1056" spans="1:1">
      <c r="A1056" s="6"/>
    </row>
    <row r="1057" spans="1:1">
      <c r="A1057" s="6"/>
    </row>
    <row r="1058" spans="1:1">
      <c r="A1058" s="6"/>
    </row>
    <row r="1059" spans="1:1">
      <c r="A1059" s="6"/>
    </row>
    <row r="1060" spans="1:1">
      <c r="A1060" s="6"/>
    </row>
    <row r="1061" spans="1:1">
      <c r="A1061" s="6"/>
    </row>
    <row r="1062" spans="1:1">
      <c r="A1062" s="6"/>
    </row>
    <row r="1063" spans="1:1">
      <c r="A1063" s="6"/>
    </row>
    <row r="1064" spans="1:1">
      <c r="A1064" s="6"/>
    </row>
    <row r="1065" spans="1:1">
      <c r="A1065" s="6"/>
    </row>
    <row r="1066" spans="1:1">
      <c r="A1066" s="6"/>
    </row>
    <row r="1067" spans="1:1">
      <c r="A1067" s="6"/>
    </row>
    <row r="1068" spans="1:1">
      <c r="A1068" s="6"/>
    </row>
    <row r="1069" spans="1:1">
      <c r="A1069" s="6"/>
    </row>
    <row r="1070" spans="1:1">
      <c r="A1070" s="6"/>
    </row>
    <row r="1071" spans="1:1">
      <c r="A1071" s="6"/>
    </row>
    <row r="1072" spans="1:1">
      <c r="A1072" s="6"/>
    </row>
    <row r="1073" spans="1:1">
      <c r="A1073" s="6"/>
    </row>
    <row r="1074" spans="1:1">
      <c r="A1074" s="6"/>
    </row>
    <row r="1075" spans="1:1">
      <c r="A1075" s="6"/>
    </row>
    <row r="1076" spans="1:1">
      <c r="A1076" s="6"/>
    </row>
    <row r="1077" spans="1:1">
      <c r="A1077" s="6"/>
    </row>
    <row r="1078" spans="1:1">
      <c r="A1078" s="6"/>
    </row>
    <row r="1079" spans="1:1">
      <c r="A1079" s="6"/>
    </row>
    <row r="1080" spans="1:1">
      <c r="A1080" s="6"/>
    </row>
    <row r="1081" spans="1:1">
      <c r="A1081" s="6"/>
    </row>
    <row r="1082" spans="1:1">
      <c r="A1082" s="6"/>
    </row>
    <row r="1083" spans="1:1">
      <c r="A1083" s="6"/>
    </row>
    <row r="1084" spans="1:1">
      <c r="A1084" s="6"/>
    </row>
    <row r="1085" spans="1:1">
      <c r="A1085" s="6"/>
    </row>
    <row r="1086" spans="1:1">
      <c r="A1086" s="6"/>
    </row>
    <row r="1087" spans="1:1">
      <c r="A1087" s="6"/>
    </row>
    <row r="1088" spans="1:1">
      <c r="A1088" s="6"/>
    </row>
    <row r="1089" spans="1:1">
      <c r="A1089" s="6"/>
    </row>
    <row r="1090" spans="1:1">
      <c r="A1090" s="6"/>
    </row>
    <row r="1091" spans="1:1">
      <c r="A1091" s="6"/>
    </row>
    <row r="1092" spans="1:1">
      <c r="A1092" s="6"/>
    </row>
    <row r="1093" spans="1:1">
      <c r="A1093" s="6"/>
    </row>
    <row r="1094" spans="1:1">
      <c r="A1094" s="6"/>
    </row>
    <row r="1095" spans="1:1">
      <c r="A1095" s="6"/>
    </row>
    <row r="1096" spans="1:1">
      <c r="A1096" s="6"/>
    </row>
    <row r="1097" spans="1:1">
      <c r="A1097" s="6"/>
    </row>
    <row r="1098" spans="1:1">
      <c r="A1098" s="6"/>
    </row>
    <row r="1099" spans="1:1">
      <c r="A1099" s="6"/>
    </row>
    <row r="1100" spans="1:1">
      <c r="A1100" s="6"/>
    </row>
    <row r="1101" spans="1:1">
      <c r="A1101" s="6"/>
    </row>
    <row r="1102" spans="1:1">
      <c r="A1102" s="6"/>
    </row>
    <row r="1103" spans="1:1">
      <c r="A1103" s="6"/>
    </row>
    <row r="1104" spans="1:1">
      <c r="A1104" s="6"/>
    </row>
    <row r="1105" spans="1:1">
      <c r="A1105" s="6"/>
    </row>
    <row r="1106" spans="1:1">
      <c r="A1106" s="6"/>
    </row>
    <row r="1107" spans="1:1">
      <c r="A1107" s="6"/>
    </row>
    <row r="1108" spans="1:1">
      <c r="A1108" s="6"/>
    </row>
    <row r="1109" spans="1:1">
      <c r="A1109" s="6"/>
    </row>
    <row r="1110" spans="1:1">
      <c r="A1110" s="6"/>
    </row>
    <row r="1111" spans="1:1">
      <c r="A1111" s="6"/>
    </row>
    <row r="1112" spans="1:1">
      <c r="A1112" s="6"/>
    </row>
    <row r="1113" spans="1:1">
      <c r="A1113" s="6"/>
    </row>
    <row r="1114" spans="1:1">
      <c r="A1114" s="6"/>
    </row>
    <row r="1115" spans="1:1">
      <c r="A1115" s="6"/>
    </row>
    <row r="1116" spans="1:1">
      <c r="A1116" s="6"/>
    </row>
    <row r="1117" spans="1:1">
      <c r="A1117" s="6"/>
    </row>
    <row r="1118" spans="1:1">
      <c r="A1118" s="6"/>
    </row>
    <row r="1119" spans="1:1">
      <c r="A1119" s="6"/>
    </row>
    <row r="1120" spans="1:1">
      <c r="A1120" s="6"/>
    </row>
    <row r="1121" spans="1:1">
      <c r="A1121" s="6"/>
    </row>
    <row r="1122" spans="1:1">
      <c r="A1122" s="6"/>
    </row>
    <row r="1123" spans="1:1">
      <c r="A1123" s="6"/>
    </row>
    <row r="1124" spans="1:1">
      <c r="A1124" s="6"/>
    </row>
    <row r="1125" spans="1:1">
      <c r="A1125" s="6"/>
    </row>
    <row r="1126" spans="1:1">
      <c r="A1126" s="6"/>
    </row>
    <row r="1127" spans="1:1">
      <c r="A1127" s="6"/>
    </row>
    <row r="1128" spans="1:1">
      <c r="A1128" s="6"/>
    </row>
    <row r="1129" spans="1:1">
      <c r="A1129" s="6"/>
    </row>
    <row r="1130" spans="1:1">
      <c r="A1130" s="6"/>
    </row>
    <row r="1131" spans="1:1">
      <c r="A1131" s="6"/>
    </row>
    <row r="1132" spans="1:1">
      <c r="A1132" s="6"/>
    </row>
    <row r="1133" spans="1:1">
      <c r="A1133" s="6"/>
    </row>
    <row r="1134" spans="1:1">
      <c r="A1134" s="6"/>
    </row>
    <row r="1135" spans="1:1">
      <c r="A1135" s="6"/>
    </row>
    <row r="1136" spans="1:1">
      <c r="A1136" s="6"/>
    </row>
    <row r="1137" spans="1:1">
      <c r="A1137" s="6"/>
    </row>
    <row r="1138" spans="1:1">
      <c r="A1138" s="6"/>
    </row>
    <row r="1139" spans="1:1">
      <c r="A1139" s="6"/>
    </row>
    <row r="1140" spans="1:1">
      <c r="A1140" s="6"/>
    </row>
    <row r="1141" spans="1:1">
      <c r="A1141" s="6"/>
    </row>
    <row r="1142" spans="1:1">
      <c r="A1142" s="6"/>
    </row>
    <row r="1143" spans="1:1">
      <c r="A1143" s="6"/>
    </row>
    <row r="1144" spans="1:1">
      <c r="A1144" s="6"/>
    </row>
    <row r="1145" spans="1:1">
      <c r="A1145" s="6"/>
    </row>
    <row r="1146" spans="1:1">
      <c r="A1146" s="6"/>
    </row>
    <row r="1147" spans="1:1">
      <c r="A1147" s="6"/>
    </row>
    <row r="1148" spans="1:1">
      <c r="A1148" s="6"/>
    </row>
    <row r="1149" spans="1:1">
      <c r="A1149" s="6"/>
    </row>
    <row r="1150" spans="1:1">
      <c r="A1150" s="6"/>
    </row>
    <row r="1151" spans="1:1">
      <c r="A1151" s="6"/>
    </row>
    <row r="1152" spans="1:1">
      <c r="A1152" s="6"/>
    </row>
    <row r="1153" spans="1:1">
      <c r="A1153" s="6"/>
    </row>
    <row r="1154" spans="1:1">
      <c r="A1154" s="6"/>
    </row>
    <row r="1155" spans="1:1">
      <c r="A1155" s="6"/>
    </row>
    <row r="1156" spans="1:1">
      <c r="A1156" s="6"/>
    </row>
    <row r="1157" spans="1:1">
      <c r="A1157" s="6"/>
    </row>
    <row r="1158" spans="1:1">
      <c r="A1158" s="6"/>
    </row>
    <row r="1159" spans="1:1">
      <c r="A1159" s="6"/>
    </row>
    <row r="1160" spans="1:1">
      <c r="A1160" s="6"/>
    </row>
    <row r="1161" spans="1:1">
      <c r="A1161" s="6"/>
    </row>
    <row r="1162" spans="1:1">
      <c r="A1162" s="6"/>
    </row>
    <row r="1163" spans="1:1">
      <c r="A1163" s="6"/>
    </row>
    <row r="1164" spans="1:1">
      <c r="A1164" s="6"/>
    </row>
    <row r="1165" spans="1:1">
      <c r="A1165" s="6"/>
    </row>
    <row r="1166" spans="1:1">
      <c r="A1166" s="6"/>
    </row>
    <row r="1167" spans="1:1">
      <c r="A1167" s="6"/>
    </row>
    <row r="1168" spans="1:1">
      <c r="A1168" s="6"/>
    </row>
    <row r="1169" spans="1:1">
      <c r="A1169" s="6"/>
    </row>
    <row r="1170" spans="1:1">
      <c r="A1170" s="6"/>
    </row>
    <row r="1171" spans="1:1">
      <c r="A1171" s="6"/>
    </row>
    <row r="1172" spans="1:1">
      <c r="A1172" s="6"/>
    </row>
    <row r="1173" spans="1:1">
      <c r="A1173" s="6"/>
    </row>
    <row r="1174" spans="1:1">
      <c r="A1174" s="6"/>
    </row>
    <row r="1175" spans="1:1">
      <c r="A1175" s="6"/>
    </row>
    <row r="1176" spans="1:1">
      <c r="A1176" s="6"/>
    </row>
    <row r="1177" spans="1:1">
      <c r="A1177" s="6"/>
    </row>
    <row r="1178" spans="1:1">
      <c r="A1178" s="6"/>
    </row>
    <row r="1179" spans="1:1">
      <c r="A1179" s="6"/>
    </row>
    <row r="1180" spans="1:1">
      <c r="A1180" s="6"/>
    </row>
    <row r="1181" spans="1:1">
      <c r="A1181" s="6"/>
    </row>
    <row r="1182" spans="1:1">
      <c r="A1182" s="6"/>
    </row>
    <row r="1183" spans="1:1">
      <c r="A1183" s="6"/>
    </row>
    <row r="1184" spans="1:1">
      <c r="A1184" s="6"/>
    </row>
    <row r="1185" spans="1:1">
      <c r="A1185" s="6"/>
    </row>
    <row r="1186" spans="1:1">
      <c r="A1186" s="6"/>
    </row>
    <row r="1187" spans="1:1">
      <c r="A1187" s="6"/>
    </row>
    <row r="1188" spans="1:1">
      <c r="A1188" s="6"/>
    </row>
    <row r="1189" spans="1:1">
      <c r="A1189" s="6"/>
    </row>
    <row r="1190" spans="1:1">
      <c r="A1190" s="6"/>
    </row>
    <row r="1191" spans="1:1">
      <c r="A1191" s="6"/>
    </row>
    <row r="1192" spans="1:1">
      <c r="A1192" s="6"/>
    </row>
    <row r="1193" spans="1:1">
      <c r="A1193" s="6"/>
    </row>
    <row r="1194" spans="1:1">
      <c r="A1194" s="6"/>
    </row>
    <row r="1195" spans="1:1">
      <c r="A1195" s="6"/>
    </row>
    <row r="1196" spans="1:1">
      <c r="A1196" s="6"/>
    </row>
    <row r="1197" spans="1:1">
      <c r="A1197" s="6"/>
    </row>
    <row r="1198" spans="1:1">
      <c r="A1198" s="6"/>
    </row>
    <row r="1199" spans="1:1">
      <c r="A1199" s="6"/>
    </row>
    <row r="1200" spans="1:1">
      <c r="A1200" s="6"/>
    </row>
    <row r="1201" spans="1:1">
      <c r="A1201" s="6"/>
    </row>
    <row r="1202" spans="1:1">
      <c r="A1202" s="6"/>
    </row>
    <row r="1203" spans="1:1">
      <c r="A1203" s="6"/>
    </row>
    <row r="1204" spans="1:1">
      <c r="A1204" s="6"/>
    </row>
    <row r="1205" spans="1:1">
      <c r="A1205" s="6"/>
    </row>
    <row r="1206" spans="1:1">
      <c r="A1206" s="6"/>
    </row>
    <row r="1207" spans="1:1">
      <c r="A1207" s="6"/>
    </row>
    <row r="1208" spans="1:1">
      <c r="A1208" s="6"/>
    </row>
    <row r="1209" spans="1:1">
      <c r="A1209" s="6"/>
    </row>
    <row r="1210" spans="1:1">
      <c r="A1210" s="6"/>
    </row>
    <row r="1211" spans="1:1">
      <c r="A1211" s="6"/>
    </row>
    <row r="1212" spans="1:1">
      <c r="A1212" s="6"/>
    </row>
    <row r="1213" spans="1:1">
      <c r="A1213" s="6"/>
    </row>
    <row r="1214" spans="1:1">
      <c r="A1214" s="6"/>
    </row>
    <row r="1215" spans="1:1">
      <c r="A1215" s="6"/>
    </row>
    <row r="1216" spans="1:1">
      <c r="A1216" s="6"/>
    </row>
    <row r="1217" spans="1:1">
      <c r="A1217" s="6"/>
    </row>
    <row r="1218" spans="1:1">
      <c r="A1218" s="6"/>
    </row>
    <row r="1219" spans="1:1">
      <c r="A1219" s="6"/>
    </row>
    <row r="1220" spans="1:1">
      <c r="A1220" s="6"/>
    </row>
    <row r="1221" spans="1:1">
      <c r="A1221" s="6"/>
    </row>
    <row r="1222" spans="1:1">
      <c r="A1222" s="6"/>
    </row>
    <row r="1223" spans="1:1">
      <c r="A1223" s="6"/>
    </row>
    <row r="1224" spans="1:1">
      <c r="A1224" s="6"/>
    </row>
    <row r="1225" spans="1:1">
      <c r="A1225" s="6"/>
    </row>
    <row r="1226" spans="1:1">
      <c r="A1226" s="6"/>
    </row>
    <row r="1227" spans="1:1">
      <c r="A1227" s="6"/>
    </row>
    <row r="1228" spans="1:1">
      <c r="A1228" s="6"/>
    </row>
    <row r="1229" spans="1:1">
      <c r="A1229" s="6"/>
    </row>
    <row r="1230" spans="1:1">
      <c r="A1230" s="6"/>
    </row>
    <row r="1231" spans="1:1">
      <c r="A1231" s="6"/>
    </row>
    <row r="1232" spans="1:1">
      <c r="A1232" s="6"/>
    </row>
    <row r="1233" spans="1:1">
      <c r="A1233" s="6"/>
    </row>
    <row r="1234" spans="1:1">
      <c r="A1234" s="6"/>
    </row>
    <row r="1235" spans="1:1">
      <c r="A1235" s="6"/>
    </row>
    <row r="1236" spans="1:1">
      <c r="A1236" s="6"/>
    </row>
    <row r="1237" spans="1:1">
      <c r="A1237" s="6"/>
    </row>
    <row r="1238" spans="1:1">
      <c r="A1238" s="6"/>
    </row>
    <row r="1239" spans="1:1">
      <c r="A1239" s="6"/>
    </row>
    <row r="1240" spans="1:1">
      <c r="A1240" s="6"/>
    </row>
    <row r="1241" spans="1:1">
      <c r="A1241" s="6"/>
    </row>
    <row r="1242" spans="1:1">
      <c r="A1242" s="6"/>
    </row>
    <row r="1243" spans="1:1">
      <c r="A1243" s="6"/>
    </row>
    <row r="1244" spans="1:1">
      <c r="A1244" s="6"/>
    </row>
    <row r="1245" spans="1:1">
      <c r="A1245" s="6"/>
    </row>
    <row r="1246" spans="1:1">
      <c r="A1246" s="6"/>
    </row>
    <row r="1247" spans="1:1">
      <c r="A1247" s="6"/>
    </row>
    <row r="1248" spans="1:1">
      <c r="A1248" s="6"/>
    </row>
    <row r="1249" spans="1:1">
      <c r="A1249" s="6"/>
    </row>
    <row r="1250" spans="1:1">
      <c r="A1250" s="6"/>
    </row>
    <row r="1251" spans="1:1">
      <c r="A1251" s="6"/>
    </row>
    <row r="1252" spans="1:1">
      <c r="A1252" s="6"/>
    </row>
    <row r="1253" spans="1:1">
      <c r="A1253" s="6"/>
    </row>
    <row r="1254" spans="1:1">
      <c r="A1254" s="6"/>
    </row>
    <row r="1255" spans="1:1">
      <c r="A1255" s="6"/>
    </row>
    <row r="1256" spans="1:1">
      <c r="A1256" s="6"/>
    </row>
    <row r="1257" spans="1:1">
      <c r="A1257" s="6"/>
    </row>
    <row r="1258" spans="1:1">
      <c r="A1258" s="6"/>
    </row>
    <row r="1259" spans="1:1">
      <c r="A1259" s="6"/>
    </row>
    <row r="1260" spans="1:1">
      <c r="A1260" s="6"/>
    </row>
    <row r="1261" spans="1:1">
      <c r="A1261" s="6"/>
    </row>
    <row r="1262" spans="1:1">
      <c r="A1262" s="6"/>
    </row>
    <row r="1263" spans="1:1">
      <c r="A1263" s="6"/>
    </row>
    <row r="1264" spans="1:1">
      <c r="A1264" s="6"/>
    </row>
    <row r="1265" spans="1:1">
      <c r="A1265" s="6"/>
    </row>
    <row r="1266" spans="1:1">
      <c r="A1266" s="6"/>
    </row>
    <row r="1267" spans="1:1">
      <c r="A1267" s="6"/>
    </row>
    <row r="1268" spans="1:1">
      <c r="A1268" s="6"/>
    </row>
    <row r="1269" spans="1:1">
      <c r="A1269" s="6"/>
    </row>
    <row r="1270" spans="1:1">
      <c r="A1270" s="6"/>
    </row>
    <row r="1271" spans="1:1">
      <c r="A1271" s="6"/>
    </row>
    <row r="1272" spans="1:1">
      <c r="A1272" s="6"/>
    </row>
    <row r="1273" spans="1:1">
      <c r="A1273" s="6"/>
    </row>
    <row r="1274" spans="1:1">
      <c r="A1274" s="6"/>
    </row>
    <row r="1275" spans="1:1">
      <c r="A1275" s="6"/>
    </row>
    <row r="1276" spans="1:1">
      <c r="A1276" s="6"/>
    </row>
    <row r="1277" spans="1:1">
      <c r="A1277" s="6"/>
    </row>
    <row r="1278" spans="1:1">
      <c r="A1278" s="6"/>
    </row>
    <row r="1279" spans="1:1">
      <c r="A1279" s="6"/>
    </row>
    <row r="1280" spans="1:1">
      <c r="A1280" s="6"/>
    </row>
    <row r="1281" spans="1:1">
      <c r="A1281" s="6"/>
    </row>
    <row r="1282" spans="1:1">
      <c r="A1282" s="6"/>
    </row>
    <row r="1283" spans="1:1">
      <c r="A1283" s="6"/>
    </row>
    <row r="1284" spans="1:1">
      <c r="A1284" s="6"/>
    </row>
    <row r="1285" spans="1:1">
      <c r="A1285" s="6"/>
    </row>
    <row r="1286" spans="1:1">
      <c r="A1286" s="6"/>
    </row>
    <row r="1287" spans="1:1">
      <c r="A1287" s="6"/>
    </row>
    <row r="1288" spans="1:1">
      <c r="A1288" s="6"/>
    </row>
    <row r="1289" spans="1:1">
      <c r="A1289" s="6"/>
    </row>
    <row r="1290" spans="1:1">
      <c r="A1290" s="6"/>
    </row>
    <row r="1291" spans="1:1">
      <c r="A1291" s="6"/>
    </row>
    <row r="1292" spans="1:1">
      <c r="A1292" s="6"/>
    </row>
    <row r="1293" spans="1:1">
      <c r="A1293" s="6"/>
    </row>
    <row r="1294" spans="1:1">
      <c r="A1294" s="6"/>
    </row>
    <row r="1295" spans="1:1">
      <c r="A1295" s="6"/>
    </row>
    <row r="1296" spans="1:1">
      <c r="A1296" s="6"/>
    </row>
    <row r="1297" spans="1:1">
      <c r="A1297" s="6"/>
    </row>
    <row r="1298" spans="1:1">
      <c r="A1298" s="6"/>
    </row>
    <row r="1299" spans="1:1">
      <c r="A1299" s="6"/>
    </row>
    <row r="1300" spans="1:1">
      <c r="A1300" s="6"/>
    </row>
    <row r="1301" spans="1:1">
      <c r="A1301" s="6"/>
    </row>
    <row r="1302" spans="1:1">
      <c r="A1302" s="6"/>
    </row>
    <row r="1303" spans="1:1">
      <c r="A1303" s="6"/>
    </row>
    <row r="1304" spans="1:1">
      <c r="A1304" s="6"/>
    </row>
    <row r="1305" spans="1:1">
      <c r="A1305" s="6"/>
    </row>
    <row r="1306" spans="1:1">
      <c r="A1306" s="6"/>
    </row>
    <row r="1307" spans="1:1">
      <c r="A1307" s="6"/>
    </row>
    <row r="1308" spans="1:1">
      <c r="A1308" s="6"/>
    </row>
    <row r="1309" spans="1:1">
      <c r="A1309" s="6"/>
    </row>
    <row r="1310" spans="1:1">
      <c r="A1310" s="6"/>
    </row>
    <row r="1311" spans="1:1">
      <c r="A1311" s="6"/>
    </row>
    <row r="1312" spans="1:1">
      <c r="A1312" s="6"/>
    </row>
    <row r="1313" spans="1:1">
      <c r="A1313" s="6"/>
    </row>
    <row r="1314" spans="1:1">
      <c r="A1314" s="6"/>
    </row>
    <row r="1315" spans="1:1">
      <c r="A1315" s="6"/>
    </row>
    <row r="1316" spans="1:1">
      <c r="A1316" s="6"/>
    </row>
    <row r="1317" spans="1:1">
      <c r="A1317" s="6"/>
    </row>
    <row r="1318" spans="1:1">
      <c r="A1318" s="6"/>
    </row>
    <row r="1319" spans="1:1">
      <c r="A1319" s="6"/>
    </row>
    <row r="1320" spans="1:1">
      <c r="A1320" s="6"/>
    </row>
    <row r="1321" spans="1:1">
      <c r="A1321" s="6"/>
    </row>
    <row r="1322" spans="1:1">
      <c r="A1322" s="6"/>
    </row>
    <row r="1323" spans="1:1">
      <c r="A1323" s="6"/>
    </row>
    <row r="1324" spans="1:1">
      <c r="A1324" s="6"/>
    </row>
    <row r="1325" spans="1:1">
      <c r="A1325" s="6"/>
    </row>
    <row r="1326" spans="1:1">
      <c r="A1326" s="6"/>
    </row>
    <row r="1327" spans="1:1">
      <c r="A1327" s="6"/>
    </row>
    <row r="1328" spans="1:1">
      <c r="A1328" s="6"/>
    </row>
    <row r="1329" spans="1:1">
      <c r="A1329" s="6"/>
    </row>
    <row r="1330" spans="1:1">
      <c r="A1330" s="6"/>
    </row>
    <row r="1331" spans="1:1">
      <c r="A1331" s="6"/>
    </row>
    <row r="1332" spans="1:1">
      <c r="A1332" s="6"/>
    </row>
    <row r="1333" spans="1:1">
      <c r="A1333" s="6"/>
    </row>
    <row r="1334" spans="1:1">
      <c r="A1334" s="6"/>
    </row>
    <row r="1335" spans="1:1">
      <c r="A1335" s="6"/>
    </row>
    <row r="1336" spans="1:1">
      <c r="A1336" s="6"/>
    </row>
    <row r="1337" spans="1:1">
      <c r="A1337" s="6"/>
    </row>
    <row r="1338" spans="1:1">
      <c r="A1338" s="6"/>
    </row>
    <row r="1339" spans="1:1">
      <c r="A1339" s="6"/>
    </row>
    <row r="1340" spans="1:1">
      <c r="A1340" s="6"/>
    </row>
    <row r="1341" spans="1:1">
      <c r="A1341" s="6"/>
    </row>
    <row r="1342" spans="1:1">
      <c r="A1342" s="6"/>
    </row>
    <row r="1343" spans="1:1">
      <c r="A1343" s="6"/>
    </row>
    <row r="1344" spans="1:1">
      <c r="A1344" s="6"/>
    </row>
    <row r="1345" spans="1:1">
      <c r="A1345" s="6"/>
    </row>
    <row r="1346" spans="1:1">
      <c r="A1346" s="6"/>
    </row>
    <row r="1347" spans="1:1">
      <c r="A1347" s="6"/>
    </row>
    <row r="1348" spans="1:1">
      <c r="A1348" s="6"/>
    </row>
    <row r="1349" spans="1:1">
      <c r="A1349" s="6"/>
    </row>
    <row r="1350" spans="1:1">
      <c r="A1350" s="6"/>
    </row>
    <row r="1351" spans="1:1">
      <c r="A1351" s="6"/>
    </row>
    <row r="1352" spans="1:1">
      <c r="A1352" s="6"/>
    </row>
    <row r="1353" spans="1:1">
      <c r="A1353" s="6"/>
    </row>
    <row r="1354" spans="1:1">
      <c r="A1354" s="6"/>
    </row>
    <row r="1355" spans="1:1">
      <c r="A1355" s="6"/>
    </row>
    <row r="1356" spans="1:1">
      <c r="A1356" s="6"/>
    </row>
    <row r="1357" spans="1:1">
      <c r="A1357" s="6"/>
    </row>
    <row r="1358" spans="1:1">
      <c r="A1358" s="6"/>
    </row>
    <row r="1359" spans="1:1">
      <c r="A1359" s="6"/>
    </row>
    <row r="1360" spans="1:1">
      <c r="A1360" s="6"/>
    </row>
    <row r="1361" spans="1:1">
      <c r="A1361" s="6"/>
    </row>
    <row r="1362" spans="1:1">
      <c r="A1362" s="6"/>
    </row>
    <row r="1363" spans="1:1">
      <c r="A1363" s="6"/>
    </row>
    <row r="1364" spans="1:1">
      <c r="A1364" s="6"/>
    </row>
    <row r="1365" spans="1:1">
      <c r="A1365" s="6"/>
    </row>
    <row r="1366" spans="1:1">
      <c r="A1366" s="6"/>
    </row>
    <row r="1367" spans="1:1">
      <c r="A1367" s="6"/>
    </row>
    <row r="1368" spans="1:1">
      <c r="A1368" s="7"/>
    </row>
    <row r="1369" spans="1:1">
      <c r="A1369" s="6"/>
    </row>
    <row r="1370" spans="1:1">
      <c r="A1370" s="6"/>
    </row>
    <row r="1371" spans="1:1">
      <c r="A1371" s="6"/>
    </row>
    <row r="1372" spans="1:1">
      <c r="A1372" s="6"/>
    </row>
    <row r="1373" spans="1:1">
      <c r="A1373" s="6"/>
    </row>
    <row r="1374" spans="1:1">
      <c r="A1374" s="6"/>
    </row>
    <row r="1375" spans="1:1">
      <c r="A1375" s="6"/>
    </row>
    <row r="1376" spans="1:1">
      <c r="A1376" s="6"/>
    </row>
    <row r="1377" spans="1:1">
      <c r="A1377" s="6"/>
    </row>
    <row r="1378" spans="1:1">
      <c r="A1378" s="6"/>
    </row>
    <row r="1379" spans="1:1">
      <c r="A1379" s="6"/>
    </row>
    <row r="1380" spans="1:1">
      <c r="A1380" s="6"/>
    </row>
    <row r="1381" spans="1:1">
      <c r="A1381" s="6"/>
    </row>
    <row r="1382" spans="1:1">
      <c r="A1382" s="6"/>
    </row>
    <row r="1383" spans="1:1">
      <c r="A1383" s="6"/>
    </row>
    <row r="1384" spans="1:1">
      <c r="A1384" s="6"/>
    </row>
    <row r="1385" spans="1:1">
      <c r="A1385" s="6"/>
    </row>
    <row r="1386" spans="1:1">
      <c r="A1386" s="6"/>
    </row>
    <row r="1387" spans="1:1">
      <c r="A1387" s="6"/>
    </row>
    <row r="1388" spans="1:1">
      <c r="A1388" s="6"/>
    </row>
    <row r="1389" spans="1:1">
      <c r="A1389" s="6"/>
    </row>
    <row r="1390" spans="1:1">
      <c r="A1390" s="6"/>
    </row>
    <row r="1391" spans="1:1">
      <c r="A1391" s="6"/>
    </row>
    <row r="1392" spans="1:1">
      <c r="A1392" s="6"/>
    </row>
    <row r="1393" spans="1:1">
      <c r="A1393" s="6"/>
    </row>
    <row r="1394" spans="1:1">
      <c r="A1394" s="6"/>
    </row>
    <row r="1395" spans="1:1">
      <c r="A1395" s="6"/>
    </row>
    <row r="1396" spans="1:1">
      <c r="A1396" s="6"/>
    </row>
    <row r="1397" spans="1:1">
      <c r="A1397" s="6"/>
    </row>
    <row r="1398" spans="1:1">
      <c r="A1398" s="6"/>
    </row>
    <row r="1399" spans="1:1">
      <c r="A1399" s="7"/>
    </row>
    <row r="1400" spans="1:1">
      <c r="A1400" s="6"/>
    </row>
    <row r="1401" spans="1:1">
      <c r="A1401" s="6"/>
    </row>
    <row r="1402" spans="1:1">
      <c r="A1402" s="6"/>
    </row>
    <row r="1403" spans="1:1">
      <c r="A1403" s="6"/>
    </row>
    <row r="1404" spans="1:1">
      <c r="A1404" s="6"/>
    </row>
    <row r="1405" spans="1:1">
      <c r="A1405" s="6"/>
    </row>
    <row r="1406" spans="1:1">
      <c r="A1406" s="6"/>
    </row>
    <row r="1407" spans="1:1">
      <c r="A1407" s="6"/>
    </row>
    <row r="1408" spans="1:1">
      <c r="A1408" s="6"/>
    </row>
    <row r="1409" spans="1:1">
      <c r="A1409" s="6"/>
    </row>
    <row r="1410" spans="1:1">
      <c r="A1410" s="6"/>
    </row>
    <row r="1411" spans="1:1">
      <c r="A1411" s="6"/>
    </row>
    <row r="1412" spans="1:1">
      <c r="A1412" s="6"/>
    </row>
    <row r="1413" spans="1:1">
      <c r="A1413" s="6"/>
    </row>
    <row r="1414" spans="1:1">
      <c r="A1414" s="6"/>
    </row>
    <row r="1415" spans="1:1">
      <c r="A1415" s="6"/>
    </row>
    <row r="1416" spans="1:1">
      <c r="A1416" s="6"/>
    </row>
    <row r="1417" spans="1:1">
      <c r="A1417" s="6"/>
    </row>
    <row r="1418" spans="1:1">
      <c r="A1418" s="6"/>
    </row>
    <row r="1419" spans="1:1">
      <c r="A1419" s="6"/>
    </row>
    <row r="1420" spans="1:1">
      <c r="A1420" s="6"/>
    </row>
    <row r="1421" spans="1:1">
      <c r="A1421" s="6"/>
    </row>
    <row r="1422" spans="1:1">
      <c r="A1422" s="6"/>
    </row>
    <row r="1423" spans="1:1">
      <c r="A1423" s="6"/>
    </row>
    <row r="1424" spans="1:1">
      <c r="A1424" s="6"/>
    </row>
    <row r="1425" spans="1:1">
      <c r="A1425" s="6"/>
    </row>
    <row r="1426" spans="1:1">
      <c r="A1426" s="6"/>
    </row>
    <row r="1427" spans="1:1">
      <c r="A1427" s="6"/>
    </row>
    <row r="1428" spans="1:1">
      <c r="A1428" s="6"/>
    </row>
    <row r="1429" spans="1:1">
      <c r="A1429" s="6"/>
    </row>
    <row r="1430" spans="1:1">
      <c r="A1430" s="6"/>
    </row>
    <row r="1431" spans="1:1">
      <c r="A1431" s="6"/>
    </row>
    <row r="1432" spans="1:1">
      <c r="A1432" s="6"/>
    </row>
    <row r="1433" spans="1:1">
      <c r="A1433" s="6"/>
    </row>
    <row r="1434" spans="1:1">
      <c r="A1434" s="6"/>
    </row>
    <row r="1435" spans="1:1">
      <c r="A1435" s="6"/>
    </row>
    <row r="1436" spans="1:1">
      <c r="A1436" s="6"/>
    </row>
    <row r="1437" spans="1:1">
      <c r="A1437" s="6"/>
    </row>
    <row r="1438" spans="1:1">
      <c r="A1438" s="6"/>
    </row>
    <row r="1439" spans="1:1">
      <c r="A1439" s="6"/>
    </row>
    <row r="1440" spans="1:1">
      <c r="A1440" s="6"/>
    </row>
    <row r="1441" spans="1:1">
      <c r="A1441" s="6"/>
    </row>
    <row r="1442" spans="1:1">
      <c r="A1442" s="6"/>
    </row>
    <row r="1443" spans="1:1">
      <c r="A1443" s="7"/>
    </row>
    <row r="1444" spans="1:1">
      <c r="A1444" s="6"/>
    </row>
    <row r="1445" spans="1:1">
      <c r="A1445" s="6"/>
    </row>
    <row r="1446" spans="1:1">
      <c r="A1446" s="6"/>
    </row>
    <row r="1447" spans="1:1">
      <c r="A1447" s="6"/>
    </row>
    <row r="1448" spans="1:1">
      <c r="A1448" s="6"/>
    </row>
    <row r="1449" spans="1:1">
      <c r="A1449" s="6"/>
    </row>
    <row r="1450" spans="1:1">
      <c r="A1450" s="6"/>
    </row>
    <row r="1451" spans="1:1">
      <c r="A1451" s="6"/>
    </row>
    <row r="1452" spans="1:1">
      <c r="A1452" s="6"/>
    </row>
    <row r="1453" spans="1:1">
      <c r="A1453" s="6"/>
    </row>
    <row r="1454" spans="1:1">
      <c r="A1454" s="6"/>
    </row>
    <row r="1455" spans="1:1">
      <c r="A1455" s="6"/>
    </row>
    <row r="1456" spans="1:1">
      <c r="A1456" s="6"/>
    </row>
    <row r="1457" spans="1:1">
      <c r="A1457" s="6"/>
    </row>
    <row r="1458" spans="1:1">
      <c r="A1458" s="6"/>
    </row>
    <row r="1459" spans="1:1">
      <c r="A1459" s="6"/>
    </row>
    <row r="1460" spans="1:1">
      <c r="A1460" s="6"/>
    </row>
    <row r="1461" spans="1:1">
      <c r="A1461" s="6"/>
    </row>
    <row r="1462" spans="1:1">
      <c r="A1462" s="6"/>
    </row>
    <row r="1463" spans="1:1">
      <c r="A1463" s="6"/>
    </row>
    <row r="1464" spans="1:1">
      <c r="A1464" s="6"/>
    </row>
    <row r="1465" spans="1:1">
      <c r="A1465" s="6"/>
    </row>
    <row r="1466" spans="1:1">
      <c r="A1466" s="6"/>
    </row>
    <row r="1467" spans="1:1">
      <c r="A1467" s="6"/>
    </row>
    <row r="1468" spans="1:1">
      <c r="A1468" s="6"/>
    </row>
    <row r="1469" spans="1:1">
      <c r="A1469" s="6"/>
    </row>
    <row r="1470" spans="1:1">
      <c r="A1470" s="6"/>
    </row>
    <row r="1471" spans="1:1">
      <c r="A1471" s="6"/>
    </row>
    <row r="1472" spans="1:1">
      <c r="A1472" s="6"/>
    </row>
    <row r="1473" spans="1:1">
      <c r="A1473" s="6"/>
    </row>
    <row r="1474" spans="1:1">
      <c r="A1474" s="6"/>
    </row>
    <row r="1475" spans="1:1">
      <c r="A1475" s="6"/>
    </row>
    <row r="1476" spans="1:1">
      <c r="A1476" s="6"/>
    </row>
    <row r="1477" spans="1:1">
      <c r="A1477" s="6"/>
    </row>
    <row r="1478" spans="1:1">
      <c r="A1478" s="6"/>
    </row>
    <row r="1479" spans="1:1">
      <c r="A1479" s="6"/>
    </row>
    <row r="1480" spans="1:1">
      <c r="A1480" s="6"/>
    </row>
    <row r="1481" spans="1:1">
      <c r="A1481" s="6"/>
    </row>
    <row r="1482" spans="1:1">
      <c r="A1482" s="6"/>
    </row>
    <row r="1483" spans="1:1">
      <c r="A1483" s="6"/>
    </row>
    <row r="1484" spans="1:1">
      <c r="A1484" s="6"/>
    </row>
    <row r="1485" spans="1:1">
      <c r="A1485" s="6"/>
    </row>
    <row r="1486" spans="1:1">
      <c r="A1486" s="6"/>
    </row>
    <row r="1487" spans="1:1">
      <c r="A1487" s="6"/>
    </row>
    <row r="1488" spans="1:1">
      <c r="A1488" s="6"/>
    </row>
    <row r="1489" spans="1:1">
      <c r="A1489" s="6"/>
    </row>
    <row r="1490" spans="1:1">
      <c r="A1490" s="6"/>
    </row>
    <row r="1491" spans="1:1">
      <c r="A1491" s="6"/>
    </row>
    <row r="1492" spans="1:1">
      <c r="A1492" s="6"/>
    </row>
    <row r="1493" spans="1:1">
      <c r="A1493" s="6"/>
    </row>
    <row r="1494" spans="1:1">
      <c r="A1494" s="6"/>
    </row>
    <row r="1495" spans="1:1">
      <c r="A1495" s="6"/>
    </row>
    <row r="1496" spans="1:1">
      <c r="A1496" s="6"/>
    </row>
    <row r="1497" spans="1:1">
      <c r="A1497" s="6"/>
    </row>
    <row r="1498" spans="1:1">
      <c r="A1498" s="6"/>
    </row>
    <row r="1499" spans="1:1">
      <c r="A1499" s="6"/>
    </row>
    <row r="1500" spans="1:1">
      <c r="A1500" s="7"/>
    </row>
    <row r="1501" spans="1:1">
      <c r="A1501" s="6"/>
    </row>
    <row r="1502" spans="1:1">
      <c r="A1502" s="6"/>
    </row>
    <row r="1503" spans="1:1">
      <c r="A1503" s="6"/>
    </row>
    <row r="1504" spans="1:1">
      <c r="A1504" s="6"/>
    </row>
    <row r="1505" spans="1:1">
      <c r="A1505" s="6"/>
    </row>
    <row r="1506" spans="1:1">
      <c r="A1506" s="6"/>
    </row>
    <row r="1507" spans="1:1">
      <c r="A1507" s="6"/>
    </row>
    <row r="1508" spans="1:1">
      <c r="A1508" s="6"/>
    </row>
    <row r="1509" spans="1:1">
      <c r="A1509" s="6"/>
    </row>
    <row r="1510" spans="1:1">
      <c r="A1510" s="6"/>
    </row>
    <row r="1511" spans="1:1">
      <c r="A1511" s="6"/>
    </row>
    <row r="1512" spans="1:1">
      <c r="A1512" s="6"/>
    </row>
    <row r="1513" spans="1:1">
      <c r="A1513" s="6"/>
    </row>
    <row r="1514" spans="1:1">
      <c r="A1514" s="6"/>
    </row>
    <row r="1515" spans="1:1">
      <c r="A1515" s="6"/>
    </row>
    <row r="1516" spans="1:1">
      <c r="A1516" s="6"/>
    </row>
    <row r="1517" spans="1:1">
      <c r="A1517" s="6"/>
    </row>
    <row r="1518" spans="1:1">
      <c r="A1518" s="6"/>
    </row>
    <row r="1519" spans="1:1">
      <c r="A1519" s="6"/>
    </row>
    <row r="1520" spans="1:1">
      <c r="A1520" s="6"/>
    </row>
    <row r="1521" spans="1:1">
      <c r="A1521" s="6"/>
    </row>
    <row r="1522" spans="1:1">
      <c r="A1522" s="6"/>
    </row>
    <row r="1523" spans="1:1">
      <c r="A1523" s="6"/>
    </row>
    <row r="1524" spans="1:1">
      <c r="A1524" s="6"/>
    </row>
    <row r="1525" spans="1:1">
      <c r="A1525" s="6"/>
    </row>
    <row r="1526" spans="1:1">
      <c r="A1526" s="6"/>
    </row>
    <row r="1527" spans="1:1">
      <c r="A1527" s="6"/>
    </row>
    <row r="1528" spans="1:1">
      <c r="A1528" s="6"/>
    </row>
    <row r="1529" spans="1:1">
      <c r="A1529" s="6"/>
    </row>
    <row r="1530" spans="1:1">
      <c r="A1530" s="6"/>
    </row>
    <row r="1531" spans="1:1">
      <c r="A1531" s="6"/>
    </row>
    <row r="1532" spans="1:1">
      <c r="A1532" s="6"/>
    </row>
    <row r="1533" spans="1:1">
      <c r="A1533" s="6"/>
    </row>
    <row r="1534" spans="1:1">
      <c r="A1534" s="6"/>
    </row>
    <row r="1535" spans="1:1">
      <c r="A1535" s="6"/>
    </row>
    <row r="1536" spans="1:1">
      <c r="A1536" s="6"/>
    </row>
    <row r="1537" spans="1:1">
      <c r="A1537" s="6"/>
    </row>
    <row r="1538" spans="1:1">
      <c r="A1538" s="6"/>
    </row>
    <row r="1539" spans="1:1">
      <c r="A1539" s="6"/>
    </row>
    <row r="1540" spans="1:1">
      <c r="A1540" s="6"/>
    </row>
    <row r="1541" spans="1:1">
      <c r="A1541" s="6"/>
    </row>
    <row r="1542" spans="1:1">
      <c r="A1542" s="6"/>
    </row>
    <row r="1543" spans="1:1">
      <c r="A1543" s="6"/>
    </row>
    <row r="1544" spans="1:1">
      <c r="A1544" s="6"/>
    </row>
    <row r="1545" spans="1:1">
      <c r="A1545" s="7"/>
    </row>
    <row r="1546" spans="1:1">
      <c r="A1546" s="6"/>
    </row>
    <row r="1547" spans="1:1">
      <c r="A1547" s="6"/>
    </row>
    <row r="1548" spans="1:1">
      <c r="A1548" s="6"/>
    </row>
    <row r="1549" spans="1:1">
      <c r="A1549" s="6"/>
    </row>
    <row r="1550" spans="1:1">
      <c r="A1550" s="6"/>
    </row>
    <row r="1551" spans="1:1">
      <c r="A1551" s="6"/>
    </row>
    <row r="1552" spans="1:1">
      <c r="A1552" s="6"/>
    </row>
    <row r="1553" spans="1:1">
      <c r="A1553" s="6"/>
    </row>
    <row r="1554" spans="1:1">
      <c r="A1554" s="6"/>
    </row>
    <row r="1555" spans="1:1">
      <c r="A1555" s="6"/>
    </row>
    <row r="1556" spans="1:1">
      <c r="A1556" s="6"/>
    </row>
    <row r="1557" spans="1:1">
      <c r="A1557" s="6"/>
    </row>
    <row r="1558" spans="1:1">
      <c r="A1558" s="6"/>
    </row>
    <row r="1559" spans="1:1">
      <c r="A1559" s="6"/>
    </row>
    <row r="1560" spans="1:1">
      <c r="A1560" s="6"/>
    </row>
    <row r="1561" spans="1:1">
      <c r="A1561" s="6"/>
    </row>
    <row r="1562" spans="1:1">
      <c r="A1562" s="6"/>
    </row>
    <row r="1563" spans="1:1">
      <c r="A1563" s="6"/>
    </row>
    <row r="1564" spans="1:1">
      <c r="A1564" s="6"/>
    </row>
    <row r="1565" spans="1:1">
      <c r="A1565" s="6"/>
    </row>
    <row r="1566" spans="1:1">
      <c r="A1566" s="6"/>
    </row>
    <row r="1567" spans="1:1">
      <c r="A1567" s="6"/>
    </row>
    <row r="1568" spans="1:1">
      <c r="A1568" s="6"/>
    </row>
    <row r="1569" spans="1:1">
      <c r="A1569" s="6"/>
    </row>
    <row r="1570" spans="1:1">
      <c r="A1570" s="6"/>
    </row>
    <row r="1571" spans="1:1">
      <c r="A1571" s="6"/>
    </row>
    <row r="1572" spans="1:1">
      <c r="A1572" s="6"/>
    </row>
    <row r="1573" spans="1:1">
      <c r="A1573" s="6"/>
    </row>
    <row r="1574" spans="1:1">
      <c r="A1574" s="6"/>
    </row>
    <row r="1575" spans="1:1">
      <c r="A1575" s="6"/>
    </row>
    <row r="1576" spans="1:1">
      <c r="A1576" s="6"/>
    </row>
    <row r="1577" spans="1:1">
      <c r="A1577" s="6"/>
    </row>
    <row r="1578" spans="1:1">
      <c r="A1578" s="6"/>
    </row>
    <row r="1579" spans="1:1">
      <c r="A1579" s="6"/>
    </row>
    <row r="1580" spans="1:1">
      <c r="A1580" s="6"/>
    </row>
    <row r="1581" spans="1:1">
      <c r="A1581" s="6"/>
    </row>
    <row r="1582" spans="1:1">
      <c r="A1582" s="6"/>
    </row>
    <row r="1583" spans="1:1">
      <c r="A1583" s="6"/>
    </row>
    <row r="1584" spans="1:1">
      <c r="A1584" s="6"/>
    </row>
    <row r="1585" spans="1:1">
      <c r="A1585" s="6"/>
    </row>
    <row r="1586" spans="1:1">
      <c r="A1586" s="6"/>
    </row>
    <row r="1587" spans="1:1">
      <c r="A1587" s="7"/>
    </row>
    <row r="1588" spans="1:1">
      <c r="A1588" s="6"/>
    </row>
    <row r="1589" spans="1:1">
      <c r="A1589" s="6"/>
    </row>
    <row r="1590" spans="1:1">
      <c r="A1590" s="6"/>
    </row>
    <row r="1591" spans="1:1">
      <c r="A1591" s="6"/>
    </row>
    <row r="1592" spans="1:1">
      <c r="A1592" s="6"/>
    </row>
    <row r="1593" spans="1:1">
      <c r="A1593" s="6"/>
    </row>
    <row r="1594" spans="1:1">
      <c r="A1594" s="6"/>
    </row>
    <row r="1595" spans="1:1">
      <c r="A1595" s="6"/>
    </row>
    <row r="1596" spans="1:1">
      <c r="A1596" s="6"/>
    </row>
    <row r="1597" spans="1:1">
      <c r="A1597" s="6"/>
    </row>
    <row r="1598" spans="1:1">
      <c r="A1598" s="6"/>
    </row>
    <row r="1599" spans="1:1">
      <c r="A1599" s="6"/>
    </row>
    <row r="1600" spans="1:1">
      <c r="A1600" s="6"/>
    </row>
    <row r="1601" spans="1:1">
      <c r="A1601" s="6"/>
    </row>
    <row r="1602" spans="1:1">
      <c r="A1602" s="6"/>
    </row>
    <row r="1603" spans="1:1">
      <c r="A1603" s="6"/>
    </row>
    <row r="1604" spans="1:1">
      <c r="A1604" s="6"/>
    </row>
    <row r="1605" spans="1:1">
      <c r="A1605" s="6"/>
    </row>
    <row r="1606" spans="1:1">
      <c r="A1606" s="6"/>
    </row>
    <row r="1607" spans="1:1">
      <c r="A1607" s="6"/>
    </row>
    <row r="1608" spans="1:1">
      <c r="A1608" s="6"/>
    </row>
    <row r="1609" spans="1:1">
      <c r="A1609" s="6"/>
    </row>
    <row r="1610" spans="1:1">
      <c r="A1610" s="6"/>
    </row>
    <row r="1611" spans="1:1">
      <c r="A1611" s="6"/>
    </row>
    <row r="1612" spans="1:1">
      <c r="A1612" s="6"/>
    </row>
    <row r="1613" spans="1:1">
      <c r="A1613" s="6"/>
    </row>
    <row r="1614" spans="1:1">
      <c r="A1614" s="6"/>
    </row>
    <row r="1615" spans="1:1">
      <c r="A1615" s="6"/>
    </row>
    <row r="1616" spans="1:1">
      <c r="A1616" s="6"/>
    </row>
    <row r="1617" spans="1:1">
      <c r="A1617" s="6"/>
    </row>
    <row r="1618" spans="1:1">
      <c r="A1618" s="6"/>
    </row>
    <row r="1619" spans="1:1">
      <c r="A1619" s="6"/>
    </row>
    <row r="1620" spans="1:1">
      <c r="A1620" s="6"/>
    </row>
    <row r="1621" spans="1:1">
      <c r="A1621" s="6"/>
    </row>
    <row r="1622" spans="1:1">
      <c r="A1622" s="6"/>
    </row>
    <row r="1623" spans="1:1">
      <c r="A1623" s="6"/>
    </row>
    <row r="1624" spans="1:1">
      <c r="A1624" s="6"/>
    </row>
    <row r="1625" spans="1:1">
      <c r="A1625" s="6"/>
    </row>
    <row r="1626" spans="1:1">
      <c r="A1626" s="6"/>
    </row>
    <row r="1627" spans="1:1">
      <c r="A1627" s="6"/>
    </row>
    <row r="1628" spans="1:1">
      <c r="A1628" s="6"/>
    </row>
    <row r="1629" spans="1:1">
      <c r="A1629" s="6"/>
    </row>
    <row r="1630" spans="1:1">
      <c r="A1630" s="6"/>
    </row>
    <row r="1631" spans="1:1">
      <c r="A1631" s="6"/>
    </row>
    <row r="1632" spans="1:1">
      <c r="A1632" s="6"/>
    </row>
    <row r="1633" spans="1:1">
      <c r="A1633" s="6"/>
    </row>
    <row r="1634" spans="1:1">
      <c r="A1634" s="6"/>
    </row>
    <row r="1635" spans="1:1">
      <c r="A1635" s="6"/>
    </row>
    <row r="1636" spans="1:1">
      <c r="A1636" s="6"/>
    </row>
    <row r="1637" spans="1:1">
      <c r="A1637" s="6"/>
    </row>
    <row r="1638" spans="1:1">
      <c r="A1638" s="6"/>
    </row>
    <row r="1639" spans="1:1">
      <c r="A1639" s="6"/>
    </row>
    <row r="1640" spans="1:1">
      <c r="A1640" s="6"/>
    </row>
    <row r="1641" spans="1:1">
      <c r="A1641" s="6"/>
    </row>
    <row r="1642" spans="1:1">
      <c r="A1642" s="6"/>
    </row>
    <row r="1643" spans="1:1">
      <c r="A1643" s="6"/>
    </row>
    <row r="1644" spans="1:1">
      <c r="A1644" s="6"/>
    </row>
    <row r="1645" spans="1:1">
      <c r="A1645" s="6"/>
    </row>
    <row r="1646" spans="1:1">
      <c r="A1646" s="6"/>
    </row>
    <row r="1647" spans="1:1">
      <c r="A1647" s="6"/>
    </row>
    <row r="1648" spans="1:1">
      <c r="A1648" s="6"/>
    </row>
    <row r="1649" spans="1:1">
      <c r="A1649" s="6"/>
    </row>
    <row r="1650" spans="1:1">
      <c r="A1650" s="6"/>
    </row>
    <row r="1651" spans="1:1">
      <c r="A1651" s="6"/>
    </row>
    <row r="1652" spans="1:1">
      <c r="A1652" s="6"/>
    </row>
    <row r="1653" spans="1:1">
      <c r="A1653" s="6"/>
    </row>
    <row r="1654" spans="1:1">
      <c r="A1654" s="6"/>
    </row>
    <row r="1655" spans="1:1">
      <c r="A1655" s="6"/>
    </row>
    <row r="1656" spans="1:1">
      <c r="A1656" s="6"/>
    </row>
    <row r="1657" spans="1:1">
      <c r="A1657" s="6"/>
    </row>
    <row r="1658" spans="1:1">
      <c r="A1658" s="6"/>
    </row>
    <row r="1659" spans="1:1">
      <c r="A1659" s="6"/>
    </row>
    <row r="1660" spans="1:1">
      <c r="A1660" s="6"/>
    </row>
    <row r="1661" spans="1:1">
      <c r="A1661" s="6"/>
    </row>
    <row r="1662" spans="1:1">
      <c r="A1662" s="6"/>
    </row>
    <row r="1663" spans="1:1">
      <c r="A1663" s="6"/>
    </row>
    <row r="1664" spans="1:1">
      <c r="A1664" s="6"/>
    </row>
    <row r="1665" spans="1:1">
      <c r="A1665" s="6"/>
    </row>
    <row r="1666" spans="1:1">
      <c r="A1666" s="6"/>
    </row>
    <row r="1667" spans="1:1">
      <c r="A1667" s="6"/>
    </row>
    <row r="1668" spans="1:1">
      <c r="A1668" s="6"/>
    </row>
    <row r="1669" spans="1:1">
      <c r="A1669" s="6"/>
    </row>
    <row r="1670" spans="1:1">
      <c r="A1670" s="6"/>
    </row>
    <row r="1671" spans="1:1">
      <c r="A1671" s="6"/>
    </row>
    <row r="1672" spans="1:1">
      <c r="A1672" s="6"/>
    </row>
    <row r="1673" spans="1:1">
      <c r="A1673" s="6"/>
    </row>
    <row r="1674" spans="1:1">
      <c r="A1674" s="6"/>
    </row>
    <row r="1675" spans="1:1">
      <c r="A1675" s="6"/>
    </row>
    <row r="1676" spans="1:1">
      <c r="A1676" s="6"/>
    </row>
    <row r="1677" spans="1:1">
      <c r="A1677" s="6"/>
    </row>
    <row r="1678" spans="1:1">
      <c r="A1678" s="6"/>
    </row>
    <row r="1679" spans="1:1">
      <c r="A1679" s="6"/>
    </row>
    <row r="1680" spans="1:1">
      <c r="A1680" s="6"/>
    </row>
    <row r="1681" spans="1:1">
      <c r="A1681" s="6"/>
    </row>
    <row r="1682" spans="1:1">
      <c r="A1682" s="6"/>
    </row>
    <row r="1683" spans="1:1">
      <c r="A1683" s="6"/>
    </row>
    <row r="1684" spans="1:1">
      <c r="A1684" s="7"/>
    </row>
    <row r="1685" spans="1:1">
      <c r="A1685" s="6"/>
    </row>
    <row r="1686" spans="1:1">
      <c r="A1686" s="6"/>
    </row>
    <row r="1687" spans="1:1">
      <c r="A1687" s="6"/>
    </row>
    <row r="1688" spans="1:1">
      <c r="A1688" s="6"/>
    </row>
    <row r="1689" spans="1:1">
      <c r="A1689" s="6"/>
    </row>
    <row r="1690" spans="1:1">
      <c r="A1690" s="6"/>
    </row>
    <row r="1691" spans="1:1">
      <c r="A1691" s="6"/>
    </row>
    <row r="1692" spans="1:1">
      <c r="A1692" s="6"/>
    </row>
    <row r="1693" spans="1:1">
      <c r="A1693" s="6"/>
    </row>
    <row r="1694" spans="1:1">
      <c r="A1694" s="6"/>
    </row>
    <row r="1695" spans="1:1">
      <c r="A1695" s="6"/>
    </row>
    <row r="1696" spans="1:1">
      <c r="A1696" s="6"/>
    </row>
    <row r="1697" spans="1:1">
      <c r="A1697" s="6"/>
    </row>
    <row r="1698" spans="1:1">
      <c r="A1698" s="6"/>
    </row>
    <row r="1699" spans="1:1">
      <c r="A1699" s="6"/>
    </row>
    <row r="1700" spans="1:1">
      <c r="A1700" s="6"/>
    </row>
    <row r="1701" spans="1:1">
      <c r="A1701" s="6"/>
    </row>
    <row r="1702" spans="1:1">
      <c r="A1702" s="6"/>
    </row>
    <row r="1703" spans="1:1">
      <c r="A1703" s="6"/>
    </row>
    <row r="1704" spans="1:1">
      <c r="A1704" s="6"/>
    </row>
    <row r="1705" spans="1:1">
      <c r="A1705" s="6"/>
    </row>
    <row r="1706" spans="1:1">
      <c r="A1706" s="6"/>
    </row>
    <row r="1707" spans="1:1">
      <c r="A1707" s="6"/>
    </row>
    <row r="1708" spans="1:1">
      <c r="A1708" s="6"/>
    </row>
    <row r="1709" spans="1:1">
      <c r="A1709" s="6"/>
    </row>
    <row r="1710" spans="1:1">
      <c r="A1710" s="6"/>
    </row>
    <row r="1711" spans="1:1">
      <c r="A1711" s="6"/>
    </row>
    <row r="1712" spans="1:1">
      <c r="A1712" s="6"/>
    </row>
    <row r="1713" spans="1:1">
      <c r="A1713" s="6"/>
    </row>
    <row r="1714" spans="1:1">
      <c r="A1714" s="6"/>
    </row>
    <row r="1715" spans="1:1">
      <c r="A1715" s="6"/>
    </row>
    <row r="1716" spans="1:1">
      <c r="A1716" s="6"/>
    </row>
    <row r="1717" spans="1:1">
      <c r="A1717" s="6"/>
    </row>
    <row r="1718" spans="1:1">
      <c r="A1718" s="6"/>
    </row>
    <row r="1719" spans="1:1">
      <c r="A1719" s="6"/>
    </row>
    <row r="1720" spans="1:1">
      <c r="A1720" s="6"/>
    </row>
    <row r="1721" spans="1:1">
      <c r="A1721" s="7"/>
    </row>
    <row r="1722" spans="1:1">
      <c r="A1722" s="6"/>
    </row>
    <row r="1723" spans="1:1">
      <c r="A1723" s="6"/>
    </row>
    <row r="1724" spans="1:1">
      <c r="A1724" s="6"/>
    </row>
    <row r="1725" spans="1:1">
      <c r="A1725" s="6"/>
    </row>
    <row r="1726" spans="1:1">
      <c r="A1726" s="6"/>
    </row>
    <row r="1727" spans="1:1">
      <c r="A1727" s="6"/>
    </row>
    <row r="1728" spans="1:1">
      <c r="A1728" s="6"/>
    </row>
    <row r="1729" spans="1:1">
      <c r="A1729" s="6"/>
    </row>
    <row r="1730" spans="1:1">
      <c r="A1730" s="6"/>
    </row>
    <row r="1731" spans="1:1">
      <c r="A1731" s="6"/>
    </row>
    <row r="1732" spans="1:1">
      <c r="A1732" s="6"/>
    </row>
    <row r="1733" spans="1:1">
      <c r="A1733" s="6"/>
    </row>
    <row r="1734" spans="1:1">
      <c r="A1734" s="6"/>
    </row>
    <row r="1735" spans="1:1">
      <c r="A1735" s="6"/>
    </row>
    <row r="1736" spans="1:1">
      <c r="A1736" s="6"/>
    </row>
    <row r="1737" spans="1:1">
      <c r="A1737" s="6"/>
    </row>
    <row r="1738" spans="1:1">
      <c r="A1738" s="6"/>
    </row>
    <row r="1739" spans="1:1">
      <c r="A1739" s="6"/>
    </row>
    <row r="1740" spans="1:1">
      <c r="A1740" s="6"/>
    </row>
    <row r="1741" spans="1:1">
      <c r="A1741" s="6"/>
    </row>
    <row r="1742" spans="1:1">
      <c r="A1742" s="6"/>
    </row>
    <row r="1743" spans="1:1">
      <c r="A1743" s="6"/>
    </row>
    <row r="1744" spans="1:1">
      <c r="A1744" s="6"/>
    </row>
    <row r="1745" spans="1:1">
      <c r="A1745" s="6"/>
    </row>
    <row r="1746" spans="1:1">
      <c r="A1746" s="6"/>
    </row>
    <row r="1747" spans="1:1">
      <c r="A1747" s="6"/>
    </row>
    <row r="1748" spans="1:1">
      <c r="A1748" s="6"/>
    </row>
    <row r="1749" spans="1:1">
      <c r="A1749" s="6"/>
    </row>
    <row r="1750" spans="1:1">
      <c r="A1750" s="6"/>
    </row>
    <row r="1751" spans="1:1">
      <c r="A1751" s="6"/>
    </row>
    <row r="1752" spans="1:1">
      <c r="A1752" s="6"/>
    </row>
    <row r="1753" spans="1:1">
      <c r="A1753" s="6"/>
    </row>
    <row r="1754" spans="1:1">
      <c r="A1754" s="6"/>
    </row>
    <row r="1755" spans="1:1">
      <c r="A1755" s="6"/>
    </row>
    <row r="1756" spans="1:1">
      <c r="A1756" s="6"/>
    </row>
    <row r="1757" spans="1:1">
      <c r="A1757" s="6"/>
    </row>
    <row r="1758" spans="1:1">
      <c r="A1758" s="6"/>
    </row>
    <row r="1759" spans="1:1">
      <c r="A1759" s="6"/>
    </row>
    <row r="1760" spans="1:1">
      <c r="A1760" s="6"/>
    </row>
    <row r="1761" spans="1:1">
      <c r="A1761" s="6"/>
    </row>
    <row r="1762" spans="1:1">
      <c r="A1762" s="6"/>
    </row>
    <row r="1763" spans="1:1">
      <c r="A1763" s="6"/>
    </row>
    <row r="1764" spans="1:1">
      <c r="A1764" s="6"/>
    </row>
    <row r="1765" spans="1:1">
      <c r="A1765" s="6"/>
    </row>
    <row r="1766" spans="1:1">
      <c r="A1766" s="6"/>
    </row>
    <row r="1767" spans="1:1">
      <c r="A1767" s="6"/>
    </row>
    <row r="1768" spans="1:1">
      <c r="A1768" s="6"/>
    </row>
    <row r="1769" spans="1:1">
      <c r="A1769" s="6"/>
    </row>
    <row r="1770" spans="1:1">
      <c r="A1770" s="6"/>
    </row>
    <row r="1771" spans="1:1">
      <c r="A1771" s="6"/>
    </row>
    <row r="1772" spans="1:1">
      <c r="A1772" s="6"/>
    </row>
    <row r="1773" spans="1:1">
      <c r="A1773" s="6"/>
    </row>
    <row r="1774" spans="1:1">
      <c r="A1774" s="6"/>
    </row>
    <row r="1775" spans="1:1">
      <c r="A1775" s="6"/>
    </row>
    <row r="1776" spans="1:1">
      <c r="A1776" s="6"/>
    </row>
    <row r="1777" spans="1:1">
      <c r="A1777" s="6"/>
    </row>
    <row r="1778" spans="1:1">
      <c r="A1778" s="6"/>
    </row>
    <row r="1779" spans="1:1">
      <c r="A1779" s="6"/>
    </row>
    <row r="1780" spans="1:1">
      <c r="A1780" s="6"/>
    </row>
    <row r="1781" spans="1:1">
      <c r="A1781" s="6"/>
    </row>
    <row r="1782" spans="1:1">
      <c r="A1782" s="6"/>
    </row>
    <row r="1783" spans="1:1">
      <c r="A1783" s="6"/>
    </row>
    <row r="1784" spans="1:1">
      <c r="A1784" s="6"/>
    </row>
    <row r="1785" spans="1:1">
      <c r="A1785" s="6"/>
    </row>
    <row r="1786" spans="1:1">
      <c r="A1786" s="6"/>
    </row>
    <row r="1787" spans="1:1">
      <c r="A1787" s="6"/>
    </row>
    <row r="1788" spans="1:1">
      <c r="A1788" s="6"/>
    </row>
    <row r="1789" spans="1:1">
      <c r="A1789" s="6"/>
    </row>
    <row r="1790" spans="1:1">
      <c r="A1790" s="6"/>
    </row>
    <row r="1791" spans="1:1">
      <c r="A1791" s="6"/>
    </row>
    <row r="1792" spans="1:1">
      <c r="A1792" s="6"/>
    </row>
    <row r="1793" spans="1:1">
      <c r="A1793" s="6"/>
    </row>
    <row r="1794" spans="1:1">
      <c r="A1794" s="6"/>
    </row>
    <row r="1795" spans="1:1">
      <c r="A1795" s="6"/>
    </row>
    <row r="1796" spans="1:1">
      <c r="A1796" s="6"/>
    </row>
    <row r="1797" spans="1:1">
      <c r="A1797" s="6"/>
    </row>
    <row r="1798" spans="1:1">
      <c r="A1798" s="6"/>
    </row>
    <row r="1799" spans="1:1">
      <c r="A1799" s="6"/>
    </row>
    <row r="1800" spans="1:1">
      <c r="A1800" s="6"/>
    </row>
    <row r="1801" spans="1:1">
      <c r="A1801" s="6"/>
    </row>
    <row r="1802" spans="1:1">
      <c r="A1802" s="6"/>
    </row>
    <row r="1803" spans="1:1">
      <c r="A1803" s="6"/>
    </row>
    <row r="1804" spans="1:1">
      <c r="A1804" s="6"/>
    </row>
    <row r="1805" spans="1:1">
      <c r="A1805" s="6"/>
    </row>
    <row r="1806" spans="1:1">
      <c r="A1806" s="6"/>
    </row>
    <row r="1807" spans="1:1">
      <c r="A1807" s="6"/>
    </row>
    <row r="1808" spans="1:1">
      <c r="A1808" s="6"/>
    </row>
    <row r="1809" spans="1:1">
      <c r="A1809" s="6"/>
    </row>
    <row r="1810" spans="1:1">
      <c r="A1810" s="6"/>
    </row>
    <row r="1811" spans="1:1">
      <c r="A1811" s="6"/>
    </row>
    <row r="1812" spans="1:1">
      <c r="A1812" s="6"/>
    </row>
    <row r="1813" spans="1:1">
      <c r="A1813" s="6"/>
    </row>
    <row r="1814" spans="1:1">
      <c r="A1814" s="6"/>
    </row>
    <row r="1815" spans="1:1">
      <c r="A1815" s="6"/>
    </row>
    <row r="1816" spans="1:1">
      <c r="A1816" s="6"/>
    </row>
    <row r="1817" spans="1:1">
      <c r="A1817" s="6"/>
    </row>
    <row r="1818" spans="1:1">
      <c r="A1818" s="6"/>
    </row>
    <row r="1819" spans="1:1">
      <c r="A1819" s="6"/>
    </row>
    <row r="1820" spans="1:1">
      <c r="A1820" s="6"/>
    </row>
    <row r="1821" spans="1:1">
      <c r="A1821" s="6"/>
    </row>
    <row r="1822" spans="1:1">
      <c r="A1822" s="6"/>
    </row>
    <row r="1823" spans="1:1">
      <c r="A1823" s="6"/>
    </row>
    <row r="1824" spans="1:1">
      <c r="A1824" s="6"/>
    </row>
    <row r="1825" spans="1:1">
      <c r="A1825" s="6"/>
    </row>
    <row r="1826" spans="1:1">
      <c r="A1826" s="6"/>
    </row>
    <row r="1827" spans="1:1">
      <c r="A1827" s="6"/>
    </row>
    <row r="1828" spans="1:1">
      <c r="A1828" s="6"/>
    </row>
    <row r="1829" spans="1:1">
      <c r="A1829" s="6"/>
    </row>
    <row r="1830" spans="1:1">
      <c r="A1830" s="6"/>
    </row>
    <row r="1831" spans="1:1">
      <c r="A1831" s="6"/>
    </row>
    <row r="1832" spans="1:1">
      <c r="A1832" s="6"/>
    </row>
    <row r="1833" spans="1:1">
      <c r="A1833" s="6"/>
    </row>
    <row r="1835" spans="1:1">
      <c r="A1835" s="6"/>
    </row>
    <row r="1836" spans="1:1">
      <c r="A1836" s="7"/>
    </row>
    <row r="1837" spans="1:1">
      <c r="A1837" s="6"/>
    </row>
    <row r="1838" spans="1:1">
      <c r="A1838" s="6"/>
    </row>
    <row r="1839" spans="1:1">
      <c r="A1839" s="6"/>
    </row>
    <row r="1840" spans="1:1">
      <c r="A1840" s="6"/>
    </row>
    <row r="1841" spans="1:1">
      <c r="A1841" s="6"/>
    </row>
    <row r="1842" spans="1:1">
      <c r="A1842" s="6"/>
    </row>
    <row r="1843" spans="1:1">
      <c r="A1843" s="6"/>
    </row>
    <row r="1844" spans="1:1">
      <c r="A1844" s="6"/>
    </row>
    <row r="1845" spans="1:1">
      <c r="A1845" s="6"/>
    </row>
    <row r="1846" spans="1:1">
      <c r="A1846" s="6"/>
    </row>
    <row r="1847" spans="1:1">
      <c r="A1847" s="6"/>
    </row>
    <row r="1848" spans="1:1">
      <c r="A1848" s="6"/>
    </row>
    <row r="1849" spans="1:1">
      <c r="A1849" s="6"/>
    </row>
    <row r="1850" spans="1:1">
      <c r="A1850" s="6"/>
    </row>
    <row r="1851" spans="1:1">
      <c r="A1851" s="6"/>
    </row>
    <row r="1852" spans="1:1">
      <c r="A1852" s="6"/>
    </row>
    <row r="1853" spans="1:1">
      <c r="A1853" s="6"/>
    </row>
    <row r="1854" spans="1:1">
      <c r="A1854" s="7"/>
    </row>
    <row r="1855" spans="1:1">
      <c r="A1855" s="6"/>
    </row>
    <row r="1856" spans="1:1">
      <c r="A1856" s="6"/>
    </row>
    <row r="1857" spans="1:1">
      <c r="A1857" s="6"/>
    </row>
    <row r="1858" spans="1:1">
      <c r="A1858" s="6"/>
    </row>
    <row r="1859" spans="1:1">
      <c r="A1859" s="6"/>
    </row>
    <row r="1860" spans="1:1">
      <c r="A1860" s="6"/>
    </row>
    <row r="1861" spans="1:1">
      <c r="A1861" s="6"/>
    </row>
    <row r="1862" spans="1:1">
      <c r="A1862" s="6"/>
    </row>
    <row r="1863" spans="1:1">
      <c r="A1863" s="6"/>
    </row>
    <row r="1864" spans="1:1">
      <c r="A1864" s="6"/>
    </row>
    <row r="1865" spans="1:1">
      <c r="A1865" s="6"/>
    </row>
    <row r="1866" spans="1:1">
      <c r="A1866" s="6"/>
    </row>
    <row r="1867" spans="1:1">
      <c r="A1867" s="7"/>
    </row>
    <row r="1868" spans="1:1">
      <c r="A1868" s="6"/>
    </row>
    <row r="1869" spans="1:1">
      <c r="A1869" s="6"/>
    </row>
    <row r="1870" spans="1:1">
      <c r="A1870" s="6"/>
    </row>
    <row r="1871" spans="1:1">
      <c r="A1871" s="6"/>
    </row>
    <row r="1872" spans="1:1">
      <c r="A1872" s="7"/>
    </row>
    <row r="1873" spans="1:1">
      <c r="A1873" s="6"/>
    </row>
    <row r="1874" spans="1:1">
      <c r="A1874" s="6"/>
    </row>
    <row r="1875" spans="1:1">
      <c r="A1875" s="6"/>
    </row>
    <row r="1876" spans="1:1">
      <c r="A1876" s="6"/>
    </row>
    <row r="1877" spans="1:1">
      <c r="A1877" s="6"/>
    </row>
    <row r="1878" spans="1:1">
      <c r="A1878" s="6"/>
    </row>
    <row r="1879" spans="1:1">
      <c r="A1879" s="6"/>
    </row>
    <row r="1880" spans="1:1">
      <c r="A1880" s="6"/>
    </row>
    <row r="1881" spans="1:1">
      <c r="A1881" s="6"/>
    </row>
    <row r="1882" spans="1:1">
      <c r="A1882" s="6"/>
    </row>
    <row r="1883" spans="1:1">
      <c r="A1883" s="6"/>
    </row>
    <row r="1884" spans="1:1">
      <c r="A1884" s="6"/>
    </row>
    <row r="1885" spans="1:1">
      <c r="A1885" s="6"/>
    </row>
    <row r="1886" spans="1:1">
      <c r="A1886" s="6"/>
    </row>
    <row r="1887" spans="1:1">
      <c r="A1887" s="6"/>
    </row>
    <row r="1888" spans="1:1">
      <c r="A1888" s="6"/>
    </row>
    <row r="1889" spans="1:1">
      <c r="A1889" s="6"/>
    </row>
    <row r="1890" spans="1:1">
      <c r="A1890" s="6"/>
    </row>
    <row r="1891" spans="1:1">
      <c r="A1891" s="6"/>
    </row>
  </sheetData>
  <mergeCells count="14">
    <mergeCell ref="C2:E2"/>
    <mergeCell ref="F2:H2"/>
    <mergeCell ref="C1:I1"/>
    <mergeCell ref="J2:M2"/>
    <mergeCell ref="N2:Q2"/>
    <mergeCell ref="J1:Q1"/>
    <mergeCell ref="AJ1:AM1"/>
    <mergeCell ref="AJ2:AM2"/>
    <mergeCell ref="R2:T2"/>
    <mergeCell ref="R1:T1"/>
    <mergeCell ref="U2:AA2"/>
    <mergeCell ref="U1:AA1"/>
    <mergeCell ref="AE2:AI2"/>
    <mergeCell ref="AB1:AI1"/>
  </mergeCells>
  <conditionalFormatting sqref="B4:AM147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8:AM1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RP Framework </vt:lpstr>
      <vt:lpstr>Resilience Power Definitions </vt:lpstr>
      <vt:lpstr>Sensitivity Analysis </vt:lpstr>
      <vt:lpstr>Enablers Bank </vt:lpstr>
      <vt:lpstr>Enabling Components </vt:lpstr>
      <vt:lpstr>Perception </vt:lpstr>
      <vt:lpstr>Decision Making </vt:lpstr>
      <vt:lpstr>Mobility </vt:lpstr>
      <vt:lpstr>Resources 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 Jain</dc:creator>
  <cp:lastModifiedBy>Rashi Jain</cp:lastModifiedBy>
  <dcterms:created xsi:type="dcterms:W3CDTF">2025-03-24T15:36:37Z</dcterms:created>
  <dcterms:modified xsi:type="dcterms:W3CDTF">2025-04-15T17:11:07Z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2025-03-24T16:03:10Z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5df435e9-9b6b-4c70-a173-677d8369b7d7</vt:lpwstr>
  </property>
  <property fmtid="{D5CDD505-2E9C-101B-9397-08002B2CF9AE}" pid="8" name="MSIP_Label_f7606f69-b0ae-4874-be30-7d43a3c7be10_ContentBits">
    <vt:lpwstr>0</vt:lpwstr>
  </property>
</Properties>
</file>