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https://d.docs.live.net/5932b9059fecf1a8/Documents/"/>
    </mc:Choice>
  </mc:AlternateContent>
  <xr:revisionPtr revIDLastSave="391" documentId="8_{ED4A1BB0-B9A8-4601-8A68-CC6B35A31E54}" xr6:coauthVersionLast="47" xr6:coauthVersionMax="47" xr10:uidLastSave="{2B3A70F4-1DD9-493F-8085-7838E0E48B05}"/>
  <bookViews>
    <workbookView xWindow="-110" yWindow="-110" windowWidth="19420" windowHeight="12220" xr2:uid="{F8FDB20B-7789-4EF3-8AE1-23AC7DF27637}"/>
  </bookViews>
  <sheets>
    <sheet name="Comparisons" sheetId="3" r:id="rId1"/>
    <sheet name="Medical Data" sheetId="1" r:id="rId2"/>
    <sheet name="Pivot1" sheetId="4" r:id="rId3"/>
    <sheet name="Pivot2" sheetId="5" r:id="rId4"/>
    <sheet name="Pivot3" sheetId="6" r:id="rId5"/>
    <sheet name="Filter1" sheetId="7" r:id="rId6"/>
    <sheet name="Filter2" sheetId="8" r:id="rId7"/>
    <sheet name="Filter3" sheetId="9" r:id="rId8"/>
    <sheet name="State Codes" sheetId="2" r:id="rId9"/>
  </sheets>
  <definedNames>
    <definedName name="_xlnm._FilterDatabase" localSheetId="5" hidden="1">Filter1!$A$1:$X$51</definedName>
    <definedName name="_xlnm._FilterDatabase" localSheetId="6" hidden="1">Filter2!$A$1:$X$51</definedName>
    <definedName name="_xlnm._FilterDatabase" localSheetId="7" hidden="1">Filter3!$A$1:$X$51</definedName>
    <definedName name="AllData">'Medical Data'!$A$1:$W$51</definedName>
    <definedName name="AllStates">'State Codes'!$A$1:$C$51</definedName>
    <definedName name="RegionName">'State Codes'!$C$1:$C$51</definedName>
    <definedName name="Slicer_Region">#N/A</definedName>
    <definedName name="StateName">'State Codes'!$B$1:$B$51</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51" i="9" l="1"/>
  <c r="X50" i="9"/>
  <c r="X49" i="9"/>
  <c r="X48" i="9"/>
  <c r="X47" i="9"/>
  <c r="X46" i="9"/>
  <c r="X45" i="9"/>
  <c r="X44" i="9"/>
  <c r="X43" i="9"/>
  <c r="X42" i="9"/>
  <c r="X41" i="9"/>
  <c r="X40" i="9"/>
  <c r="X39" i="9"/>
  <c r="X38" i="9"/>
  <c r="X37" i="9"/>
  <c r="X36" i="9"/>
  <c r="X35" i="9"/>
  <c r="X34" i="9"/>
  <c r="X33" i="9"/>
  <c r="X32" i="9"/>
  <c r="X31" i="9"/>
  <c r="X30" i="9"/>
  <c r="X29" i="9"/>
  <c r="X28" i="9"/>
  <c r="X27" i="9"/>
  <c r="X26" i="9"/>
  <c r="X25" i="9"/>
  <c r="X24" i="9"/>
  <c r="X23" i="9"/>
  <c r="X22" i="9"/>
  <c r="X21" i="9"/>
  <c r="X20" i="9"/>
  <c r="X19" i="9"/>
  <c r="X18" i="9"/>
  <c r="X17" i="9"/>
  <c r="X16" i="9"/>
  <c r="X15" i="9"/>
  <c r="X14" i="9"/>
  <c r="X13" i="9"/>
  <c r="X12" i="9"/>
  <c r="X11" i="9"/>
  <c r="X10" i="9"/>
  <c r="X9" i="9"/>
  <c r="X8" i="9"/>
  <c r="X7" i="9"/>
  <c r="X6" i="9"/>
  <c r="X5" i="9"/>
  <c r="X4" i="9"/>
  <c r="X3" i="9"/>
  <c r="X2" i="9"/>
  <c r="X51" i="8"/>
  <c r="X50" i="8"/>
  <c r="X49" i="8"/>
  <c r="X48" i="8"/>
  <c r="X47" i="8"/>
  <c r="X46" i="8"/>
  <c r="X45" i="8"/>
  <c r="X44" i="8"/>
  <c r="X43" i="8"/>
  <c r="X42" i="8"/>
  <c r="X41" i="8"/>
  <c r="X40" i="8"/>
  <c r="X39" i="8"/>
  <c r="X38" i="8"/>
  <c r="X37" i="8"/>
  <c r="X36" i="8"/>
  <c r="X35" i="8"/>
  <c r="X34" i="8"/>
  <c r="X33" i="8"/>
  <c r="X32" i="8"/>
  <c r="X31" i="8"/>
  <c r="X30" i="8"/>
  <c r="X29" i="8"/>
  <c r="X28" i="8"/>
  <c r="X27" i="8"/>
  <c r="X26" i="8"/>
  <c r="X25" i="8"/>
  <c r="X24" i="8"/>
  <c r="X23" i="8"/>
  <c r="X22" i="8"/>
  <c r="X21" i="8"/>
  <c r="X20" i="8"/>
  <c r="X19" i="8"/>
  <c r="X18" i="8"/>
  <c r="X17" i="8"/>
  <c r="X16" i="8"/>
  <c r="X15" i="8"/>
  <c r="X14" i="8"/>
  <c r="X13" i="8"/>
  <c r="X12" i="8"/>
  <c r="X11" i="8"/>
  <c r="X10" i="8"/>
  <c r="X9" i="8"/>
  <c r="X8" i="8"/>
  <c r="X7" i="8"/>
  <c r="X6" i="8"/>
  <c r="X5" i="8"/>
  <c r="X4" i="8"/>
  <c r="X3" i="8"/>
  <c r="X2" i="8"/>
  <c r="X51" i="7"/>
  <c r="X50" i="7"/>
  <c r="X49" i="7"/>
  <c r="X48" i="7"/>
  <c r="X47" i="7"/>
  <c r="X46" i="7"/>
  <c r="X45" i="7"/>
  <c r="X44" i="7"/>
  <c r="X43" i="7"/>
  <c r="X42" i="7"/>
  <c r="X41" i="7"/>
  <c r="X40" i="7"/>
  <c r="X39" i="7"/>
  <c r="X38" i="7"/>
  <c r="X37" i="7"/>
  <c r="X36" i="7"/>
  <c r="X35" i="7"/>
  <c r="X34" i="7"/>
  <c r="X33" i="7"/>
  <c r="X32" i="7"/>
  <c r="X31" i="7"/>
  <c r="X30" i="7"/>
  <c r="X29" i="7"/>
  <c r="X28" i="7"/>
  <c r="X27" i="7"/>
  <c r="X26" i="7"/>
  <c r="X25" i="7"/>
  <c r="X24" i="7"/>
  <c r="X23" i="7"/>
  <c r="X22" i="7"/>
  <c r="X21" i="7"/>
  <c r="X20" i="7"/>
  <c r="X19" i="7"/>
  <c r="X18" i="7"/>
  <c r="X17" i="7"/>
  <c r="X16" i="7"/>
  <c r="X15" i="7"/>
  <c r="X14" i="7"/>
  <c r="X13" i="7"/>
  <c r="X12" i="7"/>
  <c r="X11" i="7"/>
  <c r="X10" i="7"/>
  <c r="X9" i="7"/>
  <c r="X8" i="7"/>
  <c r="X7" i="7"/>
  <c r="X6" i="7"/>
  <c r="X5" i="7"/>
  <c r="X4" i="7"/>
  <c r="X3" i="7"/>
  <c r="X2" i="7"/>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C36" i="9"/>
  <c r="B36" i="9"/>
  <c r="C35" i="9"/>
  <c r="B35" i="9"/>
  <c r="C34" i="9"/>
  <c r="B34" i="9"/>
  <c r="C33" i="9"/>
  <c r="B33" i="9"/>
  <c r="C32" i="9"/>
  <c r="B32" i="9"/>
  <c r="C31" i="9"/>
  <c r="B31" i="9"/>
  <c r="C30" i="9"/>
  <c r="B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9" i="9"/>
  <c r="B9" i="9"/>
  <c r="C8" i="9"/>
  <c r="B8" i="9"/>
  <c r="C7" i="9"/>
  <c r="B7" i="9"/>
  <c r="C6" i="9"/>
  <c r="B6" i="9"/>
  <c r="C5" i="9"/>
  <c r="B5" i="9"/>
  <c r="C4" i="9"/>
  <c r="B4" i="9"/>
  <c r="C3" i="9"/>
  <c r="B3" i="9"/>
  <c r="C2" i="9"/>
  <c r="B2" i="9"/>
  <c r="C51" i="8"/>
  <c r="B51" i="8"/>
  <c r="C50" i="8"/>
  <c r="B50" i="8"/>
  <c r="C49" i="8"/>
  <c r="B49" i="8"/>
  <c r="C48" i="8"/>
  <c r="B48" i="8"/>
  <c r="C47" i="8"/>
  <c r="B47" i="8"/>
  <c r="C46" i="8"/>
  <c r="B46" i="8"/>
  <c r="C45" i="8"/>
  <c r="B45" i="8"/>
  <c r="C44" i="8"/>
  <c r="B44" i="8"/>
  <c r="C43" i="8"/>
  <c r="B43" i="8"/>
  <c r="C42" i="8"/>
  <c r="B42" i="8"/>
  <c r="C41" i="8"/>
  <c r="B41" i="8"/>
  <c r="C40" i="8"/>
  <c r="B40" i="8"/>
  <c r="C39" i="8"/>
  <c r="B39" i="8"/>
  <c r="C38" i="8"/>
  <c r="B38" i="8"/>
  <c r="C37" i="8"/>
  <c r="B37" i="8"/>
  <c r="C36" i="8"/>
  <c r="B36" i="8"/>
  <c r="C35" i="8"/>
  <c r="B35" i="8"/>
  <c r="C34" i="8"/>
  <c r="B34" i="8"/>
  <c r="C33" i="8"/>
  <c r="B33" i="8"/>
  <c r="C32" i="8"/>
  <c r="B32" i="8"/>
  <c r="C31" i="8"/>
  <c r="B31" i="8"/>
  <c r="C30" i="8"/>
  <c r="B30" i="8"/>
  <c r="C29" i="8"/>
  <c r="B29" i="8"/>
  <c r="C28" i="8"/>
  <c r="B28" i="8"/>
  <c r="C27" i="8"/>
  <c r="B27" i="8"/>
  <c r="C26" i="8"/>
  <c r="B26" i="8"/>
  <c r="C25" i="8"/>
  <c r="B25" i="8"/>
  <c r="C24" i="8"/>
  <c r="B24" i="8"/>
  <c r="C23" i="8"/>
  <c r="B23" i="8"/>
  <c r="C22" i="8"/>
  <c r="B22" i="8"/>
  <c r="C21" i="8"/>
  <c r="B21" i="8"/>
  <c r="C20" i="8"/>
  <c r="B20" i="8"/>
  <c r="C19" i="8"/>
  <c r="B19" i="8"/>
  <c r="C18" i="8"/>
  <c r="B18" i="8"/>
  <c r="C17" i="8"/>
  <c r="B17" i="8"/>
  <c r="C16" i="8"/>
  <c r="B16" i="8"/>
  <c r="C15" i="8"/>
  <c r="B15" i="8"/>
  <c r="C14" i="8"/>
  <c r="B14" i="8"/>
  <c r="C13" i="8"/>
  <c r="B13" i="8"/>
  <c r="C12" i="8"/>
  <c r="B12" i="8"/>
  <c r="C11" i="8"/>
  <c r="B11" i="8"/>
  <c r="C10" i="8"/>
  <c r="B10" i="8"/>
  <c r="C9" i="8"/>
  <c r="B9" i="8"/>
  <c r="C8" i="8"/>
  <c r="B8" i="8"/>
  <c r="C7" i="8"/>
  <c r="B7" i="8"/>
  <c r="C6" i="8"/>
  <c r="B6" i="8"/>
  <c r="C5" i="8"/>
  <c r="B5" i="8"/>
  <c r="C4" i="8"/>
  <c r="B4" i="8"/>
  <c r="C3" i="8"/>
  <c r="B3" i="8"/>
  <c r="C2" i="8"/>
  <c r="B2" i="8"/>
  <c r="C51" i="7"/>
  <c r="B51" i="7"/>
  <c r="C50" i="7"/>
  <c r="B50" i="7"/>
  <c r="C49" i="7"/>
  <c r="B49" i="7"/>
  <c r="C48" i="7"/>
  <c r="B48" i="7"/>
  <c r="C47" i="7"/>
  <c r="B47" i="7"/>
  <c r="C46" i="7"/>
  <c r="B46" i="7"/>
  <c r="C45" i="7"/>
  <c r="B45" i="7"/>
  <c r="C44" i="7"/>
  <c r="B44" i="7"/>
  <c r="C43" i="7"/>
  <c r="B43" i="7"/>
  <c r="C42" i="7"/>
  <c r="B42" i="7"/>
  <c r="C41" i="7"/>
  <c r="B41" i="7"/>
  <c r="C40" i="7"/>
  <c r="B40" i="7"/>
  <c r="C39" i="7"/>
  <c r="B39" i="7"/>
  <c r="C38" i="7"/>
  <c r="B38" i="7"/>
  <c r="C37" i="7"/>
  <c r="B37" i="7"/>
  <c r="C36" i="7"/>
  <c r="B36" i="7"/>
  <c r="C35" i="7"/>
  <c r="B35" i="7"/>
  <c r="C34" i="7"/>
  <c r="B34" i="7"/>
  <c r="C33" i="7"/>
  <c r="B33" i="7"/>
  <c r="C32" i="7"/>
  <c r="B32" i="7"/>
  <c r="C31" i="7"/>
  <c r="B31" i="7"/>
  <c r="C30" i="7"/>
  <c r="B30" i="7"/>
  <c r="C29" i="7"/>
  <c r="B29" i="7"/>
  <c r="C28" i="7"/>
  <c r="B28" i="7"/>
  <c r="C27" i="7"/>
  <c r="B27" i="7"/>
  <c r="C26" i="7"/>
  <c r="B26" i="7"/>
  <c r="C25" i="7"/>
  <c r="B25" i="7"/>
  <c r="C24" i="7"/>
  <c r="B24" i="7"/>
  <c r="C23" i="7"/>
  <c r="B23" i="7"/>
  <c r="C22" i="7"/>
  <c r="B22" i="7"/>
  <c r="C21"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C6" i="7"/>
  <c r="B6" i="7"/>
  <c r="C5" i="7"/>
  <c r="B5" i="7"/>
  <c r="C4" i="7"/>
  <c r="B4" i="7"/>
  <c r="C3" i="7"/>
  <c r="B3" i="7"/>
  <c r="C2" i="7"/>
  <c r="B2" i="7"/>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2" i="1"/>
  <c r="D8" i="3"/>
  <c r="D9" i="3"/>
  <c r="D10" i="3"/>
  <c r="D11" i="3"/>
  <c r="D12" i="3"/>
  <c r="D13" i="3"/>
  <c r="D14" i="3"/>
  <c r="D15" i="3"/>
  <c r="D16" i="3"/>
  <c r="D17" i="3"/>
  <c r="D18" i="3"/>
  <c r="D19" i="3"/>
  <c r="D20" i="3"/>
  <c r="D21" i="3"/>
  <c r="D22" i="3"/>
  <c r="D23" i="3"/>
  <c r="D24" i="3"/>
  <c r="D25" i="3"/>
  <c r="D26" i="3"/>
  <c r="D27" i="3"/>
  <c r="C27" i="3"/>
  <c r="C26" i="3"/>
  <c r="C25" i="3"/>
  <c r="C24" i="3"/>
  <c r="C23" i="3"/>
  <c r="C22" i="3"/>
  <c r="C21" i="3"/>
  <c r="C20" i="3"/>
  <c r="C19" i="3"/>
  <c r="C18" i="3"/>
  <c r="C17" i="3"/>
  <c r="C16" i="3"/>
  <c r="C15" i="3"/>
  <c r="C14" i="3"/>
  <c r="C13" i="3"/>
  <c r="C12" i="3"/>
  <c r="C11" i="3"/>
  <c r="C10" i="3"/>
  <c r="C9" i="3"/>
  <c r="C8" i="3"/>
  <c r="C3" i="1"/>
  <c r="C4" i="1"/>
  <c r="C5" i="1"/>
  <c r="C6" i="1"/>
  <c r="C7" i="1"/>
  <c r="C8" i="1"/>
  <c r="C9" i="1"/>
  <c r="C10" i="1"/>
  <c r="D7" i="3" s="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2" i="1"/>
  <c r="C7" i="3" s="1"/>
  <c r="B3" i="1"/>
  <c r="B4" i="1"/>
  <c r="B5" i="1"/>
  <c r="B6" i="1"/>
  <c r="B7" i="1"/>
  <c r="B8" i="1"/>
  <c r="B9" i="1"/>
  <c r="B10" i="1"/>
  <c r="D6" i="3" s="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C6" i="3" s="1"/>
  <c r="C28" i="3" l="1"/>
  <c r="D2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Rashi Ratan</author>
  </authors>
  <commentList>
    <comment ref="B2" authorId="0" shapeId="0" xr:uid="{07F22A9F-FE54-4850-A632-9CA38BB31CDF}">
      <text>
        <r>
          <rPr>
            <b/>
            <sz val="9"/>
            <color indexed="81"/>
            <rFont val="Tahoma"/>
            <family val="2"/>
          </rPr>
          <t>Rashi Ratan:</t>
        </r>
        <r>
          <rPr>
            <sz val="9"/>
            <color indexed="81"/>
            <rFont val="Tahoma"/>
            <family val="2"/>
          </rPr>
          <t xml:space="preserve">
Rashi Ratan; rratan@usf.edu
</t>
        </r>
      </text>
    </comment>
  </commentList>
</comments>
</file>

<file path=xl/sharedStrings.xml><?xml version="1.0" encoding="utf-8"?>
<sst xmlns="http://schemas.openxmlformats.org/spreadsheetml/2006/main" count="554" uniqueCount="142">
  <si>
    <t>State Code</t>
  </si>
  <si>
    <t>State approved universal healthcare</t>
  </si>
  <si>
    <t>State expanded Medicaid eligibility</t>
  </si>
  <si>
    <t>Limit charges to low-income</t>
  </si>
  <si>
    <t>Limit pricing for necessary care</t>
  </si>
  <si>
    <t>Limit surprise billing </t>
  </si>
  <si>
    <t>Offer payment plan before collections</t>
  </si>
  <si>
    <t>Accurate itemized bills</t>
  </si>
  <si>
    <t>Procedures For Billing Disputes</t>
  </si>
  <si>
    <t>Disclose debt collection policy</t>
  </si>
  <si>
    <t>Require charity care </t>
  </si>
  <si>
    <t>Allow for retro benefits after debt incurred</t>
  </si>
  <si>
    <t>Restrict denial of patient care based on finances</t>
  </si>
  <si>
    <t>Prohibit selling medical debt</t>
  </si>
  <si>
    <t>Prohibit using collections agencies</t>
  </si>
  <si>
    <t>Limit interest rates</t>
  </si>
  <si>
    <t>Limit late payment fees</t>
  </si>
  <si>
    <t>Limit legal fees</t>
  </si>
  <si>
    <t>Restrict wage garnishing/ home foreclosure</t>
  </si>
  <si>
    <t>Restrict bank account seizure</t>
  </si>
  <si>
    <t>Prohibit individual's arrest</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</si>
  <si>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</si>
  <si>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</si>
  <si>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</si>
  <si>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</si>
  <si>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</si>
  <si>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</si>
  <si>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</si>
  <si>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</si>
  <si>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</si>
  <si>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</si>
  <si>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</si>
  <si>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</si>
  <si>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</si>
  <si>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</si>
  <si>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</si>
  <si>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</si>
  <si>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</si>
  <si>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</si>
  <si>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</si>
  <si>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</si>
  <si>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</si>
  <si>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</si>
  <si>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</si>
  <si>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</si>
  <si>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</si>
  <si>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</si>
  <si>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</si>
  <si>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</si>
  <si>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</si>
  <si>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</si>
  <si>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</si>
  <si>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</si>
  <si>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</si>
  <si>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</si>
  <si>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</si>
  <si>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</si>
  <si>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</si>
  <si>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</si>
  <si>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</si>
  <si>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</si>
  <si>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</si>
  <si>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</si>
  <si>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</si>
  <si>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</si>
  <si>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</si>
  <si>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</si>
  <si>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</si>
  <si>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</si>
  <si>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</si>
  <si>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</si>
  <si>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State Name</t>
  </si>
  <si>
    <t>Region</t>
  </si>
  <si>
    <t>Alabama</t>
  </si>
  <si>
    <t>South</t>
  </si>
  <si>
    <t>Alaska</t>
  </si>
  <si>
    <t>West</t>
  </si>
  <si>
    <t>Arizona</t>
  </si>
  <si>
    <t>Arkansas</t>
  </si>
  <si>
    <t>California</t>
  </si>
  <si>
    <t>Colorado</t>
  </si>
  <si>
    <t>Connecticut</t>
  </si>
  <si>
    <t>East</t>
  </si>
  <si>
    <t>Delaware</t>
  </si>
  <si>
    <t>Florida</t>
  </si>
  <si>
    <t>Georgia</t>
  </si>
  <si>
    <t>Hawaii</t>
  </si>
  <si>
    <t>Idaho</t>
  </si>
  <si>
    <t>Illinois</t>
  </si>
  <si>
    <t>Central</t>
  </si>
  <si>
    <t>Indiana</t>
  </si>
  <si>
    <t>Iowa</t>
  </si>
  <si>
    <t>Kansas</t>
  </si>
  <si>
    <t>Kentucky</t>
  </si>
  <si>
    <t>Louisiana </t>
  </si>
  <si>
    <t>Maine</t>
  </si>
  <si>
    <t>Maryland</t>
  </si>
  <si>
    <t>Massachusetts</t>
  </si>
  <si>
    <t>Michigan</t>
  </si>
  <si>
    <t>Minnesota </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</si>
  <si>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</si>
  <si>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</si>
  <si>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</si>
  <si>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</si>
  <si>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</si>
  <si>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</si>
  <si>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</si>
  <si>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</si>
  <si>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</si>
  <si>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</si>
  <si>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</si>
  <si>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</si>
  <si>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</si>
  <si>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</si>
  <si>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</si>
  <si>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 </t>
  </si>
  <si>
    <t>South Carolina</t>
  </si>
  <si>
    <t>South Dakota</t>
  </si>
  <si>
    <t>Tennessee</t>
  </si>
  <si>
    <t>Texas</t>
  </si>
  <si>
    <t>Utah</t>
  </si>
  <si>
    <t>Vermont</t>
  </si>
  <si>
    <t>Virginia</t>
  </si>
  <si>
    <t>Washington</t>
  </si>
  <si>
    <t>West Virginia</t>
  </si>
  <si>
    <t>Wisconsin</t>
  </si>
  <si>
    <t>Wyoming </t>
  </si>
  <si>
    <t>Full State Name</t>
  </si>
  <si>
    <t>Comparative Analysis of State Medical Policies - Rashi Ratan</t>
  </si>
  <si>
    <t>State 1</t>
  </si>
  <si>
    <t>State 2</t>
  </si>
  <si>
    <t>Enter your state codes here</t>
  </si>
  <si>
    <t>Total Policy Score</t>
  </si>
  <si>
    <t>Grand Total</t>
  </si>
  <si>
    <t>Total Policy Scores by Region</t>
  </si>
  <si>
    <t>Average Total Policy Score</t>
  </si>
  <si>
    <t>State</t>
  </si>
  <si>
    <t xml:space="preserve">State expanded Medicaid eligibility </t>
  </si>
  <si>
    <t xml:space="preserve">Accurate itemized bills </t>
  </si>
  <si>
    <t xml:space="preserve">Limit surprise billing </t>
  </si>
  <si>
    <t xml:space="preserve"> Total Policy Score</t>
  </si>
  <si>
    <t>This worksheet is filtered to show the list of the states that restrict denial of patient care based on finances while also limiting surprise billing.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</si>
</sst>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Aptos Narrow"/>
      <family val="2"/>
      <scheme val="minor"/>
    </font>
    <font>
      <sz val="10"/>
      <color rgb="FF000000"/>
      <name val="Calibri"/>
      <family val="2"/>
    </font>
    <font>
      <sz val="11"/>
      <color theme="1"/>
      <name val="Calibri"/>
      <family val="2"/>
    </font>
    <font>
      <b/>
      <sz val="11"/>
      <color theme="1"/>
      <name val="Aptos Narrow"/>
      <family val="2"/>
      <scheme val="minor"/>
    </font>
    <font>
      <sz val="9"/>
      <color indexed="81"/>
      <name val="Tahoma"/>
      <family val="2"/>
    </font>
    <font>
      <b/>
      <sz val="9"/>
      <color indexed="81"/>
      <name val="Tahoma"/>
      <family val="2"/>
    </font>
    <font>
      <b/>
      <sz val="12"/>
      <color theme="1"/>
      <name val="Aptos Narrow"/>
      <family val="2"/>
      <scheme val="minor"/>
    </font>
    <font>
      <b/>
      <sz val="12"/>
      <name val="Calibri"/>
      <family val="2"/>
    </font>
    <font>
      <sz val="11"/>
      <name val="Calibri"/>
      <family val="2"/>
    </font>
    <font>
      <b/>
      <sz val="14"/>
      <color theme="9" tint="-0.499984740745262"/>
      <name val="Calibri"/>
      <family val="2"/>
    </font>
    <font>
      <b/>
      <sz val="12"/>
      <color theme="9" tint="-0.499984740745262"/>
      <name val="Calibri"/>
      <family val="2"/>
    </font>
  </fonts>
  <fills count="6">
    <fill>
      <patternFill patternType="none"/>
    </fill>
    <fill>
      <patternFill patternType="gray125"/>
    </fill>
    <fill>
      <patternFill patternType="solid">
        <fgColor rgb="FFDDF2F0"/>
        <bgColor indexed="64"/>
      </patternFill>
    </fill>
    <fill>
      <patternFill patternType="solid">
        <fgColor rgb="FFFFFFFF"/>
        <bgColor indexed="64"/>
      </patternFill>
    </fill>
    <fill>
      <patternFill patternType="solid">
        <fgColor theme="9" tint="0.79998168889431442"/>
        <bgColor indexed="64"/>
      </patternFill>
    </fill>
    <fill>
      <patternFill patternType="solid">
        <fgColor theme="9" tint="0.59999389629810485"/>
        <bgColor indexed="64"/>
      </patternFill>
    </fill>
  </fills>
  <borders count="2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theme="9" tint="-0.499984740745262"/>
      </left>
      <right style="medium">
        <color theme="9" tint="-0.499984740745262"/>
      </right>
      <top style="medium">
        <color theme="9" tint="-0.499984740745262"/>
      </top>
      <bottom style="medium">
        <color theme="9" tint="-0.499984740745262"/>
      </bottom>
      <diagonal/>
    </border>
    <border>
      <left style="medium">
        <color theme="9" tint="-0.499984740745262"/>
      </left>
      <right/>
      <top style="medium">
        <color theme="9" tint="-0.499984740745262"/>
      </top>
      <bottom style="medium">
        <color theme="9" tint="-0.499984740745262"/>
      </bottom>
      <diagonal/>
    </border>
    <border>
      <left/>
      <right/>
      <top style="medium">
        <color theme="9" tint="-0.499984740745262"/>
      </top>
      <bottom style="medium">
        <color theme="9" tint="-0.499984740745262"/>
      </bottom>
      <diagonal/>
    </border>
    <border>
      <left/>
      <right style="medium">
        <color theme="9" tint="-0.499984740745262"/>
      </right>
      <top style="medium">
        <color theme="9" tint="-0.499984740745262"/>
      </top>
      <bottom style="medium">
        <color theme="9" tint="-0.499984740745262"/>
      </bottom>
      <diagonal/>
    </border>
    <border>
      <left style="medium">
        <color theme="9" tint="-0.499984740745262"/>
      </left>
      <right/>
      <top style="medium">
        <color theme="9" tint="-0.499984740745262"/>
      </top>
      <bottom/>
      <diagonal/>
    </border>
    <border>
      <left style="medium">
        <color theme="9" tint="-0.499984740745262"/>
      </left>
      <right/>
      <top/>
      <bottom/>
      <diagonal/>
    </border>
    <border>
      <left style="thin">
        <color theme="9" tint="-0.499984740745262"/>
      </left>
      <right style="thin">
        <color theme="9" tint="-0.499984740745262"/>
      </right>
      <top style="thin">
        <color theme="9" tint="-0.499984740745262"/>
      </top>
      <bottom style="thin">
        <color theme="9" tint="-0.499984740745262"/>
      </bottom>
      <diagonal/>
    </border>
    <border>
      <left style="thin">
        <color theme="9" tint="-0.499984740745262"/>
      </left>
      <right style="thin">
        <color theme="9" tint="-0.499984740745262"/>
      </right>
      <top style="thin">
        <color theme="9" tint="-0.499984740745262"/>
      </top>
      <bottom/>
      <diagonal/>
    </border>
    <border>
      <left style="thin">
        <color theme="9" tint="-0.499984740745262"/>
      </left>
      <right style="thin">
        <color theme="9" tint="-0.499984740745262"/>
      </right>
      <top/>
      <bottom style="thin">
        <color theme="9" tint="-0.499984740745262"/>
      </bottom>
      <diagonal/>
    </border>
    <border>
      <left style="thin">
        <color theme="9" tint="-0.499984740745262"/>
      </left>
      <right style="medium">
        <color theme="9" tint="-0.499984740745262"/>
      </right>
      <top style="medium">
        <color theme="9" tint="-0.499984740745262"/>
      </top>
      <bottom style="medium">
        <color theme="9" tint="-0.499984740745262"/>
      </bottom>
      <diagonal/>
    </border>
    <border>
      <left/>
      <right style="medium">
        <color theme="9"/>
      </right>
      <top style="medium">
        <color theme="9"/>
      </top>
      <bottom style="medium">
        <color theme="9"/>
      </bottom>
      <diagonal/>
    </border>
    <border>
      <left/>
      <right/>
      <top style="medium">
        <color theme="9"/>
      </top>
      <bottom style="medium">
        <color theme="9"/>
      </bottom>
      <diagonal/>
    </border>
    <border>
      <left style="medium">
        <color theme="6" tint="-0.499984740745262"/>
      </left>
      <right/>
      <top style="medium">
        <color theme="6" tint="-0.499984740745262"/>
      </top>
      <bottom/>
      <diagonal/>
    </border>
    <border>
      <left/>
      <right/>
      <top style="medium">
        <color theme="6" tint="-0.499984740745262"/>
      </top>
      <bottom/>
      <diagonal/>
    </border>
    <border>
      <left/>
      <right style="medium">
        <color theme="6" tint="-0.499984740745262"/>
      </right>
      <top style="medium">
        <color theme="6" tint="-0.499984740745262"/>
      </top>
      <bottom/>
      <diagonal/>
    </border>
    <border>
      <left style="medium">
        <color theme="6" tint="-0.499984740745262"/>
      </left>
      <right/>
      <top/>
      <bottom style="medium">
        <color theme="6" tint="-0.499984740745262"/>
      </bottom>
      <diagonal/>
    </border>
    <border>
      <left/>
      <right/>
      <top/>
      <bottom style="medium">
        <color theme="6" tint="-0.499984740745262"/>
      </bottom>
      <diagonal/>
    </border>
    <border>
      <left/>
      <right style="medium">
        <color theme="6" tint="-0.499984740745262"/>
      </right>
      <top/>
      <bottom style="medium">
        <color theme="6" tint="-0.499984740745262"/>
      </bottom>
      <diagonal/>
    </border>
    <border>
      <left style="medium">
        <color theme="6" tint="-0.499984740745262"/>
      </left>
      <right/>
      <top/>
      <bottom/>
      <diagonal/>
    </border>
    <border>
      <left/>
      <right style="medium">
        <color theme="6" tint="-0.499984740745262"/>
      </right>
      <top/>
      <bottom/>
      <diagonal/>
    </border>
  </borders>
  <cellStyleXfs count="1">
    <xf numFmtId="0" fontId="0" fillId="0" borderId="0"/>
  </cellStyleXfs>
  <cellXfs count="41">
    <xf numFmtId="0" fontId="0" fillId="0" borderId="0" xfId="0"/>
    <xf numFmtId="0" fontId="1" fillId="0" borderId="1" xfId="0" applyFont="1" applyBorder="1"/>
    <xf numFmtId="0" fontId="1" fillId="0" borderId="3" xfId="0" applyFont="1" applyBorder="1"/>
    <xf numFmtId="0" fontId="1" fillId="0" borderId="4" xfId="0" applyFont="1" applyBorder="1"/>
    <xf numFmtId="0" fontId="1" fillId="0" borderId="2" xfId="0" applyFont="1" applyBorder="1"/>
    <xf numFmtId="0" fontId="1" fillId="0" borderId="1" xfId="0" applyFont="1" applyBorder="1" applyAlignment="1">
      <alignment vertical="top" wrapText="1"/>
    </xf>
    <xf numFmtId="0" fontId="1" fillId="0" borderId="2" xfId="0" applyFont="1" applyBorder="1" applyAlignment="1">
      <alignment vertical="top" wrapText="1"/>
    </xf>
    <xf numFmtId="0" fontId="1" fillId="2" borderId="2" xfId="0" applyFont="1" applyFill="1" applyBorder="1" applyAlignment="1">
      <alignment vertical="top" wrapText="1"/>
    </xf>
    <xf numFmtId="0" fontId="1" fillId="3" borderId="2" xfId="0" applyFont="1" applyFill="1" applyBorder="1" applyAlignment="1">
      <alignment vertical="top" wrapText="1"/>
    </xf>
    <xf numFmtId="0" fontId="2" fillId="0" borderId="0" xfId="0" applyFont="1" applyAlignment="1">
      <alignment vertical="top"/>
    </xf>
    <xf numFmtId="0" fontId="1" fillId="2" borderId="2" xfId="0" applyFont="1" applyFill="1" applyBorder="1" applyAlignment="1">
      <alignment horizontal="center" vertical="top" wrapText="1"/>
    </xf>
    <xf numFmtId="0" fontId="1" fillId="3" borderId="2" xfId="0" applyFont="1" applyFill="1" applyBorder="1" applyAlignment="1">
      <alignment horizontal="center" vertical="top" wrapText="1"/>
    </xf>
    <xf numFmtId="0" fontId="1" fillId="0" borderId="2" xfId="0" applyFont="1" applyBorder="1" applyAlignment="1">
      <alignment horizontal="center" vertical="top" wrapText="1"/>
    </xf>
    <xf numFmtId="0" fontId="0" fillId="0" borderId="0" xfId="0" applyAlignment="1">
      <alignment horizontal="center" vertical="center"/>
    </xf>
    <xf numFmtId="0" fontId="10" fillId="0" borderId="6" xfId="0" applyFont="1" applyBorder="1" applyAlignment="1">
      <alignment horizontal="center" vertical="center"/>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7" fillId="0" borderId="5" xfId="0" applyFont="1" applyBorder="1"/>
    <xf numFmtId="0" fontId="6" fillId="0" borderId="6" xfId="0" applyFont="1" applyBorder="1"/>
    <xf numFmtId="0" fontId="6" fillId="0" borderId="5" xfId="0" applyFont="1" applyBorder="1"/>
    <xf numFmtId="0" fontId="2" fillId="0" borderId="11" xfId="0" applyFont="1" applyBorder="1"/>
    <xf numFmtId="0" fontId="2" fillId="0" borderId="12" xfId="0" applyFont="1" applyBorder="1"/>
    <xf numFmtId="0" fontId="10" fillId="0" borderId="14" xfId="0" applyFont="1" applyBorder="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9" fillId="4" borderId="6"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3" fillId="0" borderId="16" xfId="0" applyFont="1" applyBorder="1" applyAlignment="1">
      <alignment horizontal="center"/>
    </xf>
    <xf numFmtId="0" fontId="3" fillId="0" borderId="15" xfId="0" applyFont="1" applyBorder="1" applyAlignment="1">
      <alignment horizontal="center"/>
    </xf>
    <xf numFmtId="0" fontId="0" fillId="5" borderId="17" xfId="0" applyFill="1" applyBorder="1" applyAlignment="1">
      <alignment horizontal="center" wrapText="1"/>
    </xf>
    <xf numFmtId="0" fontId="0" fillId="5" borderId="18" xfId="0" applyFill="1" applyBorder="1" applyAlignment="1">
      <alignment horizontal="center" wrapText="1"/>
    </xf>
    <xf numFmtId="0" fontId="0" fillId="5" borderId="19" xfId="0" applyFill="1" applyBorder="1" applyAlignment="1">
      <alignment horizontal="center" wrapText="1"/>
    </xf>
    <xf numFmtId="0" fontId="0" fillId="5" borderId="23" xfId="0" applyFill="1" applyBorder="1" applyAlignment="1">
      <alignment horizontal="center" wrapText="1"/>
    </xf>
    <xf numFmtId="0" fontId="0" fillId="5" borderId="0" xfId="0" applyFill="1" applyBorder="1" applyAlignment="1">
      <alignment horizontal="center" wrapText="1"/>
    </xf>
    <xf numFmtId="0" fontId="0" fillId="5" borderId="24" xfId="0" applyFill="1" applyBorder="1" applyAlignment="1">
      <alignment horizontal="center" wrapText="1"/>
    </xf>
    <xf numFmtId="0" fontId="0" fillId="5" borderId="20" xfId="0" applyFill="1" applyBorder="1" applyAlignment="1">
      <alignment horizontal="center" wrapText="1"/>
    </xf>
    <xf numFmtId="0" fontId="0" fillId="5" borderId="21" xfId="0" applyFill="1" applyBorder="1" applyAlignment="1">
      <alignment horizontal="center" wrapText="1"/>
    </xf>
    <xf numFmtId="0" fontId="0" fillId="5" borderId="22" xfId="0" applyFill="1" applyBorder="1" applyAlignment="1">
      <alignment horizontal="center" wrapText="1"/>
    </xf>
    <xf numFmtId="0" fontId="2" fillId="0" borderId="13" xfId="0" applyFont="1" applyBorder="1" applyAlignment="1" applyProtection="1">
      <alignment horizontal="center" vertical="center"/>
      <protection locked="0"/>
    </xf>
  </cellXfs>
  <cellStyles count="1">
    <cellStyle name="Normal" xfId="0" builtinId="0"/>
  </cellStyles>
  <dxfs count="4">
    <dxf>
      <fill>
        <patternFill>
          <bgColor theme="9" tint="0.59996337778862885"/>
        </patternFill>
      </fill>
    </dxf>
    <dxf>
      <fill>
        <patternFill>
          <bgColor theme="9" tint="0.79998168889431442"/>
        </patternFill>
      </fill>
    </dxf>
    <dxf>
      <fill>
        <patternFill>
          <bgColor theme="9" tint="0.59996337778862885"/>
        </patternFill>
      </fill>
    </dxf>
    <dxf>
      <numFmt numFmtId="164" formatCode="0.0"/>
    </dxf>
  </dxfs>
  <tableStyles count="0" defaultTableStyle="TableStyleMedium2" defaultPivotStyle="PivotStyleLight16"/>
  <colors>
    <mruColors>
      <color rgb="FFFED0CE"/>
      <color rgb="FFFFC9C9"/>
      <color rgb="FFFFCCCC"/>
      <color rgb="FF8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baseline="0">
                <a:ln>
                  <a:noFill/>
                </a:ln>
                <a:solidFill>
                  <a:schemeClr val="accent3">
                    <a:lumMod val="50000"/>
                  </a:schemeClr>
                </a:solidFill>
                <a:latin typeface="+mn-lt"/>
                <a:ea typeface="+mn-ea"/>
                <a:cs typeface="+mn-cs"/>
              </a:defRPr>
            </a:pPr>
            <a:r>
              <a:rPr lang="en-US">
                <a:ln>
                  <a:noFill/>
                </a:ln>
                <a:solidFill>
                  <a:schemeClr val="accent3">
                    <a:lumMod val="50000"/>
                  </a:schemeClr>
                </a:solidFill>
              </a:rPr>
              <a:t>Policy Scores</a:t>
            </a:r>
          </a:p>
        </c:rich>
      </c:tx>
      <c:overlay val="0"/>
      <c:spPr>
        <a:noFill/>
        <a:ln>
          <a:noFill/>
        </a:ln>
        <a:effectLst/>
      </c:spPr>
      <c:txPr>
        <a:bodyPr rot="0" spcFirstLastPara="1" vertOverflow="ellipsis" vert="horz" wrap="square" anchor="ctr" anchorCtr="1"/>
        <a:lstStyle/>
        <a:p>
          <a:pPr>
            <a:defRPr sz="1600" b="1" i="0" u="none" strike="noStrike" kern="1200" baseline="0">
              <a:ln>
                <a:noFill/>
              </a:ln>
              <a:solidFill>
                <a:schemeClr val="accent3">
                  <a:lumMod val="50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A4B-4500-BFD4-B60563DA12AE}"/>
              </c:ext>
            </c:extLst>
          </c:dPt>
          <c:dPt>
            <c:idx val="1"/>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A4B-4500-BFD4-B60563DA12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Comparisons!$C$6:$D$6</c:f>
              <c:strCache>
                <c:ptCount val="2"/>
                <c:pt idx="0">
                  <c:v>Georgia</c:v>
                </c:pt>
                <c:pt idx="1">
                  <c:v>North Dakota</c:v>
                </c:pt>
              </c:strCache>
            </c:strRef>
          </c:cat>
          <c:val>
            <c:numRef>
              <c:f>Comparisons!$C$28:$D$28</c:f>
              <c:numCache>
                <c:formatCode>General</c:formatCode>
                <c:ptCount val="2"/>
                <c:pt idx="0">
                  <c:v>5.5</c:v>
                </c:pt>
                <c:pt idx="1">
                  <c:v>3.5</c:v>
                </c:pt>
              </c:numCache>
            </c:numRef>
          </c:val>
          <c:extLst>
            <c:ext xmlns:c16="http://schemas.microsoft.com/office/drawing/2014/chart" uri="{C3380CC4-5D6E-409C-BE32-E72D297353CC}">
              <c16:uniqueId val="{00000000-5009-4445-B8FE-3A7DC77FE80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50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[RatanR_EX2.xlsx]Pivot3!PivotTable3</c:name>
    <c:fmtId val="0"/>
  </c:pivotSource>
  <c:chart>
    <c:title>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gradFill flip="none" rotWithShape="1">
            <a:gsLst>
              <a:gs pos="0">
                <a:schemeClr val="accent6">
                  <a:lumMod val="75000"/>
                </a:schemeClr>
              </a:gs>
              <a:gs pos="50000">
                <a:schemeClr val="accent6">
                  <a:lumMod val="40000"/>
                  <a:lumOff val="60000"/>
                </a:schemeClr>
              </a:gs>
              <a:gs pos="100000">
                <a:schemeClr val="accent6">
                  <a:lumMod val="20000"/>
                  <a:lumOff val="80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Pivot3!$C$3</c:f>
              <c:strCache>
                <c:ptCount val="1"/>
                <c:pt idx="0">
                  <c:v>Total</c:v>
                </c:pt>
              </c:strCache>
            </c:strRef>
          </c:tx>
          <c:spPr>
            <a:gradFill flip="none" rotWithShape="1">
              <a:gsLst>
                <a:gs pos="0">
                  <a:schemeClr val="accent6">
                    <a:lumMod val="75000"/>
                  </a:schemeClr>
                </a:gs>
                <a:gs pos="50000">
                  <a:schemeClr val="accent6">
                    <a:lumMod val="40000"/>
                    <a:lumOff val="60000"/>
                  </a:schemeClr>
                </a:gs>
                <a:gs pos="100000">
                  <a:schemeClr val="accent6">
                    <a:lumMod val="20000"/>
                    <a:lumOff val="80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Pivot3!$B$4:$B$13</c:f>
              <c:strCache>
                <c:ptCount val="10"/>
                <c:pt idx="0">
                  <c:v>California</c:v>
                </c:pt>
                <c:pt idx="1">
                  <c:v>Delaware</c:v>
                </c:pt>
                <c:pt idx="2">
                  <c:v>Indiana</c:v>
                </c:pt>
                <c:pt idx="3">
                  <c:v>Kansas</c:v>
                </c:pt>
                <c:pt idx="4">
                  <c:v>Kentucky</c:v>
                </c:pt>
                <c:pt idx="5">
                  <c:v>Louisiana </c:v>
                </c:pt>
                <c:pt idx="6">
                  <c:v>Pennsylvania</c:v>
                </c:pt>
                <c:pt idx="7">
                  <c:v>Texas</c:v>
                </c:pt>
                <c:pt idx="8">
                  <c:v>Washington</c:v>
                </c:pt>
                <c:pt idx="9">
                  <c:v>Wisconsin</c:v>
                </c:pt>
              </c:strCache>
            </c:strRef>
          </c:cat>
          <c:val>
            <c:numRef>
              <c:f>Pivot3!$C$4:$C$13</c:f>
              <c:numCache>
                <c:formatCode>General</c:formatCode>
                <c:ptCount val="10"/>
                <c:pt idx="0">
                  <c:v>10.5</c:v>
                </c:pt>
                <c:pt idx="1">
                  <c:v>3</c:v>
                </c:pt>
                <c:pt idx="2">
                  <c:v>5</c:v>
                </c:pt>
                <c:pt idx="3">
                  <c:v>5.5</c:v>
                </c:pt>
                <c:pt idx="4">
                  <c:v>4</c:v>
                </c:pt>
                <c:pt idx="5">
                  <c:v>6</c:v>
                </c:pt>
                <c:pt idx="6">
                  <c:v>4.5</c:v>
                </c:pt>
                <c:pt idx="7">
                  <c:v>6</c:v>
                </c:pt>
                <c:pt idx="8">
                  <c:v>9</c:v>
                </c:pt>
                <c:pt idx="9">
                  <c:v>3.5</c:v>
                </c:pt>
              </c:numCache>
            </c:numRef>
          </c:val>
          <c:extLst>
            <c:ext xmlns:c16="http://schemas.microsoft.com/office/drawing/2014/chart" uri="{C3380CC4-5D6E-409C-BE32-E72D297353CC}">
              <c16:uniqueId val="{00000000-28A2-43CF-B3D4-982F05D21600}"/>
            </c:ext>
          </c:extLst>
        </c:ser>
        <c:dLbls>
          <c:dLblPos val="inEnd"/>
          <c:showLegendKey val="0"/>
          <c:showVal val="1"/>
          <c:showCatName val="0"/>
          <c:showSerName val="0"/>
          <c:showPercent val="0"/>
          <c:showBubbleSize val="0"/>
        </c:dLbls>
        <c:gapWidth val="80"/>
        <c:overlap val="25"/>
        <c:axId val="725341488"/>
        <c:axId val="754972496"/>
      </c:barChart>
      <c:catAx>
        <c:axId val="72534148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accent3">
                    <a:lumMod val="75000"/>
                  </a:schemeClr>
                </a:solidFill>
                <a:latin typeface="+mn-lt"/>
                <a:ea typeface="+mn-ea"/>
                <a:cs typeface="+mn-cs"/>
              </a:defRPr>
            </a:pPr>
            <a:endParaRPr lang="en-US"/>
          </a:p>
        </c:txPr>
        <c:crossAx val="754972496"/>
        <c:crosses val="autoZero"/>
        <c:auto val="1"/>
        <c:lblAlgn val="ctr"/>
        <c:lblOffset val="100"/>
        <c:noMultiLvlLbl val="0"/>
      </c:catAx>
      <c:valAx>
        <c:axId val="754972496"/>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accent3">
                    <a:lumMod val="75000"/>
                  </a:schemeClr>
                </a:solidFill>
                <a:latin typeface="+mn-lt"/>
                <a:ea typeface="+mn-ea"/>
                <a:cs typeface="+mn-cs"/>
              </a:defRPr>
            </a:pPr>
            <a:endParaRPr lang="en-US"/>
          </a:p>
        </c:txPr>
        <c:crossAx val="72534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1879600</xdr:colOff>
      <xdr:row>4</xdr:row>
      <xdr:rowOff>31750</xdr:rowOff>
    </xdr:from>
    <xdr:to>
      <xdr:col>1</xdr:col>
      <xdr:colOff>2876550</xdr:colOff>
      <xdr:row>4</xdr:row>
      <xdr:rowOff>165100</xdr:rowOff>
    </xdr:to>
    <xdr:sp macro="" textlink="">
      <xdr:nvSpPr>
        <xdr:cNvPr id="2" name="Arrow: Right 1">
          <a:extLst>
            <a:ext uri="{FF2B5EF4-FFF2-40B4-BE49-F238E27FC236}">
              <a16:creationId xmlns:a16="http://schemas.microsoft.com/office/drawing/2014/main" id="{DF49130D-C555-CC1A-F3E0-E9D3692B11CA}"/>
            </a:ext>
          </a:extLst>
        </xdr:cNvPr>
        <xdr:cNvSpPr/>
      </xdr:nvSpPr>
      <xdr:spPr>
        <a:xfrm>
          <a:off x="2489200" y="812800"/>
          <a:ext cx="996950" cy="133350"/>
        </a:xfrm>
        <a:prstGeom prst="rightArrow">
          <a:avLst/>
        </a:prstGeom>
        <a:solidFill>
          <a:schemeClr val="accent6">
            <a:lumMod val="20000"/>
            <a:lumOff val="80000"/>
          </a:schemeClr>
        </a:solidFill>
        <a:ln>
          <a:solidFill>
            <a:schemeClr val="accent3">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CCCC"/>
            </a:solidFill>
          </a:endParaRPr>
        </a:p>
      </xdr:txBody>
    </xdr:sp>
    <xdr:clientData/>
  </xdr:twoCellAnchor>
  <xdr:twoCellAnchor>
    <xdr:from>
      <xdr:col>4</xdr:col>
      <xdr:colOff>511175</xdr:colOff>
      <xdr:row>4</xdr:row>
      <xdr:rowOff>9525</xdr:rowOff>
    </xdr:from>
    <xdr:to>
      <xdr:col>11</xdr:col>
      <xdr:colOff>101600</xdr:colOff>
      <xdr:row>18</xdr:row>
      <xdr:rowOff>0</xdr:rowOff>
    </xdr:to>
    <xdr:graphicFrame macro="">
      <xdr:nvGraphicFramePr>
        <xdr:cNvPr id="3" name="Chart 2">
          <a:extLst>
            <a:ext uri="{FF2B5EF4-FFF2-40B4-BE49-F238E27FC236}">
              <a16:creationId xmlns:a16="http://schemas.microsoft.com/office/drawing/2014/main" id="{ED0FD0D5-D106-9D47-F90C-4AA2CAE38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342900</xdr:colOff>
      <xdr:row>2</xdr:row>
      <xdr:rowOff>114300</xdr:rowOff>
    </xdr:from>
    <xdr:to>
      <xdr:col>7</xdr:col>
      <xdr:colOff>342900</xdr:colOff>
      <xdr:row>16</xdr:row>
      <xdr:rowOff>155572</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BF45FF7C-BD2A-F32A-65EC-D0E059A07E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172200" y="4826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501650</xdr:colOff>
      <xdr:row>1</xdr:row>
      <xdr:rowOff>120650</xdr:rowOff>
    </xdr:from>
    <xdr:to>
      <xdr:col>11</xdr:col>
      <xdr:colOff>196850</xdr:colOff>
      <xdr:row>20</xdr:row>
      <xdr:rowOff>177800</xdr:rowOff>
    </xdr:to>
    <xdr:graphicFrame macro="">
      <xdr:nvGraphicFramePr>
        <xdr:cNvPr id="2" name="Chart 1">
          <a:extLst>
            <a:ext uri="{FF2B5EF4-FFF2-40B4-BE49-F238E27FC236}">
              <a16:creationId xmlns:a16="http://schemas.microsoft.com/office/drawing/2014/main" id="{49061E6E-4D82-6519-A3BD-DC3A42A58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hi Ratan" refreshedDate="45342.662507175926" createdVersion="8" refreshedVersion="8" minRefreshableVersion="3" recordCount="50" xr:uid="{420D9CAB-64F9-484A-A692-CA465052F087}">
  <cacheSource type="worksheet">
    <worksheetSource ref="A1:X51" sheet="Medical Data"/>
  </cacheSource>
  <cacheFields count="24">
    <cacheField name="State Code" numFmtId="0">
      <sharedItems/>
    </cacheField>
    <cacheField name="Full State Name" numFmtId="0">
      <sharedItems count="50">
        <s v="Alabama"/>
        <s v="Alaska"/>
        <s v="Arizona"/>
        <s v="Arkansas"/>
        <s v="California"/>
        <s v="Colorado"/>
        <s v="Connecticut"/>
        <s v="Delaware"/>
        <s v="Florida"/>
        <s v="Georgia"/>
        <s v="Hawaii"/>
        <s v="Idaho"/>
        <s v="Illinois"/>
        <s v="Indiana"/>
        <s v="Iowa"/>
        <s v="Kansas"/>
        <s v="Kentucky"/>
        <s v="Louisiana "/>
        <s v="Maine"/>
        <s v="Maryland"/>
        <s v="Massachusetts"/>
        <s v="Michigan"/>
        <s v="Minnesota "/>
        <s v="Mississippi"/>
        <s v="Missouri"/>
        <s v="Montana"/>
        <s v="Nebraska"/>
        <s v="Nevada"/>
        <s v="New Hampshire"/>
        <s v="New Jersey"/>
        <s v="New Mexico"/>
        <s v="New York"/>
        <s v="North Carolina"/>
        <s v="North Dakota"/>
        <s v="Ohio"/>
        <s v="Oklahoma"/>
        <s v="Oregon"/>
        <s v="Pennsylvania"/>
        <s v="Rhode Island "/>
        <s v="South Carolina"/>
        <s v="South Dakota"/>
        <s v="Tennessee"/>
        <s v="Texas"/>
        <s v="Utah"/>
        <s v="Vermont"/>
        <s v="Virginia"/>
        <s v="Washington"/>
        <s v="West Virginia"/>
        <s v="Wisconsin"/>
        <s v="Wyoming "/>
      </sharedItems>
    </cacheField>
    <cacheField name="Region" numFmtId="0">
      <sharedItems count="4">
        <s v="South"/>
        <s v="West"/>
        <s v="East"/>
        <s v="Central"/>
      </sharedItems>
    </cacheField>
    <cacheField name="State approved universal healthcare" numFmtId="0">
      <sharedItems containsSemiMixedTypes="0" containsString="0" containsNumber="1" containsInteger="1" minValue="0" maxValue="0"/>
    </cacheField>
    <cacheField name="State expanded Medicaid eligibility" numFmtId="0">
      <sharedItems containsSemiMixedTypes="0" containsString="0" containsNumber="1" minValue="0" maxValue="1"/>
    </cacheField>
    <cacheField name="Limit charges to low-income" numFmtId="0">
      <sharedItems containsSemiMixedTypes="0" containsString="0" containsNumber="1" minValue="0" maxValue="1"/>
    </cacheField>
    <cacheField name="Limit pricing for necessary care" numFmtId="0">
      <sharedItems containsSemiMixedTypes="0" containsString="0" containsNumber="1" minValue="0" maxValue="1"/>
    </cacheField>
    <cacheField name="Limit surprise billing " numFmtId="0">
      <sharedItems containsSemiMixedTypes="0" containsString="0" containsNumber="1" containsInteger="1" minValue="0" maxValue="1"/>
    </cacheField>
    <cacheField name="Offer payment plan before collections" numFmtId="0">
      <sharedItems containsSemiMixedTypes="0" containsString="0" containsNumber="1" minValue="0" maxValue="1"/>
    </cacheField>
    <cacheField name="Accurate itemized bills" numFmtId="0">
      <sharedItems containsSemiMixedTypes="0" containsString="0" containsNumber="1" minValue="0" maxValue="1"/>
    </cacheField>
    <cacheField name="Procedures For Billing Disputes" numFmtId="0">
      <sharedItems containsSemiMixedTypes="0" containsString="0" containsNumber="1" minValue="0" maxValue="1"/>
    </cacheField>
    <cacheField name="Disclose debt collection policy" numFmtId="0">
      <sharedItems containsSemiMixedTypes="0" containsString="0" containsNumber="1" containsInteger="1" minValue="0" maxValue="1"/>
    </cacheField>
    <cacheField name="Require charity care " numFmtId="0">
      <sharedItems containsSemiMixedTypes="0" containsString="0" containsNumber="1" minValue="0" maxValue="1"/>
    </cacheField>
    <cacheField name="Allow for retro benefits after debt incurred" numFmtId="0">
      <sharedItems containsSemiMixedTypes="0" containsString="0" containsNumber="1" minValue="0" maxValue="1"/>
    </cacheField>
    <cacheField name="Restrict denial of patient care based on finances" numFmtId="0">
      <sharedItems containsSemiMixedTypes="0" containsString="0" containsNumber="1" minValue="0" maxValue="1"/>
    </cacheField>
    <cacheField name="Prohibit selling medical debt" numFmtId="0">
      <sharedItems containsSemiMixedTypes="0" containsString="0" containsNumber="1" containsInteger="1" minValue="0" maxValue="1"/>
    </cacheField>
    <cacheField name="Prohibit using collections agencies" numFmtId="0">
      <sharedItems containsSemiMixedTypes="0" containsString="0" containsNumber="1" containsInteger="1" minValue="0" maxValue="1"/>
    </cacheField>
    <cacheField name="Limit interest rates" numFmtId="0">
      <sharedItems containsSemiMixedTypes="0" containsString="0" containsNumber="1" minValue="0" maxValue="1"/>
    </cacheField>
    <cacheField name="Limit late payment fees" numFmtId="0">
      <sharedItems containsSemiMixedTypes="0" containsString="0" containsNumber="1" containsInteger="1" minValue="0" maxValue="1"/>
    </cacheField>
    <cacheField name="Limit legal fees" numFmtId="0">
      <sharedItems containsSemiMixedTypes="0" containsString="0" containsNumber="1" containsInteger="1" minValue="0" maxValue="1"/>
    </cacheField>
    <cacheField name="Restrict wage garnishing/ home foreclosure" numFmtId="0">
      <sharedItems containsSemiMixedTypes="0" containsString="0" containsNumber="1" minValue="0" maxValue="1"/>
    </cacheField>
    <cacheField name="Restrict bank account seizure" numFmtId="0">
      <sharedItems containsSemiMixedTypes="0" containsString="0" containsNumber="1" minValue="0" maxValue="1"/>
    </cacheField>
    <cacheField name="Prohibit individual's arrest" numFmtId="0">
      <sharedItems containsSemiMixedTypes="0" containsString="0" containsNumber="1" containsInteger="1" minValue="0" maxValue="1"/>
    </cacheField>
    <cacheField name="Total Policy Score" numFmtId="0">
      <sharedItems containsSemiMixedTypes="0" containsString="0" containsNumber="1" minValue="2" maxValue="14"/>
    </cacheField>
  </cacheFields>
  <extLst>
    <ext xmlns:x14="http://schemas.microsoft.com/office/spreadsheetml/2009/9/main" uri="{725AE2AE-9491-48be-B2B4-4EB974FC3084}">
      <x14:pivotCacheDefinition pivotCacheId="1853988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AL"/>
    <x v="0"/>
    <x v="0"/>
    <n v="0"/>
    <n v="0"/>
    <n v="0"/>
    <n v="0"/>
    <n v="0"/>
    <n v="0"/>
    <n v="0"/>
    <n v="0"/>
    <n v="0"/>
    <n v="0"/>
    <n v="1"/>
    <n v="0"/>
    <n v="0"/>
    <n v="0"/>
    <n v="0"/>
    <n v="0"/>
    <n v="0"/>
    <n v="1"/>
    <n v="0"/>
    <n v="1"/>
    <n v="3"/>
  </r>
  <r>
    <s v="AK"/>
    <x v="1"/>
    <x v="1"/>
    <n v="0"/>
    <n v="1"/>
    <n v="0"/>
    <n v="0"/>
    <n v="0"/>
    <n v="0"/>
    <n v="0"/>
    <n v="0"/>
    <n v="0"/>
    <n v="0"/>
    <n v="0"/>
    <n v="0"/>
    <n v="0"/>
    <n v="0"/>
    <n v="0.5"/>
    <n v="0"/>
    <n v="0"/>
    <n v="1"/>
    <n v="0"/>
    <n v="0"/>
    <n v="2.5"/>
  </r>
  <r>
    <s v="AZ"/>
    <x v="2"/>
    <x v="1"/>
    <n v="0"/>
    <n v="1"/>
    <n v="0"/>
    <n v="0"/>
    <n v="1"/>
    <n v="0"/>
    <n v="0.5"/>
    <n v="1"/>
    <n v="0"/>
    <n v="0"/>
    <n v="0.5"/>
    <n v="0"/>
    <n v="0"/>
    <n v="0"/>
    <n v="0"/>
    <n v="0"/>
    <n v="0"/>
    <n v="0"/>
    <n v="0"/>
    <n v="1"/>
    <n v="5"/>
  </r>
  <r>
    <s v="AR"/>
    <x v="3"/>
    <x v="0"/>
    <n v="0"/>
    <n v="1"/>
    <n v="0"/>
    <n v="0"/>
    <n v="0"/>
    <n v="0"/>
    <n v="1"/>
    <n v="0"/>
    <n v="0"/>
    <n v="0"/>
    <n v="1"/>
    <n v="0"/>
    <n v="0"/>
    <n v="0"/>
    <n v="1"/>
    <n v="0"/>
    <n v="0"/>
    <n v="0"/>
    <n v="0"/>
    <n v="1"/>
    <n v="5"/>
  </r>
  <r>
    <s v="CA"/>
    <x v="4"/>
    <x v="1"/>
    <n v="0"/>
    <n v="1"/>
    <n v="1"/>
    <n v="0.5"/>
    <n v="1"/>
    <n v="0"/>
    <n v="1"/>
    <n v="1"/>
    <n v="1"/>
    <n v="1"/>
    <n v="1"/>
    <n v="0"/>
    <n v="0"/>
    <n v="0"/>
    <n v="0"/>
    <n v="0"/>
    <n v="0"/>
    <n v="1"/>
    <n v="0"/>
    <n v="1"/>
    <n v="10.5"/>
  </r>
  <r>
    <s v="CO"/>
    <x v="5"/>
    <x v="1"/>
    <n v="0"/>
    <n v="1"/>
    <n v="1"/>
    <n v="0"/>
    <n v="1"/>
    <n v="0"/>
    <n v="1"/>
    <n v="0"/>
    <n v="0"/>
    <n v="0.5"/>
    <n v="1"/>
    <n v="1"/>
    <n v="0"/>
    <n v="0"/>
    <n v="0"/>
    <n v="0"/>
    <n v="0"/>
    <n v="1"/>
    <n v="0"/>
    <n v="1"/>
    <n v="8.5"/>
  </r>
  <r>
    <s v="CT"/>
    <x v="6"/>
    <x v="2"/>
    <n v="0"/>
    <n v="1"/>
    <n v="1"/>
    <n v="0.5"/>
    <n v="1"/>
    <n v="0"/>
    <n v="1"/>
    <n v="0"/>
    <n v="0"/>
    <n v="0"/>
    <n v="1"/>
    <n v="0"/>
    <n v="0"/>
    <n v="0"/>
    <n v="1"/>
    <n v="0"/>
    <n v="1"/>
    <n v="1"/>
    <n v="0"/>
    <n v="0"/>
    <n v="8.5"/>
  </r>
  <r>
    <s v="DE"/>
    <x v="7"/>
    <x v="2"/>
    <n v="0"/>
    <n v="1"/>
    <n v="0"/>
    <n v="0"/>
    <n v="1"/>
    <n v="0"/>
    <n v="0"/>
    <n v="0"/>
    <n v="0"/>
    <n v="1"/>
    <n v="0"/>
    <n v="0"/>
    <n v="0"/>
    <n v="0"/>
    <n v="0"/>
    <n v="0"/>
    <n v="0"/>
    <n v="0"/>
    <n v="0"/>
    <n v="0"/>
    <n v="3"/>
  </r>
  <r>
    <s v="FL"/>
    <x v="8"/>
    <x v="0"/>
    <n v="0"/>
    <n v="0"/>
    <n v="0"/>
    <n v="0"/>
    <n v="1"/>
    <n v="0"/>
    <n v="0.5"/>
    <n v="0"/>
    <n v="1"/>
    <n v="0"/>
    <n v="0"/>
    <n v="1"/>
    <n v="0"/>
    <n v="0"/>
    <n v="0"/>
    <n v="0"/>
    <n v="0"/>
    <n v="1"/>
    <n v="0"/>
    <n v="1"/>
    <n v="5.5"/>
  </r>
  <r>
    <s v="GA"/>
    <x v="9"/>
    <x v="0"/>
    <n v="0"/>
    <n v="0"/>
    <n v="0"/>
    <n v="0"/>
    <n v="1"/>
    <n v="0"/>
    <n v="1"/>
    <n v="1"/>
    <n v="0"/>
    <n v="0.5"/>
    <n v="0"/>
    <n v="0"/>
    <n v="0"/>
    <n v="0"/>
    <n v="0"/>
    <n v="0"/>
    <n v="0"/>
    <n v="1"/>
    <n v="0"/>
    <n v="1"/>
    <n v="5.5"/>
  </r>
  <r>
    <s v="HI"/>
    <x v="10"/>
    <x v="1"/>
    <n v="0"/>
    <n v="1"/>
    <n v="0"/>
    <n v="1"/>
    <n v="0"/>
    <n v="0"/>
    <n v="1"/>
    <n v="0"/>
    <n v="0"/>
    <n v="0"/>
    <n v="1"/>
    <n v="0"/>
    <n v="0"/>
    <n v="0"/>
    <n v="1"/>
    <n v="0"/>
    <n v="1"/>
    <n v="0"/>
    <n v="0"/>
    <n v="1"/>
    <n v="7"/>
  </r>
  <r>
    <s v="ID"/>
    <x v="11"/>
    <x v="1"/>
    <n v="0"/>
    <n v="1"/>
    <n v="0"/>
    <n v="0.5"/>
    <n v="0"/>
    <n v="0"/>
    <n v="0"/>
    <n v="0"/>
    <n v="0"/>
    <n v="0"/>
    <n v="0"/>
    <n v="0.5"/>
    <n v="0"/>
    <n v="0"/>
    <n v="0"/>
    <n v="0"/>
    <n v="1"/>
    <n v="1"/>
    <n v="1"/>
    <n v="1"/>
    <n v="6"/>
  </r>
  <r>
    <s v="IL"/>
    <x v="12"/>
    <x v="3"/>
    <n v="0"/>
    <n v="1"/>
    <n v="1"/>
    <n v="0"/>
    <n v="0"/>
    <n v="0"/>
    <n v="0.5"/>
    <n v="1"/>
    <n v="0"/>
    <n v="1"/>
    <n v="0"/>
    <n v="0"/>
    <n v="0"/>
    <n v="0"/>
    <n v="0"/>
    <n v="0"/>
    <n v="0"/>
    <n v="0"/>
    <n v="0"/>
    <n v="0"/>
    <n v="4.5"/>
  </r>
  <r>
    <s v="IN"/>
    <x v="13"/>
    <x v="3"/>
    <n v="0"/>
    <n v="1"/>
    <n v="0"/>
    <n v="0"/>
    <n v="1"/>
    <n v="0"/>
    <n v="0"/>
    <n v="0"/>
    <n v="0"/>
    <n v="0"/>
    <n v="0"/>
    <n v="0"/>
    <n v="0"/>
    <n v="0"/>
    <n v="1"/>
    <n v="0"/>
    <n v="0"/>
    <n v="1"/>
    <n v="0"/>
    <n v="1"/>
    <n v="5"/>
  </r>
  <r>
    <s v="IA"/>
    <x v="14"/>
    <x v="3"/>
    <n v="0"/>
    <n v="1"/>
    <n v="0"/>
    <n v="0"/>
    <n v="1"/>
    <n v="0"/>
    <n v="0.5"/>
    <n v="0"/>
    <n v="0"/>
    <n v="0"/>
    <n v="0"/>
    <n v="0"/>
    <n v="0"/>
    <n v="0"/>
    <n v="0"/>
    <n v="0"/>
    <n v="0"/>
    <n v="0"/>
    <n v="0"/>
    <n v="1"/>
    <n v="3.5"/>
  </r>
  <r>
    <s v="KS"/>
    <x v="15"/>
    <x v="3"/>
    <n v="0"/>
    <n v="0"/>
    <n v="0"/>
    <n v="0"/>
    <n v="0"/>
    <n v="0"/>
    <n v="1"/>
    <n v="0"/>
    <n v="0"/>
    <n v="0"/>
    <n v="1"/>
    <n v="0"/>
    <n v="0"/>
    <n v="0"/>
    <n v="0"/>
    <n v="0"/>
    <n v="1"/>
    <n v="1"/>
    <n v="0.5"/>
    <n v="1"/>
    <n v="5.5"/>
  </r>
  <r>
    <s v="KY"/>
    <x v="16"/>
    <x v="0"/>
    <n v="0"/>
    <n v="1"/>
    <n v="1"/>
    <n v="0"/>
    <n v="0"/>
    <n v="0"/>
    <n v="0.5"/>
    <n v="0"/>
    <n v="0"/>
    <n v="0"/>
    <n v="0"/>
    <n v="0.5"/>
    <n v="0"/>
    <n v="0"/>
    <n v="0"/>
    <n v="0"/>
    <n v="0"/>
    <n v="1"/>
    <n v="0"/>
    <n v="0"/>
    <n v="4"/>
  </r>
  <r>
    <s v="LA"/>
    <x v="17"/>
    <x v="0"/>
    <n v="0"/>
    <n v="1"/>
    <n v="0"/>
    <n v="0"/>
    <n v="0"/>
    <n v="0"/>
    <n v="1"/>
    <n v="0"/>
    <n v="0"/>
    <n v="0"/>
    <n v="1"/>
    <n v="1"/>
    <n v="0"/>
    <n v="0"/>
    <n v="0"/>
    <n v="0"/>
    <n v="1"/>
    <n v="1"/>
    <n v="0"/>
    <n v="0"/>
    <n v="6"/>
  </r>
  <r>
    <s v="ME"/>
    <x v="18"/>
    <x v="2"/>
    <n v="0"/>
    <n v="1"/>
    <n v="1"/>
    <n v="0.5"/>
    <n v="1"/>
    <n v="0"/>
    <n v="0.5"/>
    <n v="0"/>
    <n v="0"/>
    <n v="1"/>
    <n v="0"/>
    <n v="1"/>
    <n v="0"/>
    <n v="0"/>
    <n v="0"/>
    <n v="0"/>
    <n v="0"/>
    <n v="1"/>
    <n v="0"/>
    <n v="1"/>
    <n v="8"/>
  </r>
  <r>
    <s v="MD"/>
    <x v="19"/>
    <x v="2"/>
    <n v="0"/>
    <n v="1"/>
    <n v="1"/>
    <n v="1"/>
    <n v="1"/>
    <n v="1"/>
    <n v="1"/>
    <n v="1"/>
    <n v="0"/>
    <n v="1"/>
    <n v="0"/>
    <n v="1"/>
    <n v="1"/>
    <n v="0"/>
    <n v="1"/>
    <n v="1"/>
    <n v="0"/>
    <n v="1"/>
    <n v="0"/>
    <n v="1"/>
    <n v="14"/>
  </r>
  <r>
    <s v="MA"/>
    <x v="20"/>
    <x v="2"/>
    <n v="0"/>
    <n v="1"/>
    <n v="1"/>
    <n v="0.5"/>
    <n v="0"/>
    <n v="1"/>
    <n v="1"/>
    <n v="0"/>
    <n v="0"/>
    <n v="1"/>
    <n v="0"/>
    <n v="0"/>
    <n v="0"/>
    <n v="1"/>
    <n v="0"/>
    <n v="0"/>
    <n v="0"/>
    <n v="1"/>
    <n v="0"/>
    <n v="0"/>
    <n v="7.5"/>
  </r>
  <r>
    <s v="MI"/>
    <x v="21"/>
    <x v="3"/>
    <n v="0"/>
    <n v="1"/>
    <n v="0"/>
    <n v="0"/>
    <n v="1"/>
    <n v="0"/>
    <n v="0"/>
    <n v="0"/>
    <n v="0"/>
    <n v="0"/>
    <n v="0"/>
    <n v="0"/>
    <n v="0"/>
    <n v="0"/>
    <n v="0"/>
    <n v="0"/>
    <n v="0"/>
    <n v="1"/>
    <n v="0"/>
    <n v="1"/>
    <n v="4"/>
  </r>
  <r>
    <s v="MN"/>
    <x v="22"/>
    <x v="3"/>
    <n v="0"/>
    <n v="1"/>
    <n v="0"/>
    <n v="0"/>
    <n v="0"/>
    <n v="0"/>
    <n v="1"/>
    <n v="0"/>
    <n v="0"/>
    <n v="0.5"/>
    <n v="0"/>
    <n v="0"/>
    <n v="0"/>
    <n v="0"/>
    <n v="0"/>
    <n v="0"/>
    <n v="0"/>
    <n v="1"/>
    <n v="0"/>
    <n v="1"/>
    <n v="4.5"/>
  </r>
  <r>
    <s v="MS"/>
    <x v="23"/>
    <x v="0"/>
    <n v="0"/>
    <n v="0"/>
    <n v="1"/>
    <n v="0"/>
    <n v="1"/>
    <n v="0"/>
    <n v="0"/>
    <n v="0"/>
    <n v="0"/>
    <n v="0"/>
    <n v="0"/>
    <n v="0.5"/>
    <n v="0"/>
    <n v="0"/>
    <n v="0"/>
    <n v="0"/>
    <n v="0"/>
    <n v="0"/>
    <n v="0"/>
    <n v="1"/>
    <n v="3.5"/>
  </r>
  <r>
    <s v="MO"/>
    <x v="24"/>
    <x v="3"/>
    <n v="0"/>
    <n v="1"/>
    <n v="0"/>
    <n v="0"/>
    <n v="1"/>
    <n v="0"/>
    <n v="0"/>
    <n v="0"/>
    <n v="0"/>
    <n v="0"/>
    <n v="1"/>
    <n v="0.5"/>
    <n v="0"/>
    <n v="0"/>
    <n v="0"/>
    <n v="0"/>
    <n v="0"/>
    <n v="1"/>
    <n v="0"/>
    <n v="0"/>
    <n v="4.5"/>
  </r>
  <r>
    <s v="MT"/>
    <x v="25"/>
    <x v="1"/>
    <n v="0"/>
    <n v="1"/>
    <n v="0"/>
    <n v="0.5"/>
    <n v="0"/>
    <n v="0"/>
    <n v="0"/>
    <n v="0"/>
    <n v="0"/>
    <n v="0"/>
    <n v="1"/>
    <n v="1"/>
    <n v="0"/>
    <n v="0"/>
    <n v="0"/>
    <n v="0"/>
    <n v="0"/>
    <n v="1"/>
    <n v="0"/>
    <n v="1"/>
    <n v="5.5"/>
  </r>
  <r>
    <s v="NE"/>
    <x v="26"/>
    <x v="3"/>
    <n v="0"/>
    <n v="1"/>
    <n v="0"/>
    <n v="0"/>
    <n v="0"/>
    <n v="0"/>
    <n v="0"/>
    <n v="0"/>
    <n v="0"/>
    <n v="0"/>
    <n v="1"/>
    <n v="0"/>
    <n v="0"/>
    <n v="0"/>
    <n v="0"/>
    <n v="0"/>
    <n v="0"/>
    <n v="0"/>
    <n v="0"/>
    <n v="1"/>
    <n v="3"/>
  </r>
  <r>
    <s v="NV"/>
    <x v="27"/>
    <x v="1"/>
    <n v="0"/>
    <n v="1"/>
    <n v="1"/>
    <n v="1"/>
    <n v="0"/>
    <n v="0"/>
    <n v="0.5"/>
    <n v="0"/>
    <n v="0"/>
    <n v="0"/>
    <n v="0"/>
    <n v="0"/>
    <n v="0"/>
    <n v="0"/>
    <n v="0"/>
    <n v="0"/>
    <n v="0"/>
    <n v="0"/>
    <n v="0"/>
    <n v="1"/>
    <n v="4.5"/>
  </r>
  <r>
    <s v="NH"/>
    <x v="28"/>
    <x v="2"/>
    <n v="0"/>
    <n v="1"/>
    <n v="1"/>
    <n v="0.5"/>
    <n v="1"/>
    <n v="0"/>
    <n v="0.5"/>
    <n v="0"/>
    <n v="0"/>
    <n v="1"/>
    <n v="0"/>
    <n v="0"/>
    <n v="0"/>
    <n v="0"/>
    <n v="0"/>
    <n v="0"/>
    <n v="0"/>
    <n v="0"/>
    <n v="0"/>
    <n v="0"/>
    <n v="5"/>
  </r>
  <r>
    <s v="NJ"/>
    <x v="29"/>
    <x v="2"/>
    <n v="0"/>
    <n v="0.5"/>
    <n v="1"/>
    <n v="1"/>
    <n v="0"/>
    <n v="0"/>
    <n v="1"/>
    <n v="0"/>
    <n v="1"/>
    <n v="1"/>
    <n v="0"/>
    <n v="0.5"/>
    <n v="0"/>
    <n v="0"/>
    <n v="0"/>
    <n v="0"/>
    <n v="0"/>
    <n v="0"/>
    <n v="0"/>
    <n v="1"/>
    <n v="7"/>
  </r>
  <r>
    <s v="NM"/>
    <x v="30"/>
    <x v="1"/>
    <n v="0"/>
    <n v="1"/>
    <n v="0"/>
    <n v="0"/>
    <n v="1"/>
    <n v="0"/>
    <n v="1"/>
    <n v="0"/>
    <n v="0"/>
    <n v="0"/>
    <n v="0"/>
    <n v="0.5"/>
    <n v="0"/>
    <n v="0"/>
    <n v="0"/>
    <n v="0"/>
    <n v="0"/>
    <n v="0"/>
    <n v="0"/>
    <n v="1"/>
    <n v="4.5"/>
  </r>
  <r>
    <s v="NY"/>
    <x v="31"/>
    <x v="2"/>
    <n v="0"/>
    <n v="1"/>
    <n v="0"/>
    <n v="0.5"/>
    <n v="1"/>
    <n v="0"/>
    <n v="0.5"/>
    <n v="0"/>
    <n v="0"/>
    <n v="1"/>
    <n v="1"/>
    <n v="1"/>
    <n v="0"/>
    <n v="0"/>
    <n v="0"/>
    <n v="0"/>
    <n v="1"/>
    <n v="0.5"/>
    <n v="0"/>
    <n v="0"/>
    <n v="7.5"/>
  </r>
  <r>
    <s v="NC"/>
    <x v="32"/>
    <x v="0"/>
    <n v="0"/>
    <n v="0"/>
    <n v="0"/>
    <n v="0"/>
    <n v="0"/>
    <n v="0"/>
    <n v="0.5"/>
    <n v="1"/>
    <n v="0"/>
    <n v="0"/>
    <n v="0"/>
    <n v="1"/>
    <n v="0"/>
    <n v="0"/>
    <n v="1"/>
    <n v="0"/>
    <n v="0"/>
    <n v="0"/>
    <n v="0"/>
    <n v="1"/>
    <n v="4.5"/>
  </r>
  <r>
    <s v="ND"/>
    <x v="33"/>
    <x v="3"/>
    <n v="0"/>
    <n v="1"/>
    <n v="0"/>
    <n v="0"/>
    <n v="0"/>
    <n v="0"/>
    <n v="0"/>
    <n v="0"/>
    <n v="0"/>
    <n v="0.5"/>
    <n v="1"/>
    <n v="0"/>
    <n v="0"/>
    <n v="0"/>
    <n v="0"/>
    <n v="0"/>
    <n v="0"/>
    <n v="1"/>
    <n v="0"/>
    <n v="0"/>
    <n v="3.5"/>
  </r>
  <r>
    <s v="OH"/>
    <x v="34"/>
    <x v="2"/>
    <n v="0"/>
    <n v="0"/>
    <n v="0"/>
    <n v="0.5"/>
    <n v="1"/>
    <n v="0"/>
    <n v="0.5"/>
    <n v="0"/>
    <n v="0"/>
    <n v="1"/>
    <n v="0"/>
    <n v="0.5"/>
    <n v="0"/>
    <n v="0"/>
    <n v="0"/>
    <n v="0"/>
    <n v="0"/>
    <n v="1"/>
    <n v="0"/>
    <n v="1"/>
    <n v="5.5"/>
  </r>
  <r>
    <s v="OK"/>
    <x v="35"/>
    <x v="3"/>
    <n v="0"/>
    <n v="1"/>
    <n v="1"/>
    <n v="0"/>
    <n v="0"/>
    <n v="0"/>
    <n v="0"/>
    <n v="0"/>
    <n v="0"/>
    <n v="0"/>
    <n v="0"/>
    <n v="0.5"/>
    <n v="0"/>
    <n v="0"/>
    <n v="0"/>
    <n v="0"/>
    <n v="0"/>
    <n v="1"/>
    <n v="0"/>
    <n v="1"/>
    <n v="4.5"/>
  </r>
  <r>
    <s v="OR"/>
    <x v="36"/>
    <x v="1"/>
    <n v="0"/>
    <n v="1"/>
    <n v="0"/>
    <n v="0"/>
    <n v="0"/>
    <n v="0"/>
    <n v="0"/>
    <n v="0"/>
    <n v="0"/>
    <n v="0"/>
    <n v="1"/>
    <n v="0"/>
    <n v="0"/>
    <n v="0"/>
    <n v="1"/>
    <n v="0"/>
    <n v="0"/>
    <n v="1"/>
    <n v="0"/>
    <n v="1"/>
    <n v="5"/>
  </r>
  <r>
    <s v="PA"/>
    <x v="37"/>
    <x v="2"/>
    <n v="0"/>
    <n v="1"/>
    <n v="0"/>
    <n v="0"/>
    <n v="0"/>
    <n v="0.5"/>
    <n v="0"/>
    <n v="0"/>
    <n v="0"/>
    <n v="0"/>
    <n v="1"/>
    <n v="0"/>
    <n v="0"/>
    <n v="0"/>
    <n v="1"/>
    <n v="0"/>
    <n v="0"/>
    <n v="1"/>
    <n v="0"/>
    <n v="0"/>
    <n v="4.5"/>
  </r>
  <r>
    <s v="RI"/>
    <x v="38"/>
    <x v="2"/>
    <n v="0"/>
    <n v="1"/>
    <n v="0"/>
    <n v="0"/>
    <n v="1"/>
    <n v="0"/>
    <n v="1"/>
    <n v="0"/>
    <n v="0"/>
    <n v="1"/>
    <n v="0"/>
    <n v="0.5"/>
    <n v="0"/>
    <n v="0"/>
    <n v="0"/>
    <n v="0"/>
    <n v="0"/>
    <n v="0"/>
    <n v="0"/>
    <n v="0"/>
    <n v="4.5"/>
  </r>
  <r>
    <s v="SC"/>
    <x v="39"/>
    <x v="0"/>
    <n v="0"/>
    <n v="0"/>
    <n v="1"/>
    <n v="0.5"/>
    <n v="0"/>
    <n v="0"/>
    <n v="0"/>
    <n v="0"/>
    <n v="0"/>
    <n v="0.5"/>
    <n v="0"/>
    <n v="0.5"/>
    <n v="0"/>
    <n v="0"/>
    <n v="0"/>
    <n v="0"/>
    <n v="0"/>
    <n v="0"/>
    <n v="0"/>
    <n v="1"/>
    <n v="3.5"/>
  </r>
  <r>
    <s v="SD"/>
    <x v="40"/>
    <x v="3"/>
    <n v="0"/>
    <n v="0"/>
    <n v="0"/>
    <n v="0"/>
    <n v="0"/>
    <n v="0"/>
    <n v="0"/>
    <n v="0"/>
    <n v="0"/>
    <n v="0.5"/>
    <n v="0"/>
    <n v="0"/>
    <n v="0"/>
    <n v="0"/>
    <n v="1"/>
    <n v="0"/>
    <n v="0"/>
    <n v="0"/>
    <n v="0"/>
    <n v="1"/>
    <n v="2.5"/>
  </r>
  <r>
    <s v="TN"/>
    <x v="41"/>
    <x v="0"/>
    <n v="0"/>
    <n v="0"/>
    <n v="0"/>
    <n v="0"/>
    <n v="0"/>
    <n v="0"/>
    <n v="0"/>
    <n v="0"/>
    <n v="0"/>
    <n v="0"/>
    <n v="0"/>
    <n v="0"/>
    <n v="0"/>
    <n v="0"/>
    <n v="1"/>
    <n v="0"/>
    <n v="0"/>
    <n v="0"/>
    <n v="0"/>
    <n v="1"/>
    <n v="2"/>
  </r>
  <r>
    <s v="TX"/>
    <x v="42"/>
    <x v="3"/>
    <n v="0"/>
    <n v="0"/>
    <n v="1"/>
    <n v="1"/>
    <n v="1"/>
    <n v="1"/>
    <n v="0"/>
    <n v="0"/>
    <n v="0"/>
    <n v="0.5"/>
    <n v="0"/>
    <n v="0.5"/>
    <n v="0"/>
    <n v="0"/>
    <n v="0"/>
    <n v="0"/>
    <n v="0"/>
    <n v="0"/>
    <n v="0"/>
    <n v="1"/>
    <n v="6"/>
  </r>
  <r>
    <s v="UT"/>
    <x v="43"/>
    <x v="1"/>
    <n v="0"/>
    <n v="1"/>
    <n v="0"/>
    <n v="0"/>
    <n v="1"/>
    <n v="0"/>
    <n v="1"/>
    <n v="0"/>
    <n v="0"/>
    <n v="0"/>
    <n v="1"/>
    <n v="0"/>
    <n v="0"/>
    <n v="0"/>
    <n v="0"/>
    <n v="0"/>
    <n v="0"/>
    <n v="0"/>
    <n v="0"/>
    <n v="1"/>
    <n v="5"/>
  </r>
  <r>
    <s v="VT"/>
    <x v="44"/>
    <x v="2"/>
    <n v="0"/>
    <n v="1"/>
    <n v="0"/>
    <n v="0"/>
    <n v="0"/>
    <n v="0"/>
    <n v="1"/>
    <n v="0"/>
    <n v="1"/>
    <n v="0"/>
    <n v="0"/>
    <n v="0.5"/>
    <n v="0"/>
    <n v="0"/>
    <n v="1"/>
    <n v="0"/>
    <n v="0"/>
    <n v="1"/>
    <n v="0"/>
    <n v="1"/>
    <n v="6.5"/>
  </r>
  <r>
    <s v="VA"/>
    <x v="45"/>
    <x v="0"/>
    <n v="0"/>
    <n v="1"/>
    <n v="0.5"/>
    <n v="0"/>
    <n v="0"/>
    <n v="0"/>
    <n v="0"/>
    <n v="0"/>
    <n v="0"/>
    <n v="0"/>
    <n v="1"/>
    <n v="0"/>
    <n v="0"/>
    <n v="0"/>
    <n v="0"/>
    <n v="0"/>
    <n v="0"/>
    <n v="0"/>
    <n v="0"/>
    <n v="0"/>
    <n v="2.5"/>
  </r>
  <r>
    <s v="WA"/>
    <x v="46"/>
    <x v="1"/>
    <n v="0"/>
    <n v="1"/>
    <n v="1"/>
    <n v="0"/>
    <n v="1"/>
    <n v="0"/>
    <n v="1"/>
    <n v="1"/>
    <n v="0"/>
    <n v="1"/>
    <n v="1"/>
    <n v="0"/>
    <n v="0"/>
    <n v="0"/>
    <n v="1"/>
    <n v="0"/>
    <n v="0"/>
    <n v="0"/>
    <n v="0"/>
    <n v="1"/>
    <n v="9"/>
  </r>
  <r>
    <s v="WV"/>
    <x v="47"/>
    <x v="2"/>
    <n v="0"/>
    <n v="1"/>
    <n v="0.5"/>
    <n v="0"/>
    <n v="1"/>
    <n v="0"/>
    <n v="1"/>
    <n v="0"/>
    <n v="0"/>
    <n v="1"/>
    <n v="0"/>
    <n v="0"/>
    <n v="0"/>
    <n v="0"/>
    <n v="0"/>
    <n v="0"/>
    <n v="0"/>
    <n v="0"/>
    <n v="0"/>
    <n v="0"/>
    <n v="4.5"/>
  </r>
  <r>
    <s v="WI"/>
    <x v="48"/>
    <x v="3"/>
    <n v="0"/>
    <n v="0"/>
    <n v="0"/>
    <n v="0.5"/>
    <n v="0"/>
    <n v="0"/>
    <n v="0"/>
    <n v="0"/>
    <n v="0"/>
    <n v="0"/>
    <n v="1"/>
    <n v="0"/>
    <n v="0"/>
    <n v="0"/>
    <n v="0"/>
    <n v="0"/>
    <n v="0"/>
    <n v="1"/>
    <n v="0"/>
    <n v="1"/>
    <n v="3.5"/>
  </r>
  <r>
    <s v="WY"/>
    <x v="49"/>
    <x v="1"/>
    <n v="0"/>
    <n v="0"/>
    <n v="0"/>
    <n v="0"/>
    <n v="0"/>
    <n v="0"/>
    <n v="0.5"/>
    <n v="0.5"/>
    <n v="0"/>
    <n v="0"/>
    <n v="1"/>
    <n v="0"/>
    <n v="0"/>
    <n v="0"/>
    <n v="0"/>
    <n v="0"/>
    <n v="0"/>
    <n v="0"/>
    <n v="0"/>
    <n v="1"/>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93A8C6-7ABD-49F4-8250-D0D831C0583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A3:B8" firstHeaderRow="1" firstDataRow="1" firstDataCol="1"/>
  <pivotFields count="24">
    <pivotField showAll="0"/>
    <pivotField showAll="0"/>
    <pivotField axis="axisRow"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5">
    <i>
      <x/>
    </i>
    <i>
      <x v="1"/>
    </i>
    <i>
      <x v="2"/>
    </i>
    <i>
      <x v="3"/>
    </i>
    <i t="grand">
      <x/>
    </i>
  </rowItems>
  <colItems count="1">
    <i/>
  </colItems>
  <dataFields count="1">
    <dataField name="Average Total Policy Score" fld="23" subtotal="average" baseField="2" baseItem="0" numFmtId="164"/>
  </dataFields>
  <formats count="1">
    <format dxfId="3">
      <pivotArea outline="0" collapsedLevelsAreSubtotals="1" fieldPosition="0"/>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D8F374-32B7-4B7C-BC43-8D80304DC96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
  <location ref="A3:D54" firstHeaderRow="0" firstDataRow="1" firstDataCol="1"/>
  <pivotFields count="24">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5">
        <item x="3"/>
        <item x="2"/>
        <item x="0"/>
        <item x="1"/>
        <item t="default"/>
      </items>
    </pivotField>
    <pivotField showAll="0"/>
    <pivotField dataField="1"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3">
    <i>
      <x/>
    </i>
    <i i="1">
      <x v="1"/>
    </i>
    <i i="2">
      <x v="2"/>
    </i>
  </colItems>
  <dataFields count="3">
    <dataField name="State expanded Medicaid eligibility " fld="4" baseField="0" baseItem="0"/>
    <dataField name="Accurate itemized bills " fld="9" baseField="0" baseItem="0"/>
    <dataField name="Limit surprise billing " fld="7" baseField="0"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CB841D-6C00-4B6F-9732-1506BE66BF16}"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State">
  <location ref="B3:C13" firstHeaderRow="1" firstDataRow="1" firstDataCol="1"/>
  <pivotFields count="24">
    <pivotField showAll="0"/>
    <pivotField axis="axisRow" showAll="0">
      <items count="51">
        <item h="1" x="0"/>
        <item h="1" x="1"/>
        <item h="1" x="2"/>
        <item h="1" x="3"/>
        <item x="4"/>
        <item h="1" x="5"/>
        <item h="1" x="6"/>
        <item x="7"/>
        <item h="1" x="8"/>
        <item h="1" x="9"/>
        <item h="1" x="10"/>
        <item h="1" x="11"/>
        <item h="1" x="12"/>
        <item x="13"/>
        <item h="1" x="14"/>
        <item x="15"/>
        <item x="16"/>
        <item x="17"/>
        <item h="1" x="18"/>
        <item h="1" x="19"/>
        <item h="1" x="20"/>
        <item h="1" x="21"/>
        <item h="1" x="22"/>
        <item h="1" x="23"/>
        <item h="1" x="24"/>
        <item h="1" x="25"/>
        <item h="1" x="26"/>
        <item h="1" x="27"/>
        <item h="1" x="28"/>
        <item h="1" x="29"/>
        <item h="1" x="30"/>
        <item h="1" x="31"/>
        <item h="1" x="32"/>
        <item h="1" x="33"/>
        <item h="1" x="34"/>
        <item h="1" x="35"/>
        <item h="1" x="36"/>
        <item x="37"/>
        <item h="1" x="38"/>
        <item h="1" x="39"/>
        <item h="1" x="40"/>
        <item h="1" x="41"/>
        <item x="42"/>
        <item h="1" x="43"/>
        <item h="1" x="44"/>
        <item h="1" x="45"/>
        <item x="46"/>
        <item h="1" x="47"/>
        <item x="48"/>
        <item h="1"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10">
    <i>
      <x v="4"/>
    </i>
    <i>
      <x v="7"/>
    </i>
    <i>
      <x v="13"/>
    </i>
    <i>
      <x v="15"/>
    </i>
    <i>
      <x v="16"/>
    </i>
    <i>
      <x v="17"/>
    </i>
    <i>
      <x v="37"/>
    </i>
    <i>
      <x v="42"/>
    </i>
    <i>
      <x v="46"/>
    </i>
    <i>
      <x v="48"/>
    </i>
  </rowItems>
  <colItems count="1">
    <i/>
  </colItems>
  <dataFields count="1">
    <dataField name=" Total Policy Score" fld="2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B36672-CE90-45CE-BB16-1F2D6507E1D5}" sourceName="Region">
  <pivotTables>
    <pivotTable tabId="5" name="PivotTable2"/>
  </pivotTables>
  <data>
    <tabular pivotCacheId="1853988758">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C42E865-9133-4025-A196-81771147E5C3}" cache="Slicer_Region" caption="Region" style="SlicerStyleDark6"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9AEEE-7D99-4482-903E-72B4891BD747}">
  <dimension ref="B1:L28"/>
  <sheetViews>
    <sheetView tabSelected="1" topLeftCell="B11" workbookViewId="0">
      <selection activeCell="C6" sqref="C6"/>
    </sheetView>
  </sheetViews>
  <sheetFormatPr defaultRowHeight="14.5" x14ac:dyDescent="0.35"/>
  <cols>
    <col min="2" max="2" width="43.90625" customWidth="1"/>
    <col min="3" max="3" width="16.54296875" customWidth="1"/>
    <col min="4" max="4" width="18.453125" customWidth="1"/>
  </cols>
  <sheetData>
    <row r="1" spans="2:12" ht="15" thickBot="1" x14ac:dyDescent="0.4"/>
    <row r="2" spans="2:12" ht="19" thickBot="1" x14ac:dyDescent="0.5">
      <c r="B2" s="26" t="s">
        <v>128</v>
      </c>
      <c r="C2" s="27"/>
      <c r="D2" s="27"/>
      <c r="E2" s="27"/>
      <c r="F2" s="27"/>
      <c r="G2" s="27"/>
      <c r="H2" s="27"/>
      <c r="I2" s="27"/>
      <c r="J2" s="27"/>
      <c r="K2" s="27"/>
      <c r="L2" s="28"/>
    </row>
    <row r="3" spans="2:12" ht="15" thickBot="1" x14ac:dyDescent="0.4"/>
    <row r="4" spans="2:12" ht="16" thickBot="1" x14ac:dyDescent="0.4">
      <c r="B4" s="13"/>
      <c r="C4" s="14" t="s">
        <v>129</v>
      </c>
      <c r="D4" s="22" t="s">
        <v>130</v>
      </c>
    </row>
    <row r="5" spans="2:12" x14ac:dyDescent="0.35">
      <c r="B5" s="15" t="s">
        <v>131</v>
      </c>
      <c r="C5" s="40" t="s">
        <v>30</v>
      </c>
      <c r="D5" s="40" t="s">
        <v>54</v>
      </c>
    </row>
    <row r="6" spans="2:12" x14ac:dyDescent="0.35">
      <c r="B6" s="16" t="s">
        <v>127</v>
      </c>
      <c r="C6" s="20" t="str">
        <f>IFERROR(VLOOKUP(C$5, AllData, 2,FALSE), "Bad Code")</f>
        <v>Georgia</v>
      </c>
      <c r="D6" s="20" t="str">
        <f>IFERROR(VLOOKUP(D$5, AllData, 2,FALSE), "Bad Code")</f>
        <v>North Dakota</v>
      </c>
    </row>
    <row r="7" spans="2:12" x14ac:dyDescent="0.35">
      <c r="B7" s="16" t="s">
        <v>72</v>
      </c>
      <c r="C7" s="20" t="str">
        <f>VLOOKUP(C$5, AllData, 3,FALSE)</f>
        <v>South</v>
      </c>
      <c r="D7" s="20" t="str">
        <f>VLOOKUP(D$5, AllData, 3,FALSE)</f>
        <v>Central</v>
      </c>
    </row>
    <row r="8" spans="2:12" x14ac:dyDescent="0.35">
      <c r="B8" s="16" t="s">
        <v>1</v>
      </c>
      <c r="C8" s="20">
        <f>VLOOKUP(C$5, AllData, 4,FALSE)</f>
        <v>0</v>
      </c>
      <c r="D8" s="20">
        <f>VLOOKUP(D$5, AllData, 4,FALSE)</f>
        <v>0</v>
      </c>
    </row>
    <row r="9" spans="2:12" x14ac:dyDescent="0.35">
      <c r="B9" s="16" t="s">
        <v>2</v>
      </c>
      <c r="C9" s="20">
        <f>VLOOKUP(C$5, AllData, 5,FALSE)</f>
        <v>0</v>
      </c>
      <c r="D9" s="20">
        <f>VLOOKUP(D$5, AllData, 5,FALSE)</f>
        <v>1</v>
      </c>
    </row>
    <row r="10" spans="2:12" x14ac:dyDescent="0.35">
      <c r="B10" s="16" t="s">
        <v>3</v>
      </c>
      <c r="C10" s="20">
        <f>VLOOKUP(C$5, AllData, 6,FALSE)</f>
        <v>0</v>
      </c>
      <c r="D10" s="20">
        <f>VLOOKUP(D$5, AllData, 6,FALSE)</f>
        <v>0</v>
      </c>
    </row>
    <row r="11" spans="2:12" x14ac:dyDescent="0.35">
      <c r="B11" s="16" t="s">
        <v>4</v>
      </c>
      <c r="C11" s="20">
        <f>VLOOKUP(C$5, AllData, 7,FALSE)</f>
        <v>0</v>
      </c>
      <c r="D11" s="20">
        <f>VLOOKUP(D$5, AllData, 7,FALSE)</f>
        <v>0</v>
      </c>
    </row>
    <row r="12" spans="2:12" x14ac:dyDescent="0.35">
      <c r="B12" s="16" t="s">
        <v>5</v>
      </c>
      <c r="C12" s="20">
        <f>VLOOKUP(C$5, AllData, 8,FALSE)</f>
        <v>1</v>
      </c>
      <c r="D12" s="20">
        <f>VLOOKUP(D$5, AllData, 8,FALSE)</f>
        <v>0</v>
      </c>
    </row>
    <row r="13" spans="2:12" x14ac:dyDescent="0.35">
      <c r="B13" s="16" t="s">
        <v>6</v>
      </c>
      <c r="C13" s="20">
        <f>VLOOKUP(C$5, AllData, 9,FALSE)</f>
        <v>0</v>
      </c>
      <c r="D13" s="20">
        <f>VLOOKUP(D$5, AllData, 9,FALSE)</f>
        <v>0</v>
      </c>
    </row>
    <row r="14" spans="2:12" x14ac:dyDescent="0.35">
      <c r="B14" s="16" t="s">
        <v>7</v>
      </c>
      <c r="C14" s="20">
        <f>VLOOKUP(C$5, AllData, 10,FALSE)</f>
        <v>1</v>
      </c>
      <c r="D14" s="20">
        <f>VLOOKUP(D$5, AllData, 10,FALSE)</f>
        <v>0</v>
      </c>
    </row>
    <row r="15" spans="2:12" x14ac:dyDescent="0.35">
      <c r="B15" s="16" t="s">
        <v>8</v>
      </c>
      <c r="C15" s="20">
        <f>VLOOKUP(C$5, AllData, 11,FALSE)</f>
        <v>1</v>
      </c>
      <c r="D15" s="20">
        <f>VLOOKUP(D$5, AllData, 11,FALSE)</f>
        <v>0</v>
      </c>
    </row>
    <row r="16" spans="2:12" x14ac:dyDescent="0.35">
      <c r="B16" s="16" t="s">
        <v>9</v>
      </c>
      <c r="C16" s="20">
        <f>VLOOKUP(C$5, AllData, 12,FALSE)</f>
        <v>0</v>
      </c>
      <c r="D16" s="20">
        <f>VLOOKUP(D$5, AllData, 12,FALSE)</f>
        <v>0</v>
      </c>
    </row>
    <row r="17" spans="2:4" x14ac:dyDescent="0.35">
      <c r="B17" s="16" t="s">
        <v>10</v>
      </c>
      <c r="C17" s="20">
        <f>VLOOKUP(C$5, AllData, 13,FALSE)</f>
        <v>0.5</v>
      </c>
      <c r="D17" s="20">
        <f>VLOOKUP(D$5, AllData, 13,FALSE)</f>
        <v>0.5</v>
      </c>
    </row>
    <row r="18" spans="2:4" x14ac:dyDescent="0.35">
      <c r="B18" s="16" t="s">
        <v>11</v>
      </c>
      <c r="C18" s="20">
        <f>VLOOKUP(C$5, AllData, 14,FALSE)</f>
        <v>0</v>
      </c>
      <c r="D18" s="20">
        <f>VLOOKUP(D$5, AllData, 14,FALSE)</f>
        <v>1</v>
      </c>
    </row>
    <row r="19" spans="2:4" x14ac:dyDescent="0.35">
      <c r="B19" s="16" t="s">
        <v>12</v>
      </c>
      <c r="C19" s="20">
        <f>VLOOKUP(C$5, AllData, 15,FALSE)</f>
        <v>0</v>
      </c>
      <c r="D19" s="20">
        <f>VLOOKUP(D$5, AllData, 15,FALSE)</f>
        <v>0</v>
      </c>
    </row>
    <row r="20" spans="2:4" x14ac:dyDescent="0.35">
      <c r="B20" s="16" t="s">
        <v>13</v>
      </c>
      <c r="C20" s="20">
        <f>VLOOKUP(C$5, AllData, 16,FALSE)</f>
        <v>0</v>
      </c>
      <c r="D20" s="20">
        <f>VLOOKUP(D$5, AllData, 16,FALSE)</f>
        <v>0</v>
      </c>
    </row>
    <row r="21" spans="2:4" x14ac:dyDescent="0.35">
      <c r="B21" s="16" t="s">
        <v>14</v>
      </c>
      <c r="C21" s="20">
        <f>VLOOKUP(C$5, AllData, 17,FALSE)</f>
        <v>0</v>
      </c>
      <c r="D21" s="20">
        <f>VLOOKUP(D$5, AllData, 17,FALSE)</f>
        <v>0</v>
      </c>
    </row>
    <row r="22" spans="2:4" x14ac:dyDescent="0.35">
      <c r="B22" s="16" t="s">
        <v>15</v>
      </c>
      <c r="C22" s="20">
        <f>VLOOKUP(C$5, AllData, 18,FALSE)</f>
        <v>0</v>
      </c>
      <c r="D22" s="20">
        <f>VLOOKUP(D$5, AllData, 18,FALSE)</f>
        <v>0</v>
      </c>
    </row>
    <row r="23" spans="2:4" x14ac:dyDescent="0.35">
      <c r="B23" s="16" t="s">
        <v>16</v>
      </c>
      <c r="C23" s="20">
        <f>VLOOKUP(C$5, AllData, 19,FALSE)</f>
        <v>0</v>
      </c>
      <c r="D23" s="20">
        <f>VLOOKUP(D$5, AllData, 19,FALSE)</f>
        <v>0</v>
      </c>
    </row>
    <row r="24" spans="2:4" x14ac:dyDescent="0.35">
      <c r="B24" s="16" t="s">
        <v>17</v>
      </c>
      <c r="C24" s="20">
        <f>VLOOKUP(C$5, AllData, 20,FALSE)</f>
        <v>0</v>
      </c>
      <c r="D24" s="20">
        <f>VLOOKUP(D$5, AllData, 20,FALSE)</f>
        <v>0</v>
      </c>
    </row>
    <row r="25" spans="2:4" x14ac:dyDescent="0.35">
      <c r="B25" s="16" t="s">
        <v>18</v>
      </c>
      <c r="C25" s="20">
        <f>VLOOKUP(C$5, AllData, 21,FALSE)</f>
        <v>1</v>
      </c>
      <c r="D25" s="20">
        <f>VLOOKUP(D$5, AllData, 21,FALSE)</f>
        <v>1</v>
      </c>
    </row>
    <row r="26" spans="2:4" x14ac:dyDescent="0.35">
      <c r="B26" s="16" t="s">
        <v>19</v>
      </c>
      <c r="C26" s="20">
        <f>VLOOKUP(C$5, AllData, 22,FALSE)</f>
        <v>0</v>
      </c>
      <c r="D26" s="20">
        <f>VLOOKUP(D$5, AllData, 22,FALSE)</f>
        <v>0</v>
      </c>
    </row>
    <row r="27" spans="2:4" ht="15" thickBot="1" x14ac:dyDescent="0.4">
      <c r="B27" s="16" t="s">
        <v>20</v>
      </c>
      <c r="C27" s="21">
        <f>VLOOKUP(C$5, AllData, 23,FALSE)</f>
        <v>1</v>
      </c>
      <c r="D27" s="21">
        <f>VLOOKUP(D$5, AllData, 23,FALSE)</f>
        <v>0</v>
      </c>
    </row>
    <row r="28" spans="2:4" ht="16.5" thickBot="1" x14ac:dyDescent="0.45">
      <c r="B28" s="17" t="s">
        <v>132</v>
      </c>
      <c r="C28" s="18">
        <f>SUM(C8:C27)</f>
        <v>5.5</v>
      </c>
      <c r="D28" s="19">
        <f>SUM(D8:D27)</f>
        <v>3.5</v>
      </c>
    </row>
  </sheetData>
  <sheetProtection sheet="1" objects="1" scenarios="1"/>
  <mergeCells count="1">
    <mergeCell ref="B2:L2"/>
  </mergeCells>
  <conditionalFormatting sqref="C28">
    <cfRule type="cellIs" dxfId="2" priority="2" operator="greaterThanOrEqual">
      <formula>$D$28</formula>
    </cfRule>
  </conditionalFormatting>
  <conditionalFormatting sqref="C8:D27">
    <cfRule type="cellIs" dxfId="1" priority="3" operator="notEqual">
      <formula>0</formula>
    </cfRule>
  </conditionalFormatting>
  <conditionalFormatting sqref="D28">
    <cfRule type="cellIs" dxfId="0" priority="1" operator="greaterThanOrEqual">
      <formula>$C$28</formula>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75979-1536-49A9-B011-397DE868C5EA}">
  <dimension ref="A1:X51"/>
  <sheetViews>
    <sheetView topLeftCell="A2" workbookViewId="0">
      <selection activeCell="X1" sqref="X1:X51"/>
    </sheetView>
  </sheetViews>
  <sheetFormatPr defaultRowHeight="14.5" x14ac:dyDescent="0.35"/>
  <cols>
    <col min="2" max="2" width="12.54296875" customWidth="1"/>
  </cols>
  <sheetData>
    <row r="1" spans="1:24" s="9" customFormat="1" ht="78" x14ac:dyDescent="0.35">
      <c r="A1" s="5" t="s">
        <v>0</v>
      </c>
      <c r="B1" s="6" t="s">
        <v>127</v>
      </c>
      <c r="C1" s="6" t="s">
        <v>72</v>
      </c>
      <c r="D1" s="7" t="s">
        <v>1</v>
      </c>
      <c r="E1" s="8" t="s">
        <v>2</v>
      </c>
      <c r="F1" s="7" t="s">
        <v>3</v>
      </c>
      <c r="G1" s="8" t="s">
        <v>4</v>
      </c>
      <c r="H1" s="7" t="s">
        <v>5</v>
      </c>
      <c r="I1" s="8" t="s">
        <v>6</v>
      </c>
      <c r="J1" s="7" t="s">
        <v>7</v>
      </c>
      <c r="K1" s="8" t="s">
        <v>8</v>
      </c>
      <c r="L1" s="7" t="s">
        <v>9</v>
      </c>
      <c r="M1" s="6" t="s">
        <v>10</v>
      </c>
      <c r="N1" s="7" t="s">
        <v>11</v>
      </c>
      <c r="O1" s="8" t="s">
        <v>12</v>
      </c>
      <c r="P1" s="7" t="s">
        <v>13</v>
      </c>
      <c r="Q1" s="8" t="s">
        <v>14</v>
      </c>
      <c r="R1" s="7" t="s">
        <v>15</v>
      </c>
      <c r="S1" s="8" t="s">
        <v>16</v>
      </c>
      <c r="T1" s="7" t="s">
        <v>17</v>
      </c>
      <c r="U1" s="8" t="s">
        <v>18</v>
      </c>
      <c r="V1" s="7" t="s">
        <v>19</v>
      </c>
      <c r="W1" s="8" t="s">
        <v>20</v>
      </c>
      <c r="X1" s="8" t="s">
        <v>132</v>
      </c>
    </row>
    <row r="2" spans="1:24" x14ac:dyDescent="0.35">
      <c r="A2" s="1" t="s">
        <v>21</v>
      </c>
      <c r="B2" s="4" t="str">
        <f t="shared" ref="B2:B33" si="0">VLOOKUP($A2, AllStates, 2,FALSE)</f>
        <v>Alabama</v>
      </c>
      <c r="C2" s="4" t="str">
        <f t="shared" ref="C2:C33" si="1">VLOOKUP($A2, AllStates, 3,FALSE)</f>
        <v>South</v>
      </c>
      <c r="D2" s="10">
        <v>0</v>
      </c>
      <c r="E2" s="11">
        <v>0</v>
      </c>
      <c r="F2" s="10">
        <v>0</v>
      </c>
      <c r="G2" s="11">
        <v>0</v>
      </c>
      <c r="H2" s="10">
        <v>0</v>
      </c>
      <c r="I2" s="11">
        <v>0</v>
      </c>
      <c r="J2" s="10">
        <v>0</v>
      </c>
      <c r="K2" s="11">
        <v>0</v>
      </c>
      <c r="L2" s="10">
        <v>0</v>
      </c>
      <c r="M2" s="12">
        <v>0</v>
      </c>
      <c r="N2" s="10">
        <v>1</v>
      </c>
      <c r="O2" s="11">
        <v>0</v>
      </c>
      <c r="P2" s="10">
        <v>0</v>
      </c>
      <c r="Q2" s="11">
        <v>0</v>
      </c>
      <c r="R2" s="10">
        <v>0</v>
      </c>
      <c r="S2" s="11">
        <v>0</v>
      </c>
      <c r="T2" s="10">
        <v>0</v>
      </c>
      <c r="U2" s="11">
        <v>1</v>
      </c>
      <c r="V2" s="10">
        <v>0</v>
      </c>
      <c r="W2" s="11">
        <v>1</v>
      </c>
      <c r="X2" s="8">
        <f>SUM(D2:W2)</f>
        <v>3</v>
      </c>
    </row>
    <row r="3" spans="1:24" x14ac:dyDescent="0.35">
      <c r="A3" s="1" t="s">
        <v>22</v>
      </c>
      <c r="B3" s="4" t="str">
        <f t="shared" si="0"/>
        <v>Alaska</v>
      </c>
      <c r="C3" s="4" t="str">
        <f t="shared" si="1"/>
        <v>West</v>
      </c>
      <c r="D3" s="10">
        <v>0</v>
      </c>
      <c r="E3" s="11">
        <v>1</v>
      </c>
      <c r="F3" s="10">
        <v>0</v>
      </c>
      <c r="G3" s="11">
        <v>0</v>
      </c>
      <c r="H3" s="10">
        <v>0</v>
      </c>
      <c r="I3" s="11">
        <v>0</v>
      </c>
      <c r="J3" s="10">
        <v>0</v>
      </c>
      <c r="K3" s="11">
        <v>0</v>
      </c>
      <c r="L3" s="10">
        <v>0</v>
      </c>
      <c r="M3" s="12">
        <v>0</v>
      </c>
      <c r="N3" s="10">
        <v>0</v>
      </c>
      <c r="O3" s="11">
        <v>0</v>
      </c>
      <c r="P3" s="10">
        <v>0</v>
      </c>
      <c r="Q3" s="11">
        <v>0</v>
      </c>
      <c r="R3" s="10">
        <v>0.5</v>
      </c>
      <c r="S3" s="11">
        <v>0</v>
      </c>
      <c r="T3" s="10">
        <v>0</v>
      </c>
      <c r="U3" s="11">
        <v>1</v>
      </c>
      <c r="V3" s="10">
        <v>0</v>
      </c>
      <c r="W3" s="11">
        <v>0</v>
      </c>
      <c r="X3" s="8">
        <f t="shared" ref="X3:X51" si="2">SUM(D3:W3)</f>
        <v>2.5</v>
      </c>
    </row>
    <row r="4" spans="1:24" x14ac:dyDescent="0.35">
      <c r="A4" s="1" t="s">
        <v>23</v>
      </c>
      <c r="B4" s="4" t="str">
        <f t="shared" si="0"/>
        <v>Arizona</v>
      </c>
      <c r="C4" s="4" t="str">
        <f t="shared" si="1"/>
        <v>West</v>
      </c>
      <c r="D4" s="10">
        <v>0</v>
      </c>
      <c r="E4" s="11">
        <v>1</v>
      </c>
      <c r="F4" s="10">
        <v>0</v>
      </c>
      <c r="G4" s="11">
        <v>0</v>
      </c>
      <c r="H4" s="10">
        <v>1</v>
      </c>
      <c r="I4" s="11">
        <v>0</v>
      </c>
      <c r="J4" s="10">
        <v>0.5</v>
      </c>
      <c r="K4" s="11">
        <v>1</v>
      </c>
      <c r="L4" s="10">
        <v>0</v>
      </c>
      <c r="M4" s="12">
        <v>0</v>
      </c>
      <c r="N4" s="10">
        <v>0.5</v>
      </c>
      <c r="O4" s="11">
        <v>0</v>
      </c>
      <c r="P4" s="10">
        <v>0</v>
      </c>
      <c r="Q4" s="11">
        <v>0</v>
      </c>
      <c r="R4" s="10">
        <v>0</v>
      </c>
      <c r="S4" s="11">
        <v>0</v>
      </c>
      <c r="T4" s="10">
        <v>0</v>
      </c>
      <c r="U4" s="11">
        <v>0</v>
      </c>
      <c r="V4" s="10">
        <v>0</v>
      </c>
      <c r="W4" s="11">
        <v>1</v>
      </c>
      <c r="X4" s="8">
        <f t="shared" si="2"/>
        <v>5</v>
      </c>
    </row>
    <row r="5" spans="1:24" x14ac:dyDescent="0.35">
      <c r="A5" s="1" t="s">
        <v>24</v>
      </c>
      <c r="B5" s="4" t="str">
        <f t="shared" si="0"/>
        <v>Arkansas</v>
      </c>
      <c r="C5" s="4" t="str">
        <f t="shared" si="1"/>
        <v>South</v>
      </c>
      <c r="D5" s="10">
        <v>0</v>
      </c>
      <c r="E5" s="11">
        <v>1</v>
      </c>
      <c r="F5" s="10">
        <v>0</v>
      </c>
      <c r="G5" s="11">
        <v>0</v>
      </c>
      <c r="H5" s="10">
        <v>0</v>
      </c>
      <c r="I5" s="11">
        <v>0</v>
      </c>
      <c r="J5" s="10">
        <v>1</v>
      </c>
      <c r="K5" s="11">
        <v>0</v>
      </c>
      <c r="L5" s="10">
        <v>0</v>
      </c>
      <c r="M5" s="12">
        <v>0</v>
      </c>
      <c r="N5" s="10">
        <v>1</v>
      </c>
      <c r="O5" s="11">
        <v>0</v>
      </c>
      <c r="P5" s="10">
        <v>0</v>
      </c>
      <c r="Q5" s="11">
        <v>0</v>
      </c>
      <c r="R5" s="10">
        <v>1</v>
      </c>
      <c r="S5" s="11">
        <v>0</v>
      </c>
      <c r="T5" s="10">
        <v>0</v>
      </c>
      <c r="U5" s="11">
        <v>0</v>
      </c>
      <c r="V5" s="10">
        <v>0</v>
      </c>
      <c r="W5" s="11">
        <v>1</v>
      </c>
      <c r="X5" s="8">
        <f t="shared" si="2"/>
        <v>5</v>
      </c>
    </row>
    <row r="6" spans="1:24" x14ac:dyDescent="0.35">
      <c r="A6" s="1" t="s">
        <v>25</v>
      </c>
      <c r="B6" s="4" t="str">
        <f t="shared" si="0"/>
        <v>California</v>
      </c>
      <c r="C6" s="4" t="str">
        <f t="shared" si="1"/>
        <v>West</v>
      </c>
      <c r="D6" s="10">
        <v>0</v>
      </c>
      <c r="E6" s="11">
        <v>1</v>
      </c>
      <c r="F6" s="10">
        <v>1</v>
      </c>
      <c r="G6" s="11">
        <v>0.5</v>
      </c>
      <c r="H6" s="10">
        <v>1</v>
      </c>
      <c r="I6" s="11">
        <v>0</v>
      </c>
      <c r="J6" s="10">
        <v>1</v>
      </c>
      <c r="K6" s="11">
        <v>1</v>
      </c>
      <c r="L6" s="10">
        <v>1</v>
      </c>
      <c r="M6" s="12">
        <v>1</v>
      </c>
      <c r="N6" s="10">
        <v>1</v>
      </c>
      <c r="O6" s="11">
        <v>0</v>
      </c>
      <c r="P6" s="10">
        <v>0</v>
      </c>
      <c r="Q6" s="11">
        <v>0</v>
      </c>
      <c r="R6" s="10">
        <v>0</v>
      </c>
      <c r="S6" s="11">
        <v>0</v>
      </c>
      <c r="T6" s="10">
        <v>0</v>
      </c>
      <c r="U6" s="11">
        <v>1</v>
      </c>
      <c r="V6" s="10">
        <v>0</v>
      </c>
      <c r="W6" s="11">
        <v>1</v>
      </c>
      <c r="X6" s="8">
        <f t="shared" si="2"/>
        <v>10.5</v>
      </c>
    </row>
    <row r="7" spans="1:24" x14ac:dyDescent="0.35">
      <c r="A7" s="1" t="s">
        <v>26</v>
      </c>
      <c r="B7" s="4" t="str">
        <f t="shared" si="0"/>
        <v>Colorado</v>
      </c>
      <c r="C7" s="4" t="str">
        <f t="shared" si="1"/>
        <v>West</v>
      </c>
      <c r="D7" s="10">
        <v>0</v>
      </c>
      <c r="E7" s="11">
        <v>1</v>
      </c>
      <c r="F7" s="10">
        <v>1</v>
      </c>
      <c r="G7" s="11">
        <v>0</v>
      </c>
      <c r="H7" s="10">
        <v>1</v>
      </c>
      <c r="I7" s="11">
        <v>0</v>
      </c>
      <c r="J7" s="10">
        <v>1</v>
      </c>
      <c r="K7" s="11">
        <v>0</v>
      </c>
      <c r="L7" s="10">
        <v>0</v>
      </c>
      <c r="M7" s="12">
        <v>0.5</v>
      </c>
      <c r="N7" s="10">
        <v>1</v>
      </c>
      <c r="O7" s="11">
        <v>1</v>
      </c>
      <c r="P7" s="10">
        <v>0</v>
      </c>
      <c r="Q7" s="11">
        <v>0</v>
      </c>
      <c r="R7" s="10">
        <v>0</v>
      </c>
      <c r="S7" s="11">
        <v>0</v>
      </c>
      <c r="T7" s="10">
        <v>0</v>
      </c>
      <c r="U7" s="11">
        <v>1</v>
      </c>
      <c r="V7" s="10">
        <v>0</v>
      </c>
      <c r="W7" s="11">
        <v>1</v>
      </c>
      <c r="X7" s="8">
        <f t="shared" si="2"/>
        <v>8.5</v>
      </c>
    </row>
    <row r="8" spans="1:24" x14ac:dyDescent="0.35">
      <c r="A8" s="1" t="s">
        <v>27</v>
      </c>
      <c r="B8" s="4" t="str">
        <f t="shared" si="0"/>
        <v>Connecticut</v>
      </c>
      <c r="C8" s="4" t="str">
        <f t="shared" si="1"/>
        <v>East</v>
      </c>
      <c r="D8" s="10">
        <v>0</v>
      </c>
      <c r="E8" s="11">
        <v>1</v>
      </c>
      <c r="F8" s="10">
        <v>1</v>
      </c>
      <c r="G8" s="11">
        <v>0.5</v>
      </c>
      <c r="H8" s="10">
        <v>1</v>
      </c>
      <c r="I8" s="11">
        <v>0</v>
      </c>
      <c r="J8" s="10">
        <v>1</v>
      </c>
      <c r="K8" s="11">
        <v>0</v>
      </c>
      <c r="L8" s="10">
        <v>0</v>
      </c>
      <c r="M8" s="12">
        <v>0</v>
      </c>
      <c r="N8" s="10">
        <v>1</v>
      </c>
      <c r="O8" s="11">
        <v>0</v>
      </c>
      <c r="P8" s="10">
        <v>0</v>
      </c>
      <c r="Q8" s="11">
        <v>0</v>
      </c>
      <c r="R8" s="10">
        <v>1</v>
      </c>
      <c r="S8" s="11">
        <v>0</v>
      </c>
      <c r="T8" s="10">
        <v>1</v>
      </c>
      <c r="U8" s="11">
        <v>1</v>
      </c>
      <c r="V8" s="10">
        <v>0</v>
      </c>
      <c r="W8" s="11">
        <v>0</v>
      </c>
      <c r="X8" s="8">
        <f t="shared" si="2"/>
        <v>8.5</v>
      </c>
    </row>
    <row r="9" spans="1:24" x14ac:dyDescent="0.35">
      <c r="A9" s="1" t="s">
        <v>28</v>
      </c>
      <c r="B9" s="4" t="str">
        <f t="shared" si="0"/>
        <v>Delaware</v>
      </c>
      <c r="C9" s="4" t="str">
        <f t="shared" si="1"/>
        <v>East</v>
      </c>
      <c r="D9" s="10">
        <v>0</v>
      </c>
      <c r="E9" s="11">
        <v>1</v>
      </c>
      <c r="F9" s="10">
        <v>0</v>
      </c>
      <c r="G9" s="11">
        <v>0</v>
      </c>
      <c r="H9" s="10">
        <v>1</v>
      </c>
      <c r="I9" s="11">
        <v>0</v>
      </c>
      <c r="J9" s="10">
        <v>0</v>
      </c>
      <c r="K9" s="11">
        <v>0</v>
      </c>
      <c r="L9" s="10">
        <v>0</v>
      </c>
      <c r="M9" s="12">
        <v>1</v>
      </c>
      <c r="N9" s="10">
        <v>0</v>
      </c>
      <c r="O9" s="11">
        <v>0</v>
      </c>
      <c r="P9" s="10">
        <v>0</v>
      </c>
      <c r="Q9" s="11">
        <v>0</v>
      </c>
      <c r="R9" s="10">
        <v>0</v>
      </c>
      <c r="S9" s="11">
        <v>0</v>
      </c>
      <c r="T9" s="10">
        <v>0</v>
      </c>
      <c r="U9" s="11">
        <v>0</v>
      </c>
      <c r="V9" s="10">
        <v>0</v>
      </c>
      <c r="W9" s="11">
        <v>0</v>
      </c>
      <c r="X9" s="8">
        <f t="shared" si="2"/>
        <v>3</v>
      </c>
    </row>
    <row r="10" spans="1:24" x14ac:dyDescent="0.35">
      <c r="A10" s="1" t="s">
        <v>29</v>
      </c>
      <c r="B10" s="4" t="str">
        <f t="shared" si="0"/>
        <v>Florida</v>
      </c>
      <c r="C10" s="4" t="str">
        <f t="shared" si="1"/>
        <v>South</v>
      </c>
      <c r="D10" s="10">
        <v>0</v>
      </c>
      <c r="E10" s="11">
        <v>0</v>
      </c>
      <c r="F10" s="10">
        <v>0</v>
      </c>
      <c r="G10" s="11">
        <v>0</v>
      </c>
      <c r="H10" s="10">
        <v>1</v>
      </c>
      <c r="I10" s="11">
        <v>0</v>
      </c>
      <c r="J10" s="10">
        <v>0.5</v>
      </c>
      <c r="K10" s="11">
        <v>0</v>
      </c>
      <c r="L10" s="10">
        <v>1</v>
      </c>
      <c r="M10" s="12">
        <v>0</v>
      </c>
      <c r="N10" s="10">
        <v>0</v>
      </c>
      <c r="O10" s="11">
        <v>1</v>
      </c>
      <c r="P10" s="10">
        <v>0</v>
      </c>
      <c r="Q10" s="11">
        <v>0</v>
      </c>
      <c r="R10" s="10">
        <v>0</v>
      </c>
      <c r="S10" s="11">
        <v>0</v>
      </c>
      <c r="T10" s="10">
        <v>0</v>
      </c>
      <c r="U10" s="11">
        <v>1</v>
      </c>
      <c r="V10" s="10">
        <v>0</v>
      </c>
      <c r="W10" s="11">
        <v>1</v>
      </c>
      <c r="X10" s="8">
        <f t="shared" si="2"/>
        <v>5.5</v>
      </c>
    </row>
    <row r="11" spans="1:24" x14ac:dyDescent="0.35">
      <c r="A11" s="1" t="s">
        <v>30</v>
      </c>
      <c r="B11" s="4" t="str">
        <f t="shared" si="0"/>
        <v>Georgia</v>
      </c>
      <c r="C11" s="4" t="str">
        <f t="shared" si="1"/>
        <v>South</v>
      </c>
      <c r="D11" s="10">
        <v>0</v>
      </c>
      <c r="E11" s="11">
        <v>0</v>
      </c>
      <c r="F11" s="10">
        <v>0</v>
      </c>
      <c r="G11" s="11">
        <v>0</v>
      </c>
      <c r="H11" s="10">
        <v>1</v>
      </c>
      <c r="I11" s="11">
        <v>0</v>
      </c>
      <c r="J11" s="10">
        <v>1</v>
      </c>
      <c r="K11" s="11">
        <v>1</v>
      </c>
      <c r="L11" s="10">
        <v>0</v>
      </c>
      <c r="M11" s="12">
        <v>0.5</v>
      </c>
      <c r="N11" s="10">
        <v>0</v>
      </c>
      <c r="O11" s="11">
        <v>0</v>
      </c>
      <c r="P11" s="10">
        <v>0</v>
      </c>
      <c r="Q11" s="11">
        <v>0</v>
      </c>
      <c r="R11" s="10">
        <v>0</v>
      </c>
      <c r="S11" s="11">
        <v>0</v>
      </c>
      <c r="T11" s="10">
        <v>0</v>
      </c>
      <c r="U11" s="11">
        <v>1</v>
      </c>
      <c r="V11" s="10">
        <v>0</v>
      </c>
      <c r="W11" s="11">
        <v>1</v>
      </c>
      <c r="X11" s="8">
        <f t="shared" si="2"/>
        <v>5.5</v>
      </c>
    </row>
    <row r="12" spans="1:24" x14ac:dyDescent="0.35">
      <c r="A12" s="1" t="s">
        <v>31</v>
      </c>
      <c r="B12" s="4" t="str">
        <f t="shared" si="0"/>
        <v>Hawaii</v>
      </c>
      <c r="C12" s="4" t="str">
        <f t="shared" si="1"/>
        <v>West</v>
      </c>
      <c r="D12" s="10">
        <v>0</v>
      </c>
      <c r="E12" s="11">
        <v>1</v>
      </c>
      <c r="F12" s="10">
        <v>0</v>
      </c>
      <c r="G12" s="11">
        <v>1</v>
      </c>
      <c r="H12" s="10">
        <v>0</v>
      </c>
      <c r="I12" s="11">
        <v>0</v>
      </c>
      <c r="J12" s="10">
        <v>1</v>
      </c>
      <c r="K12" s="11">
        <v>0</v>
      </c>
      <c r="L12" s="10">
        <v>0</v>
      </c>
      <c r="M12" s="12">
        <v>0</v>
      </c>
      <c r="N12" s="10">
        <v>1</v>
      </c>
      <c r="O12" s="11">
        <v>0</v>
      </c>
      <c r="P12" s="10">
        <v>0</v>
      </c>
      <c r="Q12" s="11">
        <v>0</v>
      </c>
      <c r="R12" s="10">
        <v>1</v>
      </c>
      <c r="S12" s="11">
        <v>0</v>
      </c>
      <c r="T12" s="10">
        <v>1</v>
      </c>
      <c r="U12" s="11">
        <v>0</v>
      </c>
      <c r="V12" s="10">
        <v>0</v>
      </c>
      <c r="W12" s="11">
        <v>1</v>
      </c>
      <c r="X12" s="8">
        <f t="shared" si="2"/>
        <v>7</v>
      </c>
    </row>
    <row r="13" spans="1:24" x14ac:dyDescent="0.35">
      <c r="A13" s="1" t="s">
        <v>32</v>
      </c>
      <c r="B13" s="4" t="str">
        <f t="shared" si="0"/>
        <v>Idaho</v>
      </c>
      <c r="C13" s="4" t="str">
        <f t="shared" si="1"/>
        <v>West</v>
      </c>
      <c r="D13" s="10">
        <v>0</v>
      </c>
      <c r="E13" s="11">
        <v>1</v>
      </c>
      <c r="F13" s="10">
        <v>0</v>
      </c>
      <c r="G13" s="11">
        <v>0.5</v>
      </c>
      <c r="H13" s="10">
        <v>0</v>
      </c>
      <c r="I13" s="11">
        <v>0</v>
      </c>
      <c r="J13" s="10">
        <v>0</v>
      </c>
      <c r="K13" s="11">
        <v>0</v>
      </c>
      <c r="L13" s="10">
        <v>0</v>
      </c>
      <c r="M13" s="12">
        <v>0</v>
      </c>
      <c r="N13" s="10">
        <v>0</v>
      </c>
      <c r="O13" s="11">
        <v>0.5</v>
      </c>
      <c r="P13" s="10">
        <v>0</v>
      </c>
      <c r="Q13" s="11">
        <v>0</v>
      </c>
      <c r="R13" s="10">
        <v>0</v>
      </c>
      <c r="S13" s="11">
        <v>0</v>
      </c>
      <c r="T13" s="10">
        <v>1</v>
      </c>
      <c r="U13" s="11">
        <v>1</v>
      </c>
      <c r="V13" s="10">
        <v>1</v>
      </c>
      <c r="W13" s="11">
        <v>1</v>
      </c>
      <c r="X13" s="8">
        <f t="shared" si="2"/>
        <v>6</v>
      </c>
    </row>
    <row r="14" spans="1:24" x14ac:dyDescent="0.35">
      <c r="A14" s="1" t="s">
        <v>33</v>
      </c>
      <c r="B14" s="4" t="str">
        <f t="shared" si="0"/>
        <v>Illinois</v>
      </c>
      <c r="C14" s="4" t="str">
        <f t="shared" si="1"/>
        <v>Central</v>
      </c>
      <c r="D14" s="10">
        <v>0</v>
      </c>
      <c r="E14" s="11">
        <v>1</v>
      </c>
      <c r="F14" s="10">
        <v>1</v>
      </c>
      <c r="G14" s="11">
        <v>0</v>
      </c>
      <c r="H14" s="10">
        <v>0</v>
      </c>
      <c r="I14" s="11">
        <v>0</v>
      </c>
      <c r="J14" s="10">
        <v>0.5</v>
      </c>
      <c r="K14" s="11">
        <v>1</v>
      </c>
      <c r="L14" s="10">
        <v>0</v>
      </c>
      <c r="M14" s="12">
        <v>1</v>
      </c>
      <c r="N14" s="10">
        <v>0</v>
      </c>
      <c r="O14" s="11">
        <v>0</v>
      </c>
      <c r="P14" s="10">
        <v>0</v>
      </c>
      <c r="Q14" s="11">
        <v>0</v>
      </c>
      <c r="R14" s="10">
        <v>0</v>
      </c>
      <c r="S14" s="11">
        <v>0</v>
      </c>
      <c r="T14" s="10">
        <v>0</v>
      </c>
      <c r="U14" s="11">
        <v>0</v>
      </c>
      <c r="V14" s="10">
        <v>0</v>
      </c>
      <c r="W14" s="11">
        <v>0</v>
      </c>
      <c r="X14" s="8">
        <f t="shared" si="2"/>
        <v>4.5</v>
      </c>
    </row>
    <row r="15" spans="1:24" x14ac:dyDescent="0.35">
      <c r="A15" s="1" t="s">
        <v>34</v>
      </c>
      <c r="B15" s="4" t="str">
        <f t="shared" si="0"/>
        <v>Indiana</v>
      </c>
      <c r="C15" s="4" t="str">
        <f t="shared" si="1"/>
        <v>Central</v>
      </c>
      <c r="D15" s="10">
        <v>0</v>
      </c>
      <c r="E15" s="11">
        <v>1</v>
      </c>
      <c r="F15" s="10">
        <v>0</v>
      </c>
      <c r="G15" s="11">
        <v>0</v>
      </c>
      <c r="H15" s="10">
        <v>1</v>
      </c>
      <c r="I15" s="11">
        <v>0</v>
      </c>
      <c r="J15" s="10">
        <v>0</v>
      </c>
      <c r="K15" s="11">
        <v>0</v>
      </c>
      <c r="L15" s="10">
        <v>0</v>
      </c>
      <c r="M15" s="12">
        <v>0</v>
      </c>
      <c r="N15" s="10">
        <v>0</v>
      </c>
      <c r="O15" s="11">
        <v>0</v>
      </c>
      <c r="P15" s="10">
        <v>0</v>
      </c>
      <c r="Q15" s="11">
        <v>0</v>
      </c>
      <c r="R15" s="10">
        <v>1</v>
      </c>
      <c r="S15" s="11">
        <v>0</v>
      </c>
      <c r="T15" s="10">
        <v>0</v>
      </c>
      <c r="U15" s="11">
        <v>1</v>
      </c>
      <c r="V15" s="10">
        <v>0</v>
      </c>
      <c r="W15" s="11">
        <v>1</v>
      </c>
      <c r="X15" s="8">
        <f t="shared" si="2"/>
        <v>5</v>
      </c>
    </row>
    <row r="16" spans="1:24" x14ac:dyDescent="0.35">
      <c r="A16" s="1" t="s">
        <v>35</v>
      </c>
      <c r="B16" s="4" t="str">
        <f t="shared" si="0"/>
        <v>Iowa</v>
      </c>
      <c r="C16" s="4" t="str">
        <f t="shared" si="1"/>
        <v>Central</v>
      </c>
      <c r="D16" s="10">
        <v>0</v>
      </c>
      <c r="E16" s="11">
        <v>1</v>
      </c>
      <c r="F16" s="10">
        <v>0</v>
      </c>
      <c r="G16" s="11">
        <v>0</v>
      </c>
      <c r="H16" s="10">
        <v>1</v>
      </c>
      <c r="I16" s="11">
        <v>0</v>
      </c>
      <c r="J16" s="10">
        <v>0.5</v>
      </c>
      <c r="K16" s="11">
        <v>0</v>
      </c>
      <c r="L16" s="10">
        <v>0</v>
      </c>
      <c r="M16" s="12">
        <v>0</v>
      </c>
      <c r="N16" s="10">
        <v>0</v>
      </c>
      <c r="O16" s="11">
        <v>0</v>
      </c>
      <c r="P16" s="10">
        <v>0</v>
      </c>
      <c r="Q16" s="11">
        <v>0</v>
      </c>
      <c r="R16" s="10">
        <v>0</v>
      </c>
      <c r="S16" s="11">
        <v>0</v>
      </c>
      <c r="T16" s="10">
        <v>0</v>
      </c>
      <c r="U16" s="11">
        <v>0</v>
      </c>
      <c r="V16" s="10">
        <v>0</v>
      </c>
      <c r="W16" s="11">
        <v>1</v>
      </c>
      <c r="X16" s="8">
        <f t="shared" si="2"/>
        <v>3.5</v>
      </c>
    </row>
    <row r="17" spans="1:24" x14ac:dyDescent="0.35">
      <c r="A17" s="1" t="s">
        <v>36</v>
      </c>
      <c r="B17" s="4" t="str">
        <f t="shared" si="0"/>
        <v>Kansas</v>
      </c>
      <c r="C17" s="4" t="str">
        <f t="shared" si="1"/>
        <v>Central</v>
      </c>
      <c r="D17" s="10">
        <v>0</v>
      </c>
      <c r="E17" s="11">
        <v>0</v>
      </c>
      <c r="F17" s="10">
        <v>0</v>
      </c>
      <c r="G17" s="11">
        <v>0</v>
      </c>
      <c r="H17" s="10">
        <v>0</v>
      </c>
      <c r="I17" s="11">
        <v>0</v>
      </c>
      <c r="J17" s="10">
        <v>1</v>
      </c>
      <c r="K17" s="11">
        <v>0</v>
      </c>
      <c r="L17" s="10">
        <v>0</v>
      </c>
      <c r="M17" s="12">
        <v>0</v>
      </c>
      <c r="N17" s="10">
        <v>1</v>
      </c>
      <c r="O17" s="11">
        <v>0</v>
      </c>
      <c r="P17" s="10">
        <v>0</v>
      </c>
      <c r="Q17" s="11">
        <v>0</v>
      </c>
      <c r="R17" s="10">
        <v>0</v>
      </c>
      <c r="S17" s="11">
        <v>0</v>
      </c>
      <c r="T17" s="10">
        <v>1</v>
      </c>
      <c r="U17" s="11">
        <v>1</v>
      </c>
      <c r="V17" s="10">
        <v>0.5</v>
      </c>
      <c r="W17" s="11">
        <v>1</v>
      </c>
      <c r="X17" s="8">
        <f t="shared" si="2"/>
        <v>5.5</v>
      </c>
    </row>
    <row r="18" spans="1:24" x14ac:dyDescent="0.35">
      <c r="A18" s="1" t="s">
        <v>37</v>
      </c>
      <c r="B18" s="4" t="str">
        <f t="shared" si="0"/>
        <v>Kentucky</v>
      </c>
      <c r="C18" s="4" t="str">
        <f t="shared" si="1"/>
        <v>South</v>
      </c>
      <c r="D18" s="10">
        <v>0</v>
      </c>
      <c r="E18" s="11">
        <v>1</v>
      </c>
      <c r="F18" s="10">
        <v>1</v>
      </c>
      <c r="G18" s="11">
        <v>0</v>
      </c>
      <c r="H18" s="10">
        <v>0</v>
      </c>
      <c r="I18" s="11">
        <v>0</v>
      </c>
      <c r="J18" s="10">
        <v>0.5</v>
      </c>
      <c r="K18" s="11">
        <v>0</v>
      </c>
      <c r="L18" s="10">
        <v>0</v>
      </c>
      <c r="M18" s="12">
        <v>0</v>
      </c>
      <c r="N18" s="10">
        <v>0</v>
      </c>
      <c r="O18" s="11">
        <v>0.5</v>
      </c>
      <c r="P18" s="10">
        <v>0</v>
      </c>
      <c r="Q18" s="11">
        <v>0</v>
      </c>
      <c r="R18" s="10">
        <v>0</v>
      </c>
      <c r="S18" s="11">
        <v>0</v>
      </c>
      <c r="T18" s="10">
        <v>0</v>
      </c>
      <c r="U18" s="11">
        <v>1</v>
      </c>
      <c r="V18" s="10">
        <v>0</v>
      </c>
      <c r="W18" s="11">
        <v>0</v>
      </c>
      <c r="X18" s="8">
        <f t="shared" si="2"/>
        <v>4</v>
      </c>
    </row>
    <row r="19" spans="1:24" x14ac:dyDescent="0.35">
      <c r="A19" s="1" t="s">
        <v>38</v>
      </c>
      <c r="B19" s="4" t="str">
        <f t="shared" si="0"/>
        <v>Louisiana </v>
      </c>
      <c r="C19" s="4" t="str">
        <f t="shared" si="1"/>
        <v>South</v>
      </c>
      <c r="D19" s="10">
        <v>0</v>
      </c>
      <c r="E19" s="11">
        <v>1</v>
      </c>
      <c r="F19" s="10">
        <v>0</v>
      </c>
      <c r="G19" s="11">
        <v>0</v>
      </c>
      <c r="H19" s="10">
        <v>0</v>
      </c>
      <c r="I19" s="11">
        <v>0</v>
      </c>
      <c r="J19" s="10">
        <v>1</v>
      </c>
      <c r="K19" s="11">
        <v>0</v>
      </c>
      <c r="L19" s="10">
        <v>0</v>
      </c>
      <c r="M19" s="12">
        <v>0</v>
      </c>
      <c r="N19" s="10">
        <v>1</v>
      </c>
      <c r="O19" s="11">
        <v>1</v>
      </c>
      <c r="P19" s="10">
        <v>0</v>
      </c>
      <c r="Q19" s="11">
        <v>0</v>
      </c>
      <c r="R19" s="10">
        <v>0</v>
      </c>
      <c r="S19" s="11">
        <v>0</v>
      </c>
      <c r="T19" s="10">
        <v>1</v>
      </c>
      <c r="U19" s="11">
        <v>1</v>
      </c>
      <c r="V19" s="10">
        <v>0</v>
      </c>
      <c r="W19" s="11">
        <v>0</v>
      </c>
      <c r="X19" s="8">
        <f t="shared" si="2"/>
        <v>6</v>
      </c>
    </row>
    <row r="20" spans="1:24" x14ac:dyDescent="0.35">
      <c r="A20" s="1" t="s">
        <v>39</v>
      </c>
      <c r="B20" s="4" t="str">
        <f t="shared" si="0"/>
        <v>Maine</v>
      </c>
      <c r="C20" s="4" t="str">
        <f t="shared" si="1"/>
        <v>East</v>
      </c>
      <c r="D20" s="10">
        <v>0</v>
      </c>
      <c r="E20" s="11">
        <v>1</v>
      </c>
      <c r="F20" s="10">
        <v>1</v>
      </c>
      <c r="G20" s="11">
        <v>0.5</v>
      </c>
      <c r="H20" s="10">
        <v>1</v>
      </c>
      <c r="I20" s="11">
        <v>0</v>
      </c>
      <c r="J20" s="10">
        <v>0.5</v>
      </c>
      <c r="K20" s="11">
        <v>0</v>
      </c>
      <c r="L20" s="10">
        <v>0</v>
      </c>
      <c r="M20" s="12">
        <v>1</v>
      </c>
      <c r="N20" s="10">
        <v>0</v>
      </c>
      <c r="O20" s="11">
        <v>1</v>
      </c>
      <c r="P20" s="10">
        <v>0</v>
      </c>
      <c r="Q20" s="11">
        <v>0</v>
      </c>
      <c r="R20" s="10">
        <v>0</v>
      </c>
      <c r="S20" s="11">
        <v>0</v>
      </c>
      <c r="T20" s="10">
        <v>0</v>
      </c>
      <c r="U20" s="11">
        <v>1</v>
      </c>
      <c r="V20" s="10">
        <v>0</v>
      </c>
      <c r="W20" s="11">
        <v>1</v>
      </c>
      <c r="X20" s="8">
        <f t="shared" si="2"/>
        <v>8</v>
      </c>
    </row>
    <row r="21" spans="1:24" x14ac:dyDescent="0.35">
      <c r="A21" s="1" t="s">
        <v>40</v>
      </c>
      <c r="B21" s="4" t="str">
        <f t="shared" si="0"/>
        <v>Maryland</v>
      </c>
      <c r="C21" s="4" t="str">
        <f t="shared" si="1"/>
        <v>East</v>
      </c>
      <c r="D21" s="10">
        <v>0</v>
      </c>
      <c r="E21" s="11">
        <v>1</v>
      </c>
      <c r="F21" s="10">
        <v>1</v>
      </c>
      <c r="G21" s="11">
        <v>1</v>
      </c>
      <c r="H21" s="10">
        <v>1</v>
      </c>
      <c r="I21" s="11">
        <v>1</v>
      </c>
      <c r="J21" s="10">
        <v>1</v>
      </c>
      <c r="K21" s="11">
        <v>1</v>
      </c>
      <c r="L21" s="10">
        <v>0</v>
      </c>
      <c r="M21" s="12">
        <v>1</v>
      </c>
      <c r="N21" s="10">
        <v>0</v>
      </c>
      <c r="O21" s="11">
        <v>1</v>
      </c>
      <c r="P21" s="10">
        <v>1</v>
      </c>
      <c r="Q21" s="11">
        <v>0</v>
      </c>
      <c r="R21" s="10">
        <v>1</v>
      </c>
      <c r="S21" s="11">
        <v>1</v>
      </c>
      <c r="T21" s="10">
        <v>0</v>
      </c>
      <c r="U21" s="11">
        <v>1</v>
      </c>
      <c r="V21" s="10">
        <v>0</v>
      </c>
      <c r="W21" s="11">
        <v>1</v>
      </c>
      <c r="X21" s="8">
        <f t="shared" si="2"/>
        <v>14</v>
      </c>
    </row>
    <row r="22" spans="1:24" x14ac:dyDescent="0.35">
      <c r="A22" s="1" t="s">
        <v>41</v>
      </c>
      <c r="B22" s="4" t="str">
        <f t="shared" si="0"/>
        <v>Massachusetts</v>
      </c>
      <c r="C22" s="4" t="str">
        <f t="shared" si="1"/>
        <v>East</v>
      </c>
      <c r="D22" s="10">
        <v>0</v>
      </c>
      <c r="E22" s="11">
        <v>1</v>
      </c>
      <c r="F22" s="10">
        <v>1</v>
      </c>
      <c r="G22" s="11">
        <v>0.5</v>
      </c>
      <c r="H22" s="10">
        <v>0</v>
      </c>
      <c r="I22" s="11">
        <v>1</v>
      </c>
      <c r="J22" s="10">
        <v>1</v>
      </c>
      <c r="K22" s="11">
        <v>0</v>
      </c>
      <c r="L22" s="10">
        <v>0</v>
      </c>
      <c r="M22" s="12">
        <v>1</v>
      </c>
      <c r="N22" s="10">
        <v>0</v>
      </c>
      <c r="O22" s="11">
        <v>0</v>
      </c>
      <c r="P22" s="10">
        <v>0</v>
      </c>
      <c r="Q22" s="11">
        <v>1</v>
      </c>
      <c r="R22" s="10">
        <v>0</v>
      </c>
      <c r="S22" s="11">
        <v>0</v>
      </c>
      <c r="T22" s="10">
        <v>0</v>
      </c>
      <c r="U22" s="11">
        <v>1</v>
      </c>
      <c r="V22" s="10">
        <v>0</v>
      </c>
      <c r="W22" s="11">
        <v>0</v>
      </c>
      <c r="X22" s="8">
        <f t="shared" si="2"/>
        <v>7.5</v>
      </c>
    </row>
    <row r="23" spans="1:24" x14ac:dyDescent="0.35">
      <c r="A23" s="1" t="s">
        <v>42</v>
      </c>
      <c r="B23" s="4" t="str">
        <f t="shared" si="0"/>
        <v>Michigan</v>
      </c>
      <c r="C23" s="4" t="str">
        <f t="shared" si="1"/>
        <v>Central</v>
      </c>
      <c r="D23" s="10">
        <v>0</v>
      </c>
      <c r="E23" s="11">
        <v>1</v>
      </c>
      <c r="F23" s="10">
        <v>0</v>
      </c>
      <c r="G23" s="11">
        <v>0</v>
      </c>
      <c r="H23" s="10">
        <v>1</v>
      </c>
      <c r="I23" s="11">
        <v>0</v>
      </c>
      <c r="J23" s="10">
        <v>0</v>
      </c>
      <c r="K23" s="11">
        <v>0</v>
      </c>
      <c r="L23" s="10">
        <v>0</v>
      </c>
      <c r="M23" s="12">
        <v>0</v>
      </c>
      <c r="N23" s="10">
        <v>0</v>
      </c>
      <c r="O23" s="11">
        <v>0</v>
      </c>
      <c r="P23" s="10">
        <v>0</v>
      </c>
      <c r="Q23" s="11">
        <v>0</v>
      </c>
      <c r="R23" s="10">
        <v>0</v>
      </c>
      <c r="S23" s="11">
        <v>0</v>
      </c>
      <c r="T23" s="10">
        <v>0</v>
      </c>
      <c r="U23" s="11">
        <v>1</v>
      </c>
      <c r="V23" s="10">
        <v>0</v>
      </c>
      <c r="W23" s="11">
        <v>1</v>
      </c>
      <c r="X23" s="8">
        <f t="shared" si="2"/>
        <v>4</v>
      </c>
    </row>
    <row r="24" spans="1:24" x14ac:dyDescent="0.35">
      <c r="A24" s="1" t="s">
        <v>43</v>
      </c>
      <c r="B24" s="4" t="str">
        <f t="shared" si="0"/>
        <v>Minnesota </v>
      </c>
      <c r="C24" s="4" t="str">
        <f t="shared" si="1"/>
        <v>Central</v>
      </c>
      <c r="D24" s="10">
        <v>0</v>
      </c>
      <c r="E24" s="11">
        <v>1</v>
      </c>
      <c r="F24" s="10">
        <v>0</v>
      </c>
      <c r="G24" s="11">
        <v>0</v>
      </c>
      <c r="H24" s="10">
        <v>0</v>
      </c>
      <c r="I24" s="11">
        <v>0</v>
      </c>
      <c r="J24" s="10">
        <v>1</v>
      </c>
      <c r="K24" s="11">
        <v>0</v>
      </c>
      <c r="L24" s="10">
        <v>0</v>
      </c>
      <c r="M24" s="12">
        <v>0.5</v>
      </c>
      <c r="N24" s="10">
        <v>0</v>
      </c>
      <c r="O24" s="11">
        <v>0</v>
      </c>
      <c r="P24" s="10">
        <v>0</v>
      </c>
      <c r="Q24" s="11">
        <v>0</v>
      </c>
      <c r="R24" s="10">
        <v>0</v>
      </c>
      <c r="S24" s="11">
        <v>0</v>
      </c>
      <c r="T24" s="10">
        <v>0</v>
      </c>
      <c r="U24" s="11">
        <v>1</v>
      </c>
      <c r="V24" s="10">
        <v>0</v>
      </c>
      <c r="W24" s="11">
        <v>1</v>
      </c>
      <c r="X24" s="8">
        <f t="shared" si="2"/>
        <v>4.5</v>
      </c>
    </row>
    <row r="25" spans="1:24" x14ac:dyDescent="0.35">
      <c r="A25" s="1" t="s">
        <v>44</v>
      </c>
      <c r="B25" s="4" t="str">
        <f t="shared" si="0"/>
        <v>Mississippi</v>
      </c>
      <c r="C25" s="4" t="str">
        <f t="shared" si="1"/>
        <v>South</v>
      </c>
      <c r="D25" s="10">
        <v>0</v>
      </c>
      <c r="E25" s="11">
        <v>0</v>
      </c>
      <c r="F25" s="10">
        <v>1</v>
      </c>
      <c r="G25" s="11">
        <v>0</v>
      </c>
      <c r="H25" s="10">
        <v>1</v>
      </c>
      <c r="I25" s="11">
        <v>0</v>
      </c>
      <c r="J25" s="10">
        <v>0</v>
      </c>
      <c r="K25" s="11">
        <v>0</v>
      </c>
      <c r="L25" s="10">
        <v>0</v>
      </c>
      <c r="M25" s="12">
        <v>0</v>
      </c>
      <c r="N25" s="10">
        <v>0</v>
      </c>
      <c r="O25" s="11">
        <v>0.5</v>
      </c>
      <c r="P25" s="10">
        <v>0</v>
      </c>
      <c r="Q25" s="11">
        <v>0</v>
      </c>
      <c r="R25" s="10">
        <v>0</v>
      </c>
      <c r="S25" s="11">
        <v>0</v>
      </c>
      <c r="T25" s="10">
        <v>0</v>
      </c>
      <c r="U25" s="11">
        <v>0</v>
      </c>
      <c r="V25" s="10">
        <v>0</v>
      </c>
      <c r="W25" s="11">
        <v>1</v>
      </c>
      <c r="X25" s="8">
        <f t="shared" si="2"/>
        <v>3.5</v>
      </c>
    </row>
    <row r="26" spans="1:24" x14ac:dyDescent="0.35">
      <c r="A26" s="1" t="s">
        <v>45</v>
      </c>
      <c r="B26" s="4" t="str">
        <f t="shared" si="0"/>
        <v>Missouri</v>
      </c>
      <c r="C26" s="4" t="str">
        <f t="shared" si="1"/>
        <v>Central</v>
      </c>
      <c r="D26" s="10">
        <v>0</v>
      </c>
      <c r="E26" s="11">
        <v>1</v>
      </c>
      <c r="F26" s="10">
        <v>0</v>
      </c>
      <c r="G26" s="11">
        <v>0</v>
      </c>
      <c r="H26" s="10">
        <v>1</v>
      </c>
      <c r="I26" s="11">
        <v>0</v>
      </c>
      <c r="J26" s="10">
        <v>0</v>
      </c>
      <c r="K26" s="11">
        <v>0</v>
      </c>
      <c r="L26" s="10">
        <v>0</v>
      </c>
      <c r="M26" s="12">
        <v>0</v>
      </c>
      <c r="N26" s="10">
        <v>1</v>
      </c>
      <c r="O26" s="11">
        <v>0.5</v>
      </c>
      <c r="P26" s="10">
        <v>0</v>
      </c>
      <c r="Q26" s="11">
        <v>0</v>
      </c>
      <c r="R26" s="10">
        <v>0</v>
      </c>
      <c r="S26" s="11">
        <v>0</v>
      </c>
      <c r="T26" s="10">
        <v>0</v>
      </c>
      <c r="U26" s="11">
        <v>1</v>
      </c>
      <c r="V26" s="10">
        <v>0</v>
      </c>
      <c r="W26" s="11">
        <v>0</v>
      </c>
      <c r="X26" s="8">
        <f t="shared" si="2"/>
        <v>4.5</v>
      </c>
    </row>
    <row r="27" spans="1:24" x14ac:dyDescent="0.35">
      <c r="A27" s="1" t="s">
        <v>46</v>
      </c>
      <c r="B27" s="4" t="str">
        <f t="shared" si="0"/>
        <v>Montana</v>
      </c>
      <c r="C27" s="4" t="str">
        <f t="shared" si="1"/>
        <v>West</v>
      </c>
      <c r="D27" s="10">
        <v>0</v>
      </c>
      <c r="E27" s="11">
        <v>1</v>
      </c>
      <c r="F27" s="10">
        <v>0</v>
      </c>
      <c r="G27" s="11">
        <v>0.5</v>
      </c>
      <c r="H27" s="10">
        <v>0</v>
      </c>
      <c r="I27" s="11">
        <v>0</v>
      </c>
      <c r="J27" s="10">
        <v>0</v>
      </c>
      <c r="K27" s="11">
        <v>0</v>
      </c>
      <c r="L27" s="10">
        <v>0</v>
      </c>
      <c r="M27" s="12">
        <v>0</v>
      </c>
      <c r="N27" s="10">
        <v>1</v>
      </c>
      <c r="O27" s="11">
        <v>1</v>
      </c>
      <c r="P27" s="10">
        <v>0</v>
      </c>
      <c r="Q27" s="11">
        <v>0</v>
      </c>
      <c r="R27" s="10">
        <v>0</v>
      </c>
      <c r="S27" s="11">
        <v>0</v>
      </c>
      <c r="T27" s="10">
        <v>0</v>
      </c>
      <c r="U27" s="11">
        <v>1</v>
      </c>
      <c r="V27" s="10">
        <v>0</v>
      </c>
      <c r="W27" s="11">
        <v>1</v>
      </c>
      <c r="X27" s="8">
        <f t="shared" si="2"/>
        <v>5.5</v>
      </c>
    </row>
    <row r="28" spans="1:24" x14ac:dyDescent="0.35">
      <c r="A28" s="1" t="s">
        <v>47</v>
      </c>
      <c r="B28" s="4" t="str">
        <f t="shared" si="0"/>
        <v>Nebraska</v>
      </c>
      <c r="C28" s="4" t="str">
        <f t="shared" si="1"/>
        <v>Central</v>
      </c>
      <c r="D28" s="10">
        <v>0</v>
      </c>
      <c r="E28" s="11">
        <v>1</v>
      </c>
      <c r="F28" s="10">
        <v>0</v>
      </c>
      <c r="G28" s="11">
        <v>0</v>
      </c>
      <c r="H28" s="10">
        <v>0</v>
      </c>
      <c r="I28" s="11">
        <v>0</v>
      </c>
      <c r="J28" s="10">
        <v>0</v>
      </c>
      <c r="K28" s="11">
        <v>0</v>
      </c>
      <c r="L28" s="10">
        <v>0</v>
      </c>
      <c r="M28" s="12">
        <v>0</v>
      </c>
      <c r="N28" s="10">
        <v>1</v>
      </c>
      <c r="O28" s="11">
        <v>0</v>
      </c>
      <c r="P28" s="10">
        <v>0</v>
      </c>
      <c r="Q28" s="11">
        <v>0</v>
      </c>
      <c r="R28" s="10">
        <v>0</v>
      </c>
      <c r="S28" s="11">
        <v>0</v>
      </c>
      <c r="T28" s="10">
        <v>0</v>
      </c>
      <c r="U28" s="11">
        <v>0</v>
      </c>
      <c r="V28" s="10">
        <v>0</v>
      </c>
      <c r="W28" s="11">
        <v>1</v>
      </c>
      <c r="X28" s="8">
        <f t="shared" si="2"/>
        <v>3</v>
      </c>
    </row>
    <row r="29" spans="1:24" x14ac:dyDescent="0.35">
      <c r="A29" s="1" t="s">
        <v>48</v>
      </c>
      <c r="B29" s="4" t="str">
        <f t="shared" si="0"/>
        <v>Nevada</v>
      </c>
      <c r="C29" s="4" t="str">
        <f t="shared" si="1"/>
        <v>West</v>
      </c>
      <c r="D29" s="10">
        <v>0</v>
      </c>
      <c r="E29" s="11">
        <v>1</v>
      </c>
      <c r="F29" s="10">
        <v>1</v>
      </c>
      <c r="G29" s="11">
        <v>1</v>
      </c>
      <c r="H29" s="10">
        <v>0</v>
      </c>
      <c r="I29" s="11">
        <v>0</v>
      </c>
      <c r="J29" s="10">
        <v>0.5</v>
      </c>
      <c r="K29" s="11">
        <v>0</v>
      </c>
      <c r="L29" s="10">
        <v>0</v>
      </c>
      <c r="M29" s="12">
        <v>0</v>
      </c>
      <c r="N29" s="10">
        <v>0</v>
      </c>
      <c r="O29" s="11">
        <v>0</v>
      </c>
      <c r="P29" s="10">
        <v>0</v>
      </c>
      <c r="Q29" s="11">
        <v>0</v>
      </c>
      <c r="R29" s="10">
        <v>0</v>
      </c>
      <c r="S29" s="11">
        <v>0</v>
      </c>
      <c r="T29" s="10">
        <v>0</v>
      </c>
      <c r="U29" s="11">
        <v>0</v>
      </c>
      <c r="V29" s="10">
        <v>0</v>
      </c>
      <c r="W29" s="11">
        <v>1</v>
      </c>
      <c r="X29" s="8">
        <f t="shared" si="2"/>
        <v>4.5</v>
      </c>
    </row>
    <row r="30" spans="1:24" x14ac:dyDescent="0.35">
      <c r="A30" s="1" t="s">
        <v>49</v>
      </c>
      <c r="B30" s="4" t="str">
        <f t="shared" si="0"/>
        <v>New Hampshire</v>
      </c>
      <c r="C30" s="4" t="str">
        <f t="shared" si="1"/>
        <v>East</v>
      </c>
      <c r="D30" s="10">
        <v>0</v>
      </c>
      <c r="E30" s="11">
        <v>1</v>
      </c>
      <c r="F30" s="10">
        <v>1</v>
      </c>
      <c r="G30" s="11">
        <v>0.5</v>
      </c>
      <c r="H30" s="10">
        <v>1</v>
      </c>
      <c r="I30" s="11">
        <v>0</v>
      </c>
      <c r="J30" s="10">
        <v>0.5</v>
      </c>
      <c r="K30" s="11">
        <v>0</v>
      </c>
      <c r="L30" s="10">
        <v>0</v>
      </c>
      <c r="M30" s="12">
        <v>1</v>
      </c>
      <c r="N30" s="10">
        <v>0</v>
      </c>
      <c r="O30" s="11">
        <v>0</v>
      </c>
      <c r="P30" s="10">
        <v>0</v>
      </c>
      <c r="Q30" s="11">
        <v>0</v>
      </c>
      <c r="R30" s="10">
        <v>0</v>
      </c>
      <c r="S30" s="11">
        <v>0</v>
      </c>
      <c r="T30" s="10">
        <v>0</v>
      </c>
      <c r="U30" s="11">
        <v>0</v>
      </c>
      <c r="V30" s="10">
        <v>0</v>
      </c>
      <c r="W30" s="11">
        <v>0</v>
      </c>
      <c r="X30" s="8">
        <f t="shared" si="2"/>
        <v>5</v>
      </c>
    </row>
    <row r="31" spans="1:24" x14ac:dyDescent="0.35">
      <c r="A31" s="1" t="s">
        <v>50</v>
      </c>
      <c r="B31" s="4" t="str">
        <f t="shared" si="0"/>
        <v>New Jersey</v>
      </c>
      <c r="C31" s="4" t="str">
        <f t="shared" si="1"/>
        <v>East</v>
      </c>
      <c r="D31" s="10">
        <v>0</v>
      </c>
      <c r="E31" s="11">
        <v>0.5</v>
      </c>
      <c r="F31" s="10">
        <v>1</v>
      </c>
      <c r="G31" s="11">
        <v>1</v>
      </c>
      <c r="H31" s="10">
        <v>0</v>
      </c>
      <c r="I31" s="11">
        <v>0</v>
      </c>
      <c r="J31" s="10">
        <v>1</v>
      </c>
      <c r="K31" s="11">
        <v>0</v>
      </c>
      <c r="L31" s="10">
        <v>1</v>
      </c>
      <c r="M31" s="12">
        <v>1</v>
      </c>
      <c r="N31" s="10">
        <v>0</v>
      </c>
      <c r="O31" s="11">
        <v>0.5</v>
      </c>
      <c r="P31" s="10">
        <v>0</v>
      </c>
      <c r="Q31" s="11">
        <v>0</v>
      </c>
      <c r="R31" s="10">
        <v>0</v>
      </c>
      <c r="S31" s="11">
        <v>0</v>
      </c>
      <c r="T31" s="10">
        <v>0</v>
      </c>
      <c r="U31" s="11">
        <v>0</v>
      </c>
      <c r="V31" s="10">
        <v>0</v>
      </c>
      <c r="W31" s="11">
        <v>1</v>
      </c>
      <c r="X31" s="8">
        <f t="shared" si="2"/>
        <v>7</v>
      </c>
    </row>
    <row r="32" spans="1:24" x14ac:dyDescent="0.35">
      <c r="A32" s="1" t="s">
        <v>51</v>
      </c>
      <c r="B32" s="4" t="str">
        <f t="shared" si="0"/>
        <v>New Mexico</v>
      </c>
      <c r="C32" s="4" t="str">
        <f t="shared" si="1"/>
        <v>West</v>
      </c>
      <c r="D32" s="10">
        <v>0</v>
      </c>
      <c r="E32" s="11">
        <v>1</v>
      </c>
      <c r="F32" s="10">
        <v>0</v>
      </c>
      <c r="G32" s="11">
        <v>0</v>
      </c>
      <c r="H32" s="10">
        <v>1</v>
      </c>
      <c r="I32" s="11">
        <v>0</v>
      </c>
      <c r="J32" s="10">
        <v>1</v>
      </c>
      <c r="K32" s="11">
        <v>0</v>
      </c>
      <c r="L32" s="10">
        <v>0</v>
      </c>
      <c r="M32" s="12">
        <v>0</v>
      </c>
      <c r="N32" s="10">
        <v>0</v>
      </c>
      <c r="O32" s="11">
        <v>0.5</v>
      </c>
      <c r="P32" s="10">
        <v>0</v>
      </c>
      <c r="Q32" s="11">
        <v>0</v>
      </c>
      <c r="R32" s="10">
        <v>0</v>
      </c>
      <c r="S32" s="11">
        <v>0</v>
      </c>
      <c r="T32" s="10">
        <v>0</v>
      </c>
      <c r="U32" s="11">
        <v>0</v>
      </c>
      <c r="V32" s="10">
        <v>0</v>
      </c>
      <c r="W32" s="11">
        <v>1</v>
      </c>
      <c r="X32" s="8">
        <f t="shared" si="2"/>
        <v>4.5</v>
      </c>
    </row>
    <row r="33" spans="1:24" x14ac:dyDescent="0.35">
      <c r="A33" s="1" t="s">
        <v>52</v>
      </c>
      <c r="B33" s="4" t="str">
        <f t="shared" si="0"/>
        <v>New York</v>
      </c>
      <c r="C33" s="4" t="str">
        <f t="shared" si="1"/>
        <v>East</v>
      </c>
      <c r="D33" s="10">
        <v>0</v>
      </c>
      <c r="E33" s="11">
        <v>1</v>
      </c>
      <c r="F33" s="10">
        <v>0</v>
      </c>
      <c r="G33" s="11">
        <v>0.5</v>
      </c>
      <c r="H33" s="10">
        <v>1</v>
      </c>
      <c r="I33" s="11">
        <v>0</v>
      </c>
      <c r="J33" s="10">
        <v>0.5</v>
      </c>
      <c r="K33" s="11">
        <v>0</v>
      </c>
      <c r="L33" s="10">
        <v>0</v>
      </c>
      <c r="M33" s="12">
        <v>1</v>
      </c>
      <c r="N33" s="10">
        <v>1</v>
      </c>
      <c r="O33" s="11">
        <v>1</v>
      </c>
      <c r="P33" s="10">
        <v>0</v>
      </c>
      <c r="Q33" s="11">
        <v>0</v>
      </c>
      <c r="R33" s="10">
        <v>0</v>
      </c>
      <c r="S33" s="11">
        <v>0</v>
      </c>
      <c r="T33" s="10">
        <v>1</v>
      </c>
      <c r="U33" s="11">
        <v>0.5</v>
      </c>
      <c r="V33" s="10">
        <v>0</v>
      </c>
      <c r="W33" s="11">
        <v>0</v>
      </c>
      <c r="X33" s="8">
        <f t="shared" si="2"/>
        <v>7.5</v>
      </c>
    </row>
    <row r="34" spans="1:24" x14ac:dyDescent="0.35">
      <c r="A34" s="1" t="s">
        <v>53</v>
      </c>
      <c r="B34" s="4" t="str">
        <f t="shared" ref="B34:B51" si="3">VLOOKUP($A34, AllStates, 2,FALSE)</f>
        <v>North Carolina</v>
      </c>
      <c r="C34" s="4" t="str">
        <f t="shared" ref="C34:C51" si="4">VLOOKUP($A34, AllStates, 3,FALSE)</f>
        <v>South</v>
      </c>
      <c r="D34" s="10">
        <v>0</v>
      </c>
      <c r="E34" s="11">
        <v>0</v>
      </c>
      <c r="F34" s="10">
        <v>0</v>
      </c>
      <c r="G34" s="11">
        <v>0</v>
      </c>
      <c r="H34" s="10">
        <v>0</v>
      </c>
      <c r="I34" s="11">
        <v>0</v>
      </c>
      <c r="J34" s="10">
        <v>0.5</v>
      </c>
      <c r="K34" s="11">
        <v>1</v>
      </c>
      <c r="L34" s="10">
        <v>0</v>
      </c>
      <c r="M34" s="12">
        <v>0</v>
      </c>
      <c r="N34" s="10">
        <v>0</v>
      </c>
      <c r="O34" s="11">
        <v>1</v>
      </c>
      <c r="P34" s="10">
        <v>0</v>
      </c>
      <c r="Q34" s="11">
        <v>0</v>
      </c>
      <c r="R34" s="10">
        <v>1</v>
      </c>
      <c r="S34" s="11">
        <v>0</v>
      </c>
      <c r="T34" s="10">
        <v>0</v>
      </c>
      <c r="U34" s="11">
        <v>0</v>
      </c>
      <c r="V34" s="10">
        <v>0</v>
      </c>
      <c r="W34" s="11">
        <v>1</v>
      </c>
      <c r="X34" s="8">
        <f t="shared" si="2"/>
        <v>4.5</v>
      </c>
    </row>
    <row r="35" spans="1:24" x14ac:dyDescent="0.35">
      <c r="A35" s="1" t="s">
        <v>54</v>
      </c>
      <c r="B35" s="4" t="str">
        <f t="shared" si="3"/>
        <v>North Dakota</v>
      </c>
      <c r="C35" s="4" t="str">
        <f t="shared" si="4"/>
        <v>Central</v>
      </c>
      <c r="D35" s="10">
        <v>0</v>
      </c>
      <c r="E35" s="11">
        <v>1</v>
      </c>
      <c r="F35" s="10">
        <v>0</v>
      </c>
      <c r="G35" s="11">
        <v>0</v>
      </c>
      <c r="H35" s="10">
        <v>0</v>
      </c>
      <c r="I35" s="11">
        <v>0</v>
      </c>
      <c r="J35" s="10">
        <v>0</v>
      </c>
      <c r="K35" s="11">
        <v>0</v>
      </c>
      <c r="L35" s="10">
        <v>0</v>
      </c>
      <c r="M35" s="12">
        <v>0.5</v>
      </c>
      <c r="N35" s="10">
        <v>1</v>
      </c>
      <c r="O35" s="11">
        <v>0</v>
      </c>
      <c r="P35" s="10">
        <v>0</v>
      </c>
      <c r="Q35" s="11">
        <v>0</v>
      </c>
      <c r="R35" s="10">
        <v>0</v>
      </c>
      <c r="S35" s="11">
        <v>0</v>
      </c>
      <c r="T35" s="10">
        <v>0</v>
      </c>
      <c r="U35" s="11">
        <v>1</v>
      </c>
      <c r="V35" s="10">
        <v>0</v>
      </c>
      <c r="W35" s="11">
        <v>0</v>
      </c>
      <c r="X35" s="8">
        <f t="shared" si="2"/>
        <v>3.5</v>
      </c>
    </row>
    <row r="36" spans="1:24" x14ac:dyDescent="0.35">
      <c r="A36" s="1" t="s">
        <v>55</v>
      </c>
      <c r="B36" s="4" t="str">
        <f t="shared" si="3"/>
        <v>Ohio</v>
      </c>
      <c r="C36" s="4" t="str">
        <f t="shared" si="4"/>
        <v>East</v>
      </c>
      <c r="D36" s="10">
        <v>0</v>
      </c>
      <c r="E36" s="11">
        <v>0</v>
      </c>
      <c r="F36" s="10">
        <v>0</v>
      </c>
      <c r="G36" s="11">
        <v>0.5</v>
      </c>
      <c r="H36" s="10">
        <v>1</v>
      </c>
      <c r="I36" s="11">
        <v>0</v>
      </c>
      <c r="J36" s="10">
        <v>0.5</v>
      </c>
      <c r="K36" s="11">
        <v>0</v>
      </c>
      <c r="L36" s="10">
        <v>0</v>
      </c>
      <c r="M36" s="12">
        <v>1</v>
      </c>
      <c r="N36" s="10">
        <v>0</v>
      </c>
      <c r="O36" s="11">
        <v>0.5</v>
      </c>
      <c r="P36" s="10">
        <v>0</v>
      </c>
      <c r="Q36" s="11">
        <v>0</v>
      </c>
      <c r="R36" s="10">
        <v>0</v>
      </c>
      <c r="S36" s="11">
        <v>0</v>
      </c>
      <c r="T36" s="10">
        <v>0</v>
      </c>
      <c r="U36" s="11">
        <v>1</v>
      </c>
      <c r="V36" s="10">
        <v>0</v>
      </c>
      <c r="W36" s="11">
        <v>1</v>
      </c>
      <c r="X36" s="8">
        <f t="shared" si="2"/>
        <v>5.5</v>
      </c>
    </row>
    <row r="37" spans="1:24" x14ac:dyDescent="0.35">
      <c r="A37" s="1" t="s">
        <v>56</v>
      </c>
      <c r="B37" s="4" t="str">
        <f t="shared" si="3"/>
        <v>Oklahoma</v>
      </c>
      <c r="C37" s="4" t="str">
        <f t="shared" si="4"/>
        <v>Central</v>
      </c>
      <c r="D37" s="10">
        <v>0</v>
      </c>
      <c r="E37" s="11">
        <v>1</v>
      </c>
      <c r="F37" s="10">
        <v>1</v>
      </c>
      <c r="G37" s="11">
        <v>0</v>
      </c>
      <c r="H37" s="10">
        <v>0</v>
      </c>
      <c r="I37" s="11">
        <v>0</v>
      </c>
      <c r="J37" s="10">
        <v>0</v>
      </c>
      <c r="K37" s="11">
        <v>0</v>
      </c>
      <c r="L37" s="10">
        <v>0</v>
      </c>
      <c r="M37" s="12">
        <v>0</v>
      </c>
      <c r="N37" s="10">
        <v>0</v>
      </c>
      <c r="O37" s="11">
        <v>0.5</v>
      </c>
      <c r="P37" s="10">
        <v>0</v>
      </c>
      <c r="Q37" s="11">
        <v>0</v>
      </c>
      <c r="R37" s="10">
        <v>0</v>
      </c>
      <c r="S37" s="11">
        <v>0</v>
      </c>
      <c r="T37" s="10">
        <v>0</v>
      </c>
      <c r="U37" s="11">
        <v>1</v>
      </c>
      <c r="V37" s="10">
        <v>0</v>
      </c>
      <c r="W37" s="11">
        <v>1</v>
      </c>
      <c r="X37" s="8">
        <f t="shared" si="2"/>
        <v>4.5</v>
      </c>
    </row>
    <row r="38" spans="1:24" x14ac:dyDescent="0.35">
      <c r="A38" s="1" t="s">
        <v>57</v>
      </c>
      <c r="B38" s="4" t="str">
        <f t="shared" si="3"/>
        <v>Oregon</v>
      </c>
      <c r="C38" s="4" t="str">
        <f t="shared" si="4"/>
        <v>West</v>
      </c>
      <c r="D38" s="10">
        <v>0</v>
      </c>
      <c r="E38" s="11">
        <v>1</v>
      </c>
      <c r="F38" s="10">
        <v>0</v>
      </c>
      <c r="G38" s="11">
        <v>0</v>
      </c>
      <c r="H38" s="10">
        <v>0</v>
      </c>
      <c r="I38" s="11">
        <v>0</v>
      </c>
      <c r="J38" s="10">
        <v>0</v>
      </c>
      <c r="K38" s="11">
        <v>0</v>
      </c>
      <c r="L38" s="10">
        <v>0</v>
      </c>
      <c r="M38" s="12">
        <v>0</v>
      </c>
      <c r="N38" s="10">
        <v>1</v>
      </c>
      <c r="O38" s="11">
        <v>0</v>
      </c>
      <c r="P38" s="10">
        <v>0</v>
      </c>
      <c r="Q38" s="11">
        <v>0</v>
      </c>
      <c r="R38" s="10">
        <v>1</v>
      </c>
      <c r="S38" s="11">
        <v>0</v>
      </c>
      <c r="T38" s="10">
        <v>0</v>
      </c>
      <c r="U38" s="11">
        <v>1</v>
      </c>
      <c r="V38" s="10">
        <v>0</v>
      </c>
      <c r="W38" s="11">
        <v>1</v>
      </c>
      <c r="X38" s="8">
        <f t="shared" si="2"/>
        <v>5</v>
      </c>
    </row>
    <row r="39" spans="1:24" x14ac:dyDescent="0.35">
      <c r="A39" s="1" t="s">
        <v>58</v>
      </c>
      <c r="B39" s="4" t="str">
        <f t="shared" si="3"/>
        <v>Pennsylvania</v>
      </c>
      <c r="C39" s="4" t="str">
        <f t="shared" si="4"/>
        <v>East</v>
      </c>
      <c r="D39" s="10">
        <v>0</v>
      </c>
      <c r="E39" s="11">
        <v>1</v>
      </c>
      <c r="F39" s="10">
        <v>0</v>
      </c>
      <c r="G39" s="11">
        <v>0</v>
      </c>
      <c r="H39" s="10">
        <v>0</v>
      </c>
      <c r="I39" s="11">
        <v>0.5</v>
      </c>
      <c r="J39" s="10">
        <v>0</v>
      </c>
      <c r="K39" s="11">
        <v>0</v>
      </c>
      <c r="L39" s="10">
        <v>0</v>
      </c>
      <c r="M39" s="12">
        <v>0</v>
      </c>
      <c r="N39" s="10">
        <v>1</v>
      </c>
      <c r="O39" s="11">
        <v>0</v>
      </c>
      <c r="P39" s="10">
        <v>0</v>
      </c>
      <c r="Q39" s="11">
        <v>0</v>
      </c>
      <c r="R39" s="10">
        <v>1</v>
      </c>
      <c r="S39" s="11">
        <v>0</v>
      </c>
      <c r="T39" s="10">
        <v>0</v>
      </c>
      <c r="U39" s="11">
        <v>1</v>
      </c>
      <c r="V39" s="10">
        <v>0</v>
      </c>
      <c r="W39" s="11">
        <v>0</v>
      </c>
      <c r="X39" s="8">
        <f t="shared" si="2"/>
        <v>4.5</v>
      </c>
    </row>
    <row r="40" spans="1:24" x14ac:dyDescent="0.35">
      <c r="A40" s="1" t="s">
        <v>59</v>
      </c>
      <c r="B40" s="4" t="str">
        <f t="shared" si="3"/>
        <v>Rhode Island </v>
      </c>
      <c r="C40" s="4" t="str">
        <f t="shared" si="4"/>
        <v>East</v>
      </c>
      <c r="D40" s="10">
        <v>0</v>
      </c>
      <c r="E40" s="11">
        <v>1</v>
      </c>
      <c r="F40" s="10">
        <v>0</v>
      </c>
      <c r="G40" s="11">
        <v>0</v>
      </c>
      <c r="H40" s="10">
        <v>1</v>
      </c>
      <c r="I40" s="11">
        <v>0</v>
      </c>
      <c r="J40" s="10">
        <v>1</v>
      </c>
      <c r="K40" s="11">
        <v>0</v>
      </c>
      <c r="L40" s="10">
        <v>0</v>
      </c>
      <c r="M40" s="12">
        <v>1</v>
      </c>
      <c r="N40" s="10">
        <v>0</v>
      </c>
      <c r="O40" s="11">
        <v>0.5</v>
      </c>
      <c r="P40" s="10">
        <v>0</v>
      </c>
      <c r="Q40" s="11">
        <v>0</v>
      </c>
      <c r="R40" s="10">
        <v>0</v>
      </c>
      <c r="S40" s="11">
        <v>0</v>
      </c>
      <c r="T40" s="10">
        <v>0</v>
      </c>
      <c r="U40" s="11">
        <v>0</v>
      </c>
      <c r="V40" s="10">
        <v>0</v>
      </c>
      <c r="W40" s="11">
        <v>0</v>
      </c>
      <c r="X40" s="8">
        <f t="shared" si="2"/>
        <v>4.5</v>
      </c>
    </row>
    <row r="41" spans="1:24" x14ac:dyDescent="0.35">
      <c r="A41" s="1" t="s">
        <v>60</v>
      </c>
      <c r="B41" s="4" t="str">
        <f t="shared" si="3"/>
        <v>South Carolina</v>
      </c>
      <c r="C41" s="4" t="str">
        <f t="shared" si="4"/>
        <v>South</v>
      </c>
      <c r="D41" s="10">
        <v>0</v>
      </c>
      <c r="E41" s="11">
        <v>0</v>
      </c>
      <c r="F41" s="10">
        <v>1</v>
      </c>
      <c r="G41" s="11">
        <v>0.5</v>
      </c>
      <c r="H41" s="10">
        <v>0</v>
      </c>
      <c r="I41" s="11">
        <v>0</v>
      </c>
      <c r="J41" s="10">
        <v>0</v>
      </c>
      <c r="K41" s="11">
        <v>0</v>
      </c>
      <c r="L41" s="10">
        <v>0</v>
      </c>
      <c r="M41" s="12">
        <v>0.5</v>
      </c>
      <c r="N41" s="10">
        <v>0</v>
      </c>
      <c r="O41" s="11">
        <v>0.5</v>
      </c>
      <c r="P41" s="10">
        <v>0</v>
      </c>
      <c r="Q41" s="11">
        <v>0</v>
      </c>
      <c r="R41" s="10">
        <v>0</v>
      </c>
      <c r="S41" s="11">
        <v>0</v>
      </c>
      <c r="T41" s="10">
        <v>0</v>
      </c>
      <c r="U41" s="11">
        <v>0</v>
      </c>
      <c r="V41" s="10">
        <v>0</v>
      </c>
      <c r="W41" s="11">
        <v>1</v>
      </c>
      <c r="X41" s="8">
        <f t="shared" si="2"/>
        <v>3.5</v>
      </c>
    </row>
    <row r="42" spans="1:24" x14ac:dyDescent="0.35">
      <c r="A42" s="1" t="s">
        <v>61</v>
      </c>
      <c r="B42" s="4" t="str">
        <f t="shared" si="3"/>
        <v>South Dakota</v>
      </c>
      <c r="C42" s="4" t="str">
        <f t="shared" si="4"/>
        <v>Central</v>
      </c>
      <c r="D42" s="10">
        <v>0</v>
      </c>
      <c r="E42" s="11">
        <v>0</v>
      </c>
      <c r="F42" s="10">
        <v>0</v>
      </c>
      <c r="G42" s="11">
        <v>0</v>
      </c>
      <c r="H42" s="10">
        <v>0</v>
      </c>
      <c r="I42" s="11">
        <v>0</v>
      </c>
      <c r="J42" s="10">
        <v>0</v>
      </c>
      <c r="K42" s="11">
        <v>0</v>
      </c>
      <c r="L42" s="10">
        <v>0</v>
      </c>
      <c r="M42" s="12">
        <v>0.5</v>
      </c>
      <c r="N42" s="10">
        <v>0</v>
      </c>
      <c r="O42" s="11">
        <v>0</v>
      </c>
      <c r="P42" s="10">
        <v>0</v>
      </c>
      <c r="Q42" s="11">
        <v>0</v>
      </c>
      <c r="R42" s="10">
        <v>1</v>
      </c>
      <c r="S42" s="11">
        <v>0</v>
      </c>
      <c r="T42" s="10">
        <v>0</v>
      </c>
      <c r="U42" s="11">
        <v>0</v>
      </c>
      <c r="V42" s="10">
        <v>0</v>
      </c>
      <c r="W42" s="11">
        <v>1</v>
      </c>
      <c r="X42" s="8">
        <f t="shared" si="2"/>
        <v>2.5</v>
      </c>
    </row>
    <row r="43" spans="1:24" x14ac:dyDescent="0.35">
      <c r="A43" s="1" t="s">
        <v>62</v>
      </c>
      <c r="B43" s="4" t="str">
        <f t="shared" si="3"/>
        <v>Tennessee</v>
      </c>
      <c r="C43" s="4" t="str">
        <f t="shared" si="4"/>
        <v>South</v>
      </c>
      <c r="D43" s="10">
        <v>0</v>
      </c>
      <c r="E43" s="11">
        <v>0</v>
      </c>
      <c r="F43" s="10">
        <v>0</v>
      </c>
      <c r="G43" s="11">
        <v>0</v>
      </c>
      <c r="H43" s="10">
        <v>0</v>
      </c>
      <c r="I43" s="11">
        <v>0</v>
      </c>
      <c r="J43" s="10">
        <v>0</v>
      </c>
      <c r="K43" s="11">
        <v>0</v>
      </c>
      <c r="L43" s="10">
        <v>0</v>
      </c>
      <c r="M43" s="12">
        <v>0</v>
      </c>
      <c r="N43" s="10">
        <v>0</v>
      </c>
      <c r="O43" s="11">
        <v>0</v>
      </c>
      <c r="P43" s="10">
        <v>0</v>
      </c>
      <c r="Q43" s="11">
        <v>0</v>
      </c>
      <c r="R43" s="10">
        <v>1</v>
      </c>
      <c r="S43" s="11">
        <v>0</v>
      </c>
      <c r="T43" s="10">
        <v>0</v>
      </c>
      <c r="U43" s="11">
        <v>0</v>
      </c>
      <c r="V43" s="10">
        <v>0</v>
      </c>
      <c r="W43" s="11">
        <v>1</v>
      </c>
      <c r="X43" s="8">
        <f t="shared" si="2"/>
        <v>2</v>
      </c>
    </row>
    <row r="44" spans="1:24" x14ac:dyDescent="0.35">
      <c r="A44" s="1" t="s">
        <v>63</v>
      </c>
      <c r="B44" s="4" t="str">
        <f t="shared" si="3"/>
        <v>Texas</v>
      </c>
      <c r="C44" s="4" t="str">
        <f t="shared" si="4"/>
        <v>Central</v>
      </c>
      <c r="D44" s="10">
        <v>0</v>
      </c>
      <c r="E44" s="11">
        <v>0</v>
      </c>
      <c r="F44" s="10">
        <v>1</v>
      </c>
      <c r="G44" s="11">
        <v>1</v>
      </c>
      <c r="H44" s="10">
        <v>1</v>
      </c>
      <c r="I44" s="11">
        <v>1</v>
      </c>
      <c r="J44" s="10">
        <v>0</v>
      </c>
      <c r="K44" s="11">
        <v>0</v>
      </c>
      <c r="L44" s="10">
        <v>0</v>
      </c>
      <c r="M44" s="12">
        <v>0.5</v>
      </c>
      <c r="N44" s="10">
        <v>0</v>
      </c>
      <c r="O44" s="11">
        <v>0.5</v>
      </c>
      <c r="P44" s="10">
        <v>0</v>
      </c>
      <c r="Q44" s="11">
        <v>0</v>
      </c>
      <c r="R44" s="10">
        <v>0</v>
      </c>
      <c r="S44" s="11">
        <v>0</v>
      </c>
      <c r="T44" s="10">
        <v>0</v>
      </c>
      <c r="U44" s="11">
        <v>0</v>
      </c>
      <c r="V44" s="10">
        <v>0</v>
      </c>
      <c r="W44" s="11">
        <v>1</v>
      </c>
      <c r="X44" s="8">
        <f t="shared" si="2"/>
        <v>6</v>
      </c>
    </row>
    <row r="45" spans="1:24" x14ac:dyDescent="0.35">
      <c r="A45" s="1" t="s">
        <v>64</v>
      </c>
      <c r="B45" s="4" t="str">
        <f t="shared" si="3"/>
        <v>Utah</v>
      </c>
      <c r="C45" s="4" t="str">
        <f t="shared" si="4"/>
        <v>West</v>
      </c>
      <c r="D45" s="10">
        <v>0</v>
      </c>
      <c r="E45" s="11">
        <v>1</v>
      </c>
      <c r="F45" s="10">
        <v>0</v>
      </c>
      <c r="G45" s="11">
        <v>0</v>
      </c>
      <c r="H45" s="10">
        <v>1</v>
      </c>
      <c r="I45" s="11">
        <v>0</v>
      </c>
      <c r="J45" s="10">
        <v>1</v>
      </c>
      <c r="K45" s="11">
        <v>0</v>
      </c>
      <c r="L45" s="10">
        <v>0</v>
      </c>
      <c r="M45" s="12">
        <v>0</v>
      </c>
      <c r="N45" s="10">
        <v>1</v>
      </c>
      <c r="O45" s="11">
        <v>0</v>
      </c>
      <c r="P45" s="10">
        <v>0</v>
      </c>
      <c r="Q45" s="11">
        <v>0</v>
      </c>
      <c r="R45" s="10">
        <v>0</v>
      </c>
      <c r="S45" s="11">
        <v>0</v>
      </c>
      <c r="T45" s="10">
        <v>0</v>
      </c>
      <c r="U45" s="11">
        <v>0</v>
      </c>
      <c r="V45" s="10">
        <v>0</v>
      </c>
      <c r="W45" s="11">
        <v>1</v>
      </c>
      <c r="X45" s="8">
        <f t="shared" si="2"/>
        <v>5</v>
      </c>
    </row>
    <row r="46" spans="1:24" x14ac:dyDescent="0.35">
      <c r="A46" s="1" t="s">
        <v>65</v>
      </c>
      <c r="B46" s="4" t="str">
        <f t="shared" si="3"/>
        <v>Vermont</v>
      </c>
      <c r="C46" s="4" t="str">
        <f t="shared" si="4"/>
        <v>East</v>
      </c>
      <c r="D46" s="10">
        <v>0</v>
      </c>
      <c r="E46" s="11">
        <v>1</v>
      </c>
      <c r="F46" s="10">
        <v>0</v>
      </c>
      <c r="G46" s="11">
        <v>0</v>
      </c>
      <c r="H46" s="10">
        <v>0</v>
      </c>
      <c r="I46" s="11">
        <v>0</v>
      </c>
      <c r="J46" s="10">
        <v>1</v>
      </c>
      <c r="K46" s="11">
        <v>0</v>
      </c>
      <c r="L46" s="10">
        <v>1</v>
      </c>
      <c r="M46" s="12">
        <v>0</v>
      </c>
      <c r="N46" s="10">
        <v>0</v>
      </c>
      <c r="O46" s="11">
        <v>0.5</v>
      </c>
      <c r="P46" s="10">
        <v>0</v>
      </c>
      <c r="Q46" s="11">
        <v>0</v>
      </c>
      <c r="R46" s="10">
        <v>1</v>
      </c>
      <c r="S46" s="11">
        <v>0</v>
      </c>
      <c r="T46" s="10">
        <v>0</v>
      </c>
      <c r="U46" s="11">
        <v>1</v>
      </c>
      <c r="V46" s="10">
        <v>0</v>
      </c>
      <c r="W46" s="11">
        <v>1</v>
      </c>
      <c r="X46" s="8">
        <f t="shared" si="2"/>
        <v>6.5</v>
      </c>
    </row>
    <row r="47" spans="1:24" x14ac:dyDescent="0.35">
      <c r="A47" s="1" t="s">
        <v>66</v>
      </c>
      <c r="B47" s="4" t="str">
        <f t="shared" si="3"/>
        <v>Virginia</v>
      </c>
      <c r="C47" s="4" t="str">
        <f t="shared" si="4"/>
        <v>South</v>
      </c>
      <c r="D47" s="10">
        <v>0</v>
      </c>
      <c r="E47" s="11">
        <v>1</v>
      </c>
      <c r="F47" s="10">
        <v>0.5</v>
      </c>
      <c r="G47" s="11">
        <v>0</v>
      </c>
      <c r="H47" s="10">
        <v>0</v>
      </c>
      <c r="I47" s="11">
        <v>0</v>
      </c>
      <c r="J47" s="10">
        <v>0</v>
      </c>
      <c r="K47" s="11">
        <v>0</v>
      </c>
      <c r="L47" s="10">
        <v>0</v>
      </c>
      <c r="M47" s="12">
        <v>0</v>
      </c>
      <c r="N47" s="10">
        <v>1</v>
      </c>
      <c r="O47" s="11">
        <v>0</v>
      </c>
      <c r="P47" s="10">
        <v>0</v>
      </c>
      <c r="Q47" s="11">
        <v>0</v>
      </c>
      <c r="R47" s="10">
        <v>0</v>
      </c>
      <c r="S47" s="11">
        <v>0</v>
      </c>
      <c r="T47" s="10">
        <v>0</v>
      </c>
      <c r="U47" s="11">
        <v>0</v>
      </c>
      <c r="V47" s="10">
        <v>0</v>
      </c>
      <c r="W47" s="11">
        <v>0</v>
      </c>
      <c r="X47" s="8">
        <f t="shared" si="2"/>
        <v>2.5</v>
      </c>
    </row>
    <row r="48" spans="1:24" x14ac:dyDescent="0.35">
      <c r="A48" s="1" t="s">
        <v>67</v>
      </c>
      <c r="B48" s="4" t="str">
        <f t="shared" si="3"/>
        <v>Washington</v>
      </c>
      <c r="C48" s="4" t="str">
        <f t="shared" si="4"/>
        <v>West</v>
      </c>
      <c r="D48" s="10">
        <v>0</v>
      </c>
      <c r="E48" s="11">
        <v>1</v>
      </c>
      <c r="F48" s="10">
        <v>1</v>
      </c>
      <c r="G48" s="11">
        <v>0</v>
      </c>
      <c r="H48" s="10">
        <v>1</v>
      </c>
      <c r="I48" s="11">
        <v>0</v>
      </c>
      <c r="J48" s="10">
        <v>1</v>
      </c>
      <c r="K48" s="11">
        <v>1</v>
      </c>
      <c r="L48" s="10">
        <v>0</v>
      </c>
      <c r="M48" s="12">
        <v>1</v>
      </c>
      <c r="N48" s="10">
        <v>1</v>
      </c>
      <c r="O48" s="11">
        <v>0</v>
      </c>
      <c r="P48" s="10">
        <v>0</v>
      </c>
      <c r="Q48" s="11">
        <v>0</v>
      </c>
      <c r="R48" s="10">
        <v>1</v>
      </c>
      <c r="S48" s="11">
        <v>0</v>
      </c>
      <c r="T48" s="10">
        <v>0</v>
      </c>
      <c r="U48" s="11">
        <v>0</v>
      </c>
      <c r="V48" s="10">
        <v>0</v>
      </c>
      <c r="W48" s="11">
        <v>1</v>
      </c>
      <c r="X48" s="8">
        <f t="shared" si="2"/>
        <v>9</v>
      </c>
    </row>
    <row r="49" spans="1:24" x14ac:dyDescent="0.35">
      <c r="A49" s="1" t="s">
        <v>68</v>
      </c>
      <c r="B49" s="4" t="str">
        <f t="shared" si="3"/>
        <v>West Virginia</v>
      </c>
      <c r="C49" s="4" t="str">
        <f t="shared" si="4"/>
        <v>East</v>
      </c>
      <c r="D49" s="10">
        <v>0</v>
      </c>
      <c r="E49" s="11">
        <v>1</v>
      </c>
      <c r="F49" s="10">
        <v>0.5</v>
      </c>
      <c r="G49" s="11">
        <v>0</v>
      </c>
      <c r="H49" s="10">
        <v>1</v>
      </c>
      <c r="I49" s="11">
        <v>0</v>
      </c>
      <c r="J49" s="10">
        <v>1</v>
      </c>
      <c r="K49" s="11">
        <v>0</v>
      </c>
      <c r="L49" s="10">
        <v>0</v>
      </c>
      <c r="M49" s="12">
        <v>1</v>
      </c>
      <c r="N49" s="10">
        <v>0</v>
      </c>
      <c r="O49" s="11">
        <v>0</v>
      </c>
      <c r="P49" s="10">
        <v>0</v>
      </c>
      <c r="Q49" s="11">
        <v>0</v>
      </c>
      <c r="R49" s="10">
        <v>0</v>
      </c>
      <c r="S49" s="11">
        <v>0</v>
      </c>
      <c r="T49" s="10">
        <v>0</v>
      </c>
      <c r="U49" s="11">
        <v>0</v>
      </c>
      <c r="V49" s="10">
        <v>0</v>
      </c>
      <c r="W49" s="11">
        <v>0</v>
      </c>
      <c r="X49" s="8">
        <f t="shared" si="2"/>
        <v>4.5</v>
      </c>
    </row>
    <row r="50" spans="1:24" x14ac:dyDescent="0.35">
      <c r="A50" s="1" t="s">
        <v>69</v>
      </c>
      <c r="B50" s="4" t="str">
        <f t="shared" si="3"/>
        <v>Wisconsin</v>
      </c>
      <c r="C50" s="4" t="str">
        <f t="shared" si="4"/>
        <v>Central</v>
      </c>
      <c r="D50" s="10">
        <v>0</v>
      </c>
      <c r="E50" s="11">
        <v>0</v>
      </c>
      <c r="F50" s="10">
        <v>0</v>
      </c>
      <c r="G50" s="11">
        <v>0.5</v>
      </c>
      <c r="H50" s="10">
        <v>0</v>
      </c>
      <c r="I50" s="11">
        <v>0</v>
      </c>
      <c r="J50" s="10">
        <v>0</v>
      </c>
      <c r="K50" s="11">
        <v>0</v>
      </c>
      <c r="L50" s="10">
        <v>0</v>
      </c>
      <c r="M50" s="12">
        <v>0</v>
      </c>
      <c r="N50" s="10">
        <v>1</v>
      </c>
      <c r="O50" s="11">
        <v>0</v>
      </c>
      <c r="P50" s="10">
        <v>0</v>
      </c>
      <c r="Q50" s="11">
        <v>0</v>
      </c>
      <c r="R50" s="10">
        <v>0</v>
      </c>
      <c r="S50" s="11">
        <v>0</v>
      </c>
      <c r="T50" s="10">
        <v>0</v>
      </c>
      <c r="U50" s="11">
        <v>1</v>
      </c>
      <c r="V50" s="10">
        <v>0</v>
      </c>
      <c r="W50" s="11">
        <v>1</v>
      </c>
      <c r="X50" s="8">
        <f t="shared" si="2"/>
        <v>3.5</v>
      </c>
    </row>
    <row r="51" spans="1:24" x14ac:dyDescent="0.35">
      <c r="A51" s="1" t="s">
        <v>70</v>
      </c>
      <c r="B51" s="4" t="str">
        <f t="shared" si="3"/>
        <v>Wyoming </v>
      </c>
      <c r="C51" s="4" t="str">
        <f t="shared" si="4"/>
        <v>West</v>
      </c>
      <c r="D51" s="10">
        <v>0</v>
      </c>
      <c r="E51" s="11">
        <v>0</v>
      </c>
      <c r="F51" s="10">
        <v>0</v>
      </c>
      <c r="G51" s="11">
        <v>0</v>
      </c>
      <c r="H51" s="10">
        <v>0</v>
      </c>
      <c r="I51" s="11">
        <v>0</v>
      </c>
      <c r="J51" s="10">
        <v>0.5</v>
      </c>
      <c r="K51" s="11">
        <v>0.5</v>
      </c>
      <c r="L51" s="10">
        <v>0</v>
      </c>
      <c r="M51" s="12">
        <v>0</v>
      </c>
      <c r="N51" s="10">
        <v>1</v>
      </c>
      <c r="O51" s="11">
        <v>0</v>
      </c>
      <c r="P51" s="10">
        <v>0</v>
      </c>
      <c r="Q51" s="11">
        <v>0</v>
      </c>
      <c r="R51" s="10">
        <v>0</v>
      </c>
      <c r="S51" s="11">
        <v>0</v>
      </c>
      <c r="T51" s="10">
        <v>0</v>
      </c>
      <c r="U51" s="11">
        <v>0</v>
      </c>
      <c r="V51" s="10">
        <v>0</v>
      </c>
      <c r="W51" s="11">
        <v>1</v>
      </c>
      <c r="X51" s="8">
        <f t="shared" si="2"/>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75646-3E51-4A43-AE28-ED9980758EAC}">
  <dimension ref="A1:B8"/>
  <sheetViews>
    <sheetView workbookViewId="0">
      <selection activeCell="B4" sqref="B4"/>
    </sheetView>
  </sheetViews>
  <sheetFormatPr defaultRowHeight="14.5" x14ac:dyDescent="0.35"/>
  <cols>
    <col min="1" max="1" width="12.453125" bestFit="1" customWidth="1"/>
    <col min="2" max="2" width="24.6328125" bestFit="1" customWidth="1"/>
  </cols>
  <sheetData>
    <row r="1" spans="1:2" ht="15" thickBot="1" x14ac:dyDescent="0.4"/>
    <row r="2" spans="1:2" ht="15" thickBot="1" x14ac:dyDescent="0.4">
      <c r="A2" s="29" t="s">
        <v>134</v>
      </c>
      <c r="B2" s="30"/>
    </row>
    <row r="3" spans="1:2" x14ac:dyDescent="0.35">
      <c r="A3" s="23" t="s">
        <v>72</v>
      </c>
      <c r="B3" t="s">
        <v>135</v>
      </c>
    </row>
    <row r="4" spans="1:2" x14ac:dyDescent="0.35">
      <c r="A4" s="24" t="s">
        <v>89</v>
      </c>
      <c r="B4" s="25">
        <v>4.1923076923076925</v>
      </c>
    </row>
    <row r="5" spans="1:2" x14ac:dyDescent="0.35">
      <c r="A5" s="24" t="s">
        <v>82</v>
      </c>
      <c r="B5" s="25">
        <v>6.615384615384615</v>
      </c>
    </row>
    <row r="6" spans="1:2" x14ac:dyDescent="0.35">
      <c r="A6" s="24" t="s">
        <v>74</v>
      </c>
      <c r="B6" s="25">
        <v>4.0909090909090908</v>
      </c>
    </row>
    <row r="7" spans="1:2" x14ac:dyDescent="0.35">
      <c r="A7" s="24" t="s">
        <v>76</v>
      </c>
      <c r="B7" s="25">
        <v>5.8461538461538458</v>
      </c>
    </row>
    <row r="8" spans="1:2" x14ac:dyDescent="0.35">
      <c r="A8" s="24" t="s">
        <v>133</v>
      </c>
      <c r="B8" s="25">
        <v>5.23</v>
      </c>
    </row>
  </sheetData>
  <mergeCells count="1">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D0D74-79C9-4202-AC66-9DAD0AD63C56}">
  <dimension ref="A3:D54"/>
  <sheetViews>
    <sheetView workbookViewId="0">
      <selection activeCell="C10" sqref="C10"/>
    </sheetView>
  </sheetViews>
  <sheetFormatPr defaultRowHeight="14.5" x14ac:dyDescent="0.35"/>
  <cols>
    <col min="1" max="1" width="13.6328125" bestFit="1" customWidth="1"/>
    <col min="2" max="2" width="30.90625" bestFit="1" customWidth="1"/>
    <col min="3" max="3" width="20.453125" bestFit="1" customWidth="1"/>
    <col min="4" max="4" width="18.453125" bestFit="1" customWidth="1"/>
  </cols>
  <sheetData>
    <row r="3" spans="1:4" x14ac:dyDescent="0.35">
      <c r="A3" s="23" t="s">
        <v>136</v>
      </c>
      <c r="B3" t="s">
        <v>137</v>
      </c>
      <c r="C3" t="s">
        <v>138</v>
      </c>
      <c r="D3" t="s">
        <v>139</v>
      </c>
    </row>
    <row r="4" spans="1:4" x14ac:dyDescent="0.35">
      <c r="A4" s="24" t="s">
        <v>73</v>
      </c>
      <c r="B4">
        <v>0</v>
      </c>
      <c r="C4">
        <v>0</v>
      </c>
      <c r="D4">
        <v>0</v>
      </c>
    </row>
    <row r="5" spans="1:4" x14ac:dyDescent="0.35">
      <c r="A5" s="24" t="s">
        <v>75</v>
      </c>
      <c r="B5">
        <v>1</v>
      </c>
      <c r="C5">
        <v>0</v>
      </c>
      <c r="D5">
        <v>0</v>
      </c>
    </row>
    <row r="6" spans="1:4" x14ac:dyDescent="0.35">
      <c r="A6" s="24" t="s">
        <v>77</v>
      </c>
      <c r="B6">
        <v>1</v>
      </c>
      <c r="C6">
        <v>0.5</v>
      </c>
      <c r="D6">
        <v>1</v>
      </c>
    </row>
    <row r="7" spans="1:4" x14ac:dyDescent="0.35">
      <c r="A7" s="24" t="s">
        <v>78</v>
      </c>
      <c r="B7">
        <v>1</v>
      </c>
      <c r="C7">
        <v>1</v>
      </c>
      <c r="D7">
        <v>0</v>
      </c>
    </row>
    <row r="8" spans="1:4" x14ac:dyDescent="0.35">
      <c r="A8" s="24" t="s">
        <v>79</v>
      </c>
      <c r="B8">
        <v>1</v>
      </c>
      <c r="C8">
        <v>1</v>
      </c>
      <c r="D8">
        <v>1</v>
      </c>
    </row>
    <row r="9" spans="1:4" x14ac:dyDescent="0.35">
      <c r="A9" s="24" t="s">
        <v>80</v>
      </c>
      <c r="B9">
        <v>1</v>
      </c>
      <c r="C9">
        <v>1</v>
      </c>
      <c r="D9">
        <v>1</v>
      </c>
    </row>
    <row r="10" spans="1:4" x14ac:dyDescent="0.35">
      <c r="A10" s="24" t="s">
        <v>81</v>
      </c>
      <c r="B10">
        <v>1</v>
      </c>
      <c r="C10">
        <v>1</v>
      </c>
      <c r="D10">
        <v>1</v>
      </c>
    </row>
    <row r="11" spans="1:4" x14ac:dyDescent="0.35">
      <c r="A11" s="24" t="s">
        <v>83</v>
      </c>
      <c r="B11">
        <v>1</v>
      </c>
      <c r="C11">
        <v>0</v>
      </c>
      <c r="D11">
        <v>1</v>
      </c>
    </row>
    <row r="12" spans="1:4" x14ac:dyDescent="0.35">
      <c r="A12" s="24" t="s">
        <v>84</v>
      </c>
      <c r="B12">
        <v>0</v>
      </c>
      <c r="C12">
        <v>0.5</v>
      </c>
      <c r="D12">
        <v>1</v>
      </c>
    </row>
    <row r="13" spans="1:4" x14ac:dyDescent="0.35">
      <c r="A13" s="24" t="s">
        <v>85</v>
      </c>
      <c r="B13">
        <v>0</v>
      </c>
      <c r="C13">
        <v>1</v>
      </c>
      <c r="D13">
        <v>1</v>
      </c>
    </row>
    <row r="14" spans="1:4" x14ac:dyDescent="0.35">
      <c r="A14" s="24" t="s">
        <v>86</v>
      </c>
      <c r="B14">
        <v>1</v>
      </c>
      <c r="C14">
        <v>1</v>
      </c>
      <c r="D14">
        <v>0</v>
      </c>
    </row>
    <row r="15" spans="1:4" x14ac:dyDescent="0.35">
      <c r="A15" s="24" t="s">
        <v>87</v>
      </c>
      <c r="B15">
        <v>1</v>
      </c>
      <c r="C15">
        <v>0</v>
      </c>
      <c r="D15">
        <v>0</v>
      </c>
    </row>
    <row r="16" spans="1:4" x14ac:dyDescent="0.35">
      <c r="A16" s="24" t="s">
        <v>88</v>
      </c>
      <c r="B16">
        <v>1</v>
      </c>
      <c r="C16">
        <v>0.5</v>
      </c>
      <c r="D16">
        <v>0</v>
      </c>
    </row>
    <row r="17" spans="1:4" x14ac:dyDescent="0.35">
      <c r="A17" s="24" t="s">
        <v>90</v>
      </c>
      <c r="B17">
        <v>1</v>
      </c>
      <c r="C17">
        <v>0</v>
      </c>
      <c r="D17">
        <v>1</v>
      </c>
    </row>
    <row r="18" spans="1:4" x14ac:dyDescent="0.35">
      <c r="A18" s="24" t="s">
        <v>91</v>
      </c>
      <c r="B18">
        <v>1</v>
      </c>
      <c r="C18">
        <v>0.5</v>
      </c>
      <c r="D18">
        <v>1</v>
      </c>
    </row>
    <row r="19" spans="1:4" x14ac:dyDescent="0.35">
      <c r="A19" s="24" t="s">
        <v>92</v>
      </c>
      <c r="B19">
        <v>0</v>
      </c>
      <c r="C19">
        <v>1</v>
      </c>
      <c r="D19">
        <v>0</v>
      </c>
    </row>
    <row r="20" spans="1:4" x14ac:dyDescent="0.35">
      <c r="A20" s="24" t="s">
        <v>93</v>
      </c>
      <c r="B20">
        <v>1</v>
      </c>
      <c r="C20">
        <v>0.5</v>
      </c>
      <c r="D20">
        <v>0</v>
      </c>
    </row>
    <row r="21" spans="1:4" x14ac:dyDescent="0.35">
      <c r="A21" s="24" t="s">
        <v>94</v>
      </c>
      <c r="B21">
        <v>1</v>
      </c>
      <c r="C21">
        <v>1</v>
      </c>
      <c r="D21">
        <v>0</v>
      </c>
    </row>
    <row r="22" spans="1:4" x14ac:dyDescent="0.35">
      <c r="A22" s="24" t="s">
        <v>95</v>
      </c>
      <c r="B22">
        <v>1</v>
      </c>
      <c r="C22">
        <v>0.5</v>
      </c>
      <c r="D22">
        <v>1</v>
      </c>
    </row>
    <row r="23" spans="1:4" x14ac:dyDescent="0.35">
      <c r="A23" s="24" t="s">
        <v>96</v>
      </c>
      <c r="B23">
        <v>1</v>
      </c>
      <c r="C23">
        <v>1</v>
      </c>
      <c r="D23">
        <v>1</v>
      </c>
    </row>
    <row r="24" spans="1:4" x14ac:dyDescent="0.35">
      <c r="A24" s="24" t="s">
        <v>97</v>
      </c>
      <c r="B24">
        <v>1</v>
      </c>
      <c r="C24">
        <v>1</v>
      </c>
      <c r="D24">
        <v>0</v>
      </c>
    </row>
    <row r="25" spans="1:4" x14ac:dyDescent="0.35">
      <c r="A25" s="24" t="s">
        <v>98</v>
      </c>
      <c r="B25">
        <v>1</v>
      </c>
      <c r="C25">
        <v>0</v>
      </c>
      <c r="D25">
        <v>1</v>
      </c>
    </row>
    <row r="26" spans="1:4" x14ac:dyDescent="0.35">
      <c r="A26" s="24" t="s">
        <v>99</v>
      </c>
      <c r="B26">
        <v>1</v>
      </c>
      <c r="C26">
        <v>1</v>
      </c>
      <c r="D26">
        <v>0</v>
      </c>
    </row>
    <row r="27" spans="1:4" x14ac:dyDescent="0.35">
      <c r="A27" s="24" t="s">
        <v>100</v>
      </c>
      <c r="B27">
        <v>0</v>
      </c>
      <c r="C27">
        <v>0</v>
      </c>
      <c r="D27">
        <v>1</v>
      </c>
    </row>
    <row r="28" spans="1:4" x14ac:dyDescent="0.35">
      <c r="A28" s="24" t="s">
        <v>101</v>
      </c>
      <c r="B28">
        <v>1</v>
      </c>
      <c r="C28">
        <v>0</v>
      </c>
      <c r="D28">
        <v>1</v>
      </c>
    </row>
    <row r="29" spans="1:4" x14ac:dyDescent="0.35">
      <c r="A29" s="24" t="s">
        <v>102</v>
      </c>
      <c r="B29">
        <v>1</v>
      </c>
      <c r="C29">
        <v>0</v>
      </c>
      <c r="D29">
        <v>0</v>
      </c>
    </row>
    <row r="30" spans="1:4" x14ac:dyDescent="0.35">
      <c r="A30" s="24" t="s">
        <v>103</v>
      </c>
      <c r="B30">
        <v>1</v>
      </c>
      <c r="C30">
        <v>0</v>
      </c>
      <c r="D30">
        <v>0</v>
      </c>
    </row>
    <row r="31" spans="1:4" x14ac:dyDescent="0.35">
      <c r="A31" s="24" t="s">
        <v>104</v>
      </c>
      <c r="B31">
        <v>1</v>
      </c>
      <c r="C31">
        <v>0.5</v>
      </c>
      <c r="D31">
        <v>0</v>
      </c>
    </row>
    <row r="32" spans="1:4" x14ac:dyDescent="0.35">
      <c r="A32" s="24" t="s">
        <v>105</v>
      </c>
      <c r="B32">
        <v>1</v>
      </c>
      <c r="C32">
        <v>0.5</v>
      </c>
      <c r="D32">
        <v>1</v>
      </c>
    </row>
    <row r="33" spans="1:4" x14ac:dyDescent="0.35">
      <c r="A33" s="24" t="s">
        <v>106</v>
      </c>
      <c r="B33">
        <v>0.5</v>
      </c>
      <c r="C33">
        <v>1</v>
      </c>
      <c r="D33">
        <v>0</v>
      </c>
    </row>
    <row r="34" spans="1:4" x14ac:dyDescent="0.35">
      <c r="A34" s="24" t="s">
        <v>107</v>
      </c>
      <c r="B34">
        <v>1</v>
      </c>
      <c r="C34">
        <v>1</v>
      </c>
      <c r="D34">
        <v>1</v>
      </c>
    </row>
    <row r="35" spans="1:4" x14ac:dyDescent="0.35">
      <c r="A35" s="24" t="s">
        <v>108</v>
      </c>
      <c r="B35">
        <v>1</v>
      </c>
      <c r="C35">
        <v>0.5</v>
      </c>
      <c r="D35">
        <v>1</v>
      </c>
    </row>
    <row r="36" spans="1:4" x14ac:dyDescent="0.35">
      <c r="A36" s="24" t="s">
        <v>109</v>
      </c>
      <c r="B36">
        <v>0</v>
      </c>
      <c r="C36">
        <v>0.5</v>
      </c>
      <c r="D36">
        <v>0</v>
      </c>
    </row>
    <row r="37" spans="1:4" x14ac:dyDescent="0.35">
      <c r="A37" s="24" t="s">
        <v>110</v>
      </c>
      <c r="B37">
        <v>1</v>
      </c>
      <c r="C37">
        <v>0</v>
      </c>
      <c r="D37">
        <v>0</v>
      </c>
    </row>
    <row r="38" spans="1:4" x14ac:dyDescent="0.35">
      <c r="A38" s="24" t="s">
        <v>111</v>
      </c>
      <c r="B38">
        <v>0</v>
      </c>
      <c r="C38">
        <v>0.5</v>
      </c>
      <c r="D38">
        <v>1</v>
      </c>
    </row>
    <row r="39" spans="1:4" x14ac:dyDescent="0.35">
      <c r="A39" s="24" t="s">
        <v>112</v>
      </c>
      <c r="B39">
        <v>1</v>
      </c>
      <c r="C39">
        <v>0</v>
      </c>
      <c r="D39">
        <v>0</v>
      </c>
    </row>
    <row r="40" spans="1:4" x14ac:dyDescent="0.35">
      <c r="A40" s="24" t="s">
        <v>113</v>
      </c>
      <c r="B40">
        <v>1</v>
      </c>
      <c r="C40">
        <v>0</v>
      </c>
      <c r="D40">
        <v>0</v>
      </c>
    </row>
    <row r="41" spans="1:4" x14ac:dyDescent="0.35">
      <c r="A41" s="24" t="s">
        <v>114</v>
      </c>
      <c r="B41">
        <v>1</v>
      </c>
      <c r="C41">
        <v>0</v>
      </c>
      <c r="D41">
        <v>0</v>
      </c>
    </row>
    <row r="42" spans="1:4" x14ac:dyDescent="0.35">
      <c r="A42" s="24" t="s">
        <v>115</v>
      </c>
      <c r="B42">
        <v>1</v>
      </c>
      <c r="C42">
        <v>1</v>
      </c>
      <c r="D42">
        <v>1</v>
      </c>
    </row>
    <row r="43" spans="1:4" x14ac:dyDescent="0.35">
      <c r="A43" s="24" t="s">
        <v>116</v>
      </c>
      <c r="B43">
        <v>0</v>
      </c>
      <c r="C43">
        <v>0</v>
      </c>
      <c r="D43">
        <v>0</v>
      </c>
    </row>
    <row r="44" spans="1:4" x14ac:dyDescent="0.35">
      <c r="A44" s="24" t="s">
        <v>117</v>
      </c>
      <c r="B44">
        <v>0</v>
      </c>
      <c r="C44">
        <v>0</v>
      </c>
      <c r="D44">
        <v>0</v>
      </c>
    </row>
    <row r="45" spans="1:4" x14ac:dyDescent="0.35">
      <c r="A45" s="24" t="s">
        <v>118</v>
      </c>
      <c r="B45">
        <v>0</v>
      </c>
      <c r="C45">
        <v>0</v>
      </c>
      <c r="D45">
        <v>0</v>
      </c>
    </row>
    <row r="46" spans="1:4" x14ac:dyDescent="0.35">
      <c r="A46" s="24" t="s">
        <v>119</v>
      </c>
      <c r="B46">
        <v>0</v>
      </c>
      <c r="C46">
        <v>0</v>
      </c>
      <c r="D46">
        <v>1</v>
      </c>
    </row>
    <row r="47" spans="1:4" x14ac:dyDescent="0.35">
      <c r="A47" s="24" t="s">
        <v>120</v>
      </c>
      <c r="B47">
        <v>1</v>
      </c>
      <c r="C47">
        <v>1</v>
      </c>
      <c r="D47">
        <v>1</v>
      </c>
    </row>
    <row r="48" spans="1:4" x14ac:dyDescent="0.35">
      <c r="A48" s="24" t="s">
        <v>121</v>
      </c>
      <c r="B48">
        <v>1</v>
      </c>
      <c r="C48">
        <v>1</v>
      </c>
      <c r="D48">
        <v>0</v>
      </c>
    </row>
    <row r="49" spans="1:4" x14ac:dyDescent="0.35">
      <c r="A49" s="24" t="s">
        <v>122</v>
      </c>
      <c r="B49">
        <v>1</v>
      </c>
      <c r="C49">
        <v>0</v>
      </c>
      <c r="D49">
        <v>0</v>
      </c>
    </row>
    <row r="50" spans="1:4" x14ac:dyDescent="0.35">
      <c r="A50" s="24" t="s">
        <v>123</v>
      </c>
      <c r="B50">
        <v>1</v>
      </c>
      <c r="C50">
        <v>1</v>
      </c>
      <c r="D50">
        <v>1</v>
      </c>
    </row>
    <row r="51" spans="1:4" x14ac:dyDescent="0.35">
      <c r="A51" s="24" t="s">
        <v>124</v>
      </c>
      <c r="B51">
        <v>1</v>
      </c>
      <c r="C51">
        <v>1</v>
      </c>
      <c r="D51">
        <v>1</v>
      </c>
    </row>
    <row r="52" spans="1:4" x14ac:dyDescent="0.35">
      <c r="A52" s="24" t="s">
        <v>125</v>
      </c>
      <c r="B52">
        <v>0</v>
      </c>
      <c r="C52">
        <v>0</v>
      </c>
      <c r="D52">
        <v>0</v>
      </c>
    </row>
    <row r="53" spans="1:4" x14ac:dyDescent="0.35">
      <c r="A53" s="24" t="s">
        <v>126</v>
      </c>
      <c r="B53">
        <v>0</v>
      </c>
      <c r="C53">
        <v>0.5</v>
      </c>
      <c r="D53">
        <v>0</v>
      </c>
    </row>
    <row r="54" spans="1:4" x14ac:dyDescent="0.35">
      <c r="A54" s="24" t="s">
        <v>133</v>
      </c>
      <c r="B54">
        <v>36.5</v>
      </c>
      <c r="C54">
        <v>24</v>
      </c>
      <c r="D54">
        <v>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B1FA4-9781-4BE4-BCC1-CA17B8FEDD90}">
  <dimension ref="B3:C13"/>
  <sheetViews>
    <sheetView workbookViewId="0">
      <selection activeCell="C21" sqref="C21"/>
    </sheetView>
  </sheetViews>
  <sheetFormatPr defaultRowHeight="14.5" x14ac:dyDescent="0.35"/>
  <cols>
    <col min="2" max="2" width="11.36328125" bestFit="1" customWidth="1"/>
    <col min="3" max="3" width="15.90625" bestFit="1" customWidth="1"/>
  </cols>
  <sheetData>
    <row r="3" spans="2:3" x14ac:dyDescent="0.35">
      <c r="B3" s="23" t="s">
        <v>136</v>
      </c>
      <c r="C3" t="s">
        <v>140</v>
      </c>
    </row>
    <row r="4" spans="2:3" x14ac:dyDescent="0.35">
      <c r="B4" s="24" t="s">
        <v>79</v>
      </c>
      <c r="C4">
        <v>10.5</v>
      </c>
    </row>
    <row r="5" spans="2:3" x14ac:dyDescent="0.35">
      <c r="B5" s="24" t="s">
        <v>83</v>
      </c>
      <c r="C5">
        <v>3</v>
      </c>
    </row>
    <row r="6" spans="2:3" x14ac:dyDescent="0.35">
      <c r="B6" s="24" t="s">
        <v>90</v>
      </c>
      <c r="C6">
        <v>5</v>
      </c>
    </row>
    <row r="7" spans="2:3" x14ac:dyDescent="0.35">
      <c r="B7" s="24" t="s">
        <v>92</v>
      </c>
      <c r="C7">
        <v>5.5</v>
      </c>
    </row>
    <row r="8" spans="2:3" x14ac:dyDescent="0.35">
      <c r="B8" s="24" t="s">
        <v>93</v>
      </c>
      <c r="C8">
        <v>4</v>
      </c>
    </row>
    <row r="9" spans="2:3" x14ac:dyDescent="0.35">
      <c r="B9" s="24" t="s">
        <v>94</v>
      </c>
      <c r="C9">
        <v>6</v>
      </c>
    </row>
    <row r="10" spans="2:3" x14ac:dyDescent="0.35">
      <c r="B10" s="24" t="s">
        <v>114</v>
      </c>
      <c r="C10">
        <v>4.5</v>
      </c>
    </row>
    <row r="11" spans="2:3" x14ac:dyDescent="0.35">
      <c r="B11" s="24" t="s">
        <v>119</v>
      </c>
      <c r="C11">
        <v>6</v>
      </c>
    </row>
    <row r="12" spans="2:3" x14ac:dyDescent="0.35">
      <c r="B12" s="24" t="s">
        <v>123</v>
      </c>
      <c r="C12">
        <v>9</v>
      </c>
    </row>
    <row r="13" spans="2:3" x14ac:dyDescent="0.35">
      <c r="B13" s="24" t="s">
        <v>125</v>
      </c>
      <c r="C13">
        <v>3.5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E5474-6BC8-4349-A527-8457F4A69192}">
  <sheetPr filterMode="1"/>
  <dimension ref="A1:X51"/>
  <sheetViews>
    <sheetView topLeftCell="I1" workbookViewId="0">
      <selection activeCell="G13" sqref="G13"/>
    </sheetView>
  </sheetViews>
  <sheetFormatPr defaultRowHeight="14.5" x14ac:dyDescent="0.35"/>
  <sheetData>
    <row r="1" spans="1:24" ht="78" x14ac:dyDescent="0.35">
      <c r="A1" s="5" t="s">
        <v>0</v>
      </c>
      <c r="B1" s="6" t="s">
        <v>127</v>
      </c>
      <c r="C1" s="6" t="s">
        <v>72</v>
      </c>
      <c r="D1" s="7" t="s">
        <v>1</v>
      </c>
      <c r="E1" s="8" t="s">
        <v>2</v>
      </c>
      <c r="F1" s="7" t="s">
        <v>3</v>
      </c>
      <c r="G1" s="8" t="s">
        <v>4</v>
      </c>
      <c r="H1" s="7" t="s">
        <v>5</v>
      </c>
      <c r="I1" s="8" t="s">
        <v>6</v>
      </c>
      <c r="J1" s="7" t="s">
        <v>7</v>
      </c>
      <c r="K1" s="8" t="s">
        <v>8</v>
      </c>
      <c r="L1" s="7" t="s">
        <v>9</v>
      </c>
      <c r="M1" s="6" t="s">
        <v>10</v>
      </c>
      <c r="N1" s="7" t="s">
        <v>11</v>
      </c>
      <c r="O1" s="8" t="s">
        <v>12</v>
      </c>
      <c r="P1" s="7" t="s">
        <v>13</v>
      </c>
      <c r="Q1" s="8" t="s">
        <v>14</v>
      </c>
      <c r="R1" s="7" t="s">
        <v>15</v>
      </c>
      <c r="S1" s="8" t="s">
        <v>16</v>
      </c>
      <c r="T1" s="7" t="s">
        <v>17</v>
      </c>
      <c r="U1" s="8" t="s">
        <v>18</v>
      </c>
      <c r="V1" s="7" t="s">
        <v>19</v>
      </c>
      <c r="W1" s="8" t="s">
        <v>20</v>
      </c>
      <c r="X1" s="8" t="s">
        <v>132</v>
      </c>
    </row>
    <row r="2" spans="1:24" hidden="1" x14ac:dyDescent="0.35">
      <c r="A2" s="1" t="s">
        <v>21</v>
      </c>
      <c r="B2" s="4" t="str">
        <f t="shared" ref="B2:B51" si="0">VLOOKUP($A2, AllStates, 2,FALSE)</f>
        <v>Alabama</v>
      </c>
      <c r="C2" s="4" t="str">
        <f t="shared" ref="C2:C51" si="1">VLOOKUP($A2, AllStates, 3,FALSE)</f>
        <v>South</v>
      </c>
      <c r="D2" s="10">
        <v>0</v>
      </c>
      <c r="E2" s="11">
        <v>0</v>
      </c>
      <c r="F2" s="10">
        <v>0</v>
      </c>
      <c r="G2" s="11">
        <v>0</v>
      </c>
      <c r="H2" s="10">
        <v>0</v>
      </c>
      <c r="I2" s="11">
        <v>0</v>
      </c>
      <c r="J2" s="10">
        <v>0</v>
      </c>
      <c r="K2" s="11">
        <v>0</v>
      </c>
      <c r="L2" s="10">
        <v>0</v>
      </c>
      <c r="M2" s="12">
        <v>0</v>
      </c>
      <c r="N2" s="10">
        <v>1</v>
      </c>
      <c r="O2" s="11">
        <v>0</v>
      </c>
      <c r="P2" s="10">
        <v>0</v>
      </c>
      <c r="Q2" s="11">
        <v>0</v>
      </c>
      <c r="R2" s="10">
        <v>0</v>
      </c>
      <c r="S2" s="11">
        <v>0</v>
      </c>
      <c r="T2" s="10">
        <v>0</v>
      </c>
      <c r="U2" s="11">
        <v>1</v>
      </c>
      <c r="V2" s="10">
        <v>0</v>
      </c>
      <c r="W2" s="11">
        <v>1</v>
      </c>
      <c r="X2" s="8">
        <f>SUM(D2:W2)</f>
        <v>3</v>
      </c>
    </row>
    <row r="3" spans="1:24" hidden="1" x14ac:dyDescent="0.35">
      <c r="A3" s="1" t="s">
        <v>22</v>
      </c>
      <c r="B3" s="4" t="str">
        <f t="shared" si="0"/>
        <v>Alaska</v>
      </c>
      <c r="C3" s="4" t="str">
        <f t="shared" si="1"/>
        <v>West</v>
      </c>
      <c r="D3" s="10">
        <v>0</v>
      </c>
      <c r="E3" s="11">
        <v>1</v>
      </c>
      <c r="F3" s="10">
        <v>0</v>
      </c>
      <c r="G3" s="11">
        <v>0</v>
      </c>
      <c r="H3" s="10">
        <v>0</v>
      </c>
      <c r="I3" s="11">
        <v>0</v>
      </c>
      <c r="J3" s="10">
        <v>0</v>
      </c>
      <c r="K3" s="11">
        <v>0</v>
      </c>
      <c r="L3" s="10">
        <v>0</v>
      </c>
      <c r="M3" s="12">
        <v>0</v>
      </c>
      <c r="N3" s="10">
        <v>0</v>
      </c>
      <c r="O3" s="11">
        <v>0</v>
      </c>
      <c r="P3" s="10">
        <v>0</v>
      </c>
      <c r="Q3" s="11">
        <v>0</v>
      </c>
      <c r="R3" s="10">
        <v>0.5</v>
      </c>
      <c r="S3" s="11">
        <v>0</v>
      </c>
      <c r="T3" s="10">
        <v>0</v>
      </c>
      <c r="U3" s="11">
        <v>1</v>
      </c>
      <c r="V3" s="10">
        <v>0</v>
      </c>
      <c r="W3" s="11">
        <v>0</v>
      </c>
      <c r="X3" s="8">
        <f t="shared" ref="X3:X51" si="2">SUM(D3:W3)</f>
        <v>2.5</v>
      </c>
    </row>
    <row r="4" spans="1:24" hidden="1" x14ac:dyDescent="0.35">
      <c r="A4" s="1" t="s">
        <v>23</v>
      </c>
      <c r="B4" s="4" t="str">
        <f t="shared" si="0"/>
        <v>Arizona</v>
      </c>
      <c r="C4" s="4" t="str">
        <f t="shared" si="1"/>
        <v>West</v>
      </c>
      <c r="D4" s="10">
        <v>0</v>
      </c>
      <c r="E4" s="11">
        <v>1</v>
      </c>
      <c r="F4" s="10">
        <v>0</v>
      </c>
      <c r="G4" s="11">
        <v>0</v>
      </c>
      <c r="H4" s="10">
        <v>1</v>
      </c>
      <c r="I4" s="11">
        <v>0</v>
      </c>
      <c r="J4" s="10">
        <v>0.5</v>
      </c>
      <c r="K4" s="11">
        <v>1</v>
      </c>
      <c r="L4" s="10">
        <v>0</v>
      </c>
      <c r="M4" s="12">
        <v>0</v>
      </c>
      <c r="N4" s="10">
        <v>0.5</v>
      </c>
      <c r="O4" s="11">
        <v>0</v>
      </c>
      <c r="P4" s="10">
        <v>0</v>
      </c>
      <c r="Q4" s="11">
        <v>0</v>
      </c>
      <c r="R4" s="10">
        <v>0</v>
      </c>
      <c r="S4" s="11">
        <v>0</v>
      </c>
      <c r="T4" s="10">
        <v>0</v>
      </c>
      <c r="U4" s="11">
        <v>0</v>
      </c>
      <c r="V4" s="10">
        <v>0</v>
      </c>
      <c r="W4" s="11">
        <v>1</v>
      </c>
      <c r="X4" s="8">
        <f t="shared" si="2"/>
        <v>5</v>
      </c>
    </row>
    <row r="5" spans="1:24" hidden="1" x14ac:dyDescent="0.35">
      <c r="A5" s="1" t="s">
        <v>24</v>
      </c>
      <c r="B5" s="4" t="str">
        <f t="shared" si="0"/>
        <v>Arkansas</v>
      </c>
      <c r="C5" s="4" t="str">
        <f t="shared" si="1"/>
        <v>South</v>
      </c>
      <c r="D5" s="10">
        <v>0</v>
      </c>
      <c r="E5" s="11">
        <v>1</v>
      </c>
      <c r="F5" s="10">
        <v>0</v>
      </c>
      <c r="G5" s="11">
        <v>0</v>
      </c>
      <c r="H5" s="10">
        <v>0</v>
      </c>
      <c r="I5" s="11">
        <v>0</v>
      </c>
      <c r="J5" s="10">
        <v>1</v>
      </c>
      <c r="K5" s="11">
        <v>0</v>
      </c>
      <c r="L5" s="10">
        <v>0</v>
      </c>
      <c r="M5" s="12">
        <v>0</v>
      </c>
      <c r="N5" s="10">
        <v>1</v>
      </c>
      <c r="O5" s="11">
        <v>0</v>
      </c>
      <c r="P5" s="10">
        <v>0</v>
      </c>
      <c r="Q5" s="11">
        <v>0</v>
      </c>
      <c r="R5" s="10">
        <v>1</v>
      </c>
      <c r="S5" s="11">
        <v>0</v>
      </c>
      <c r="T5" s="10">
        <v>0</v>
      </c>
      <c r="U5" s="11">
        <v>0</v>
      </c>
      <c r="V5" s="10">
        <v>0</v>
      </c>
      <c r="W5" s="11">
        <v>1</v>
      </c>
      <c r="X5" s="8">
        <f t="shared" si="2"/>
        <v>5</v>
      </c>
    </row>
    <row r="6" spans="1:24" x14ac:dyDescent="0.35">
      <c r="A6" s="1" t="s">
        <v>25</v>
      </c>
      <c r="B6" s="4" t="str">
        <f t="shared" si="0"/>
        <v>California</v>
      </c>
      <c r="C6" s="4" t="str">
        <f t="shared" si="1"/>
        <v>West</v>
      </c>
      <c r="D6" s="10">
        <v>0</v>
      </c>
      <c r="E6" s="11">
        <v>1</v>
      </c>
      <c r="F6" s="10">
        <v>1</v>
      </c>
      <c r="G6" s="11">
        <v>0.5</v>
      </c>
      <c r="H6" s="10">
        <v>1</v>
      </c>
      <c r="I6" s="11">
        <v>0</v>
      </c>
      <c r="J6" s="10">
        <v>1</v>
      </c>
      <c r="K6" s="11">
        <v>1</v>
      </c>
      <c r="L6" s="10">
        <v>1</v>
      </c>
      <c r="M6" s="12">
        <v>1</v>
      </c>
      <c r="N6" s="10">
        <v>1</v>
      </c>
      <c r="O6" s="11">
        <v>0</v>
      </c>
      <c r="P6" s="10">
        <v>0</v>
      </c>
      <c r="Q6" s="11">
        <v>0</v>
      </c>
      <c r="R6" s="10">
        <v>0</v>
      </c>
      <c r="S6" s="11">
        <v>0</v>
      </c>
      <c r="T6" s="10">
        <v>0</v>
      </c>
      <c r="U6" s="11">
        <v>1</v>
      </c>
      <c r="V6" s="10">
        <v>0</v>
      </c>
      <c r="W6" s="11">
        <v>1</v>
      </c>
      <c r="X6" s="8">
        <f t="shared" si="2"/>
        <v>10.5</v>
      </c>
    </row>
    <row r="7" spans="1:24" x14ac:dyDescent="0.35">
      <c r="A7" s="1" t="s">
        <v>26</v>
      </c>
      <c r="B7" s="4" t="str">
        <f t="shared" si="0"/>
        <v>Colorado</v>
      </c>
      <c r="C7" s="4" t="str">
        <f t="shared" si="1"/>
        <v>West</v>
      </c>
      <c r="D7" s="10">
        <v>0</v>
      </c>
      <c r="E7" s="11">
        <v>1</v>
      </c>
      <c r="F7" s="10">
        <v>1</v>
      </c>
      <c r="G7" s="11">
        <v>0</v>
      </c>
      <c r="H7" s="10">
        <v>1</v>
      </c>
      <c r="I7" s="11">
        <v>0</v>
      </c>
      <c r="J7" s="10">
        <v>1</v>
      </c>
      <c r="K7" s="11">
        <v>0</v>
      </c>
      <c r="L7" s="10">
        <v>0</v>
      </c>
      <c r="M7" s="12">
        <v>0.5</v>
      </c>
      <c r="N7" s="10">
        <v>1</v>
      </c>
      <c r="O7" s="11">
        <v>1</v>
      </c>
      <c r="P7" s="10">
        <v>0</v>
      </c>
      <c r="Q7" s="11">
        <v>0</v>
      </c>
      <c r="R7" s="10">
        <v>0</v>
      </c>
      <c r="S7" s="11">
        <v>0</v>
      </c>
      <c r="T7" s="10">
        <v>0</v>
      </c>
      <c r="U7" s="11">
        <v>1</v>
      </c>
      <c r="V7" s="10">
        <v>0</v>
      </c>
      <c r="W7" s="11">
        <v>1</v>
      </c>
      <c r="X7" s="8">
        <f t="shared" si="2"/>
        <v>8.5</v>
      </c>
    </row>
    <row r="8" spans="1:24" x14ac:dyDescent="0.35">
      <c r="A8" s="1" t="s">
        <v>27</v>
      </c>
      <c r="B8" s="4" t="str">
        <f t="shared" si="0"/>
        <v>Connecticut</v>
      </c>
      <c r="C8" s="4" t="str">
        <f t="shared" si="1"/>
        <v>East</v>
      </c>
      <c r="D8" s="10">
        <v>0</v>
      </c>
      <c r="E8" s="11">
        <v>1</v>
      </c>
      <c r="F8" s="10">
        <v>1</v>
      </c>
      <c r="G8" s="11">
        <v>0.5</v>
      </c>
      <c r="H8" s="10">
        <v>1</v>
      </c>
      <c r="I8" s="11">
        <v>0</v>
      </c>
      <c r="J8" s="10">
        <v>1</v>
      </c>
      <c r="K8" s="11">
        <v>0</v>
      </c>
      <c r="L8" s="10">
        <v>0</v>
      </c>
      <c r="M8" s="12">
        <v>0</v>
      </c>
      <c r="N8" s="10">
        <v>1</v>
      </c>
      <c r="O8" s="11">
        <v>0</v>
      </c>
      <c r="P8" s="10">
        <v>0</v>
      </c>
      <c r="Q8" s="11">
        <v>0</v>
      </c>
      <c r="R8" s="10">
        <v>1</v>
      </c>
      <c r="S8" s="11">
        <v>0</v>
      </c>
      <c r="T8" s="10">
        <v>1</v>
      </c>
      <c r="U8" s="11">
        <v>1</v>
      </c>
      <c r="V8" s="10">
        <v>0</v>
      </c>
      <c r="W8" s="11">
        <v>0</v>
      </c>
      <c r="X8" s="8">
        <f t="shared" si="2"/>
        <v>8.5</v>
      </c>
    </row>
    <row r="9" spans="1:24" hidden="1" x14ac:dyDescent="0.35">
      <c r="A9" s="1" t="s">
        <v>28</v>
      </c>
      <c r="B9" s="4" t="str">
        <f t="shared" si="0"/>
        <v>Delaware</v>
      </c>
      <c r="C9" s="4" t="str">
        <f t="shared" si="1"/>
        <v>East</v>
      </c>
      <c r="D9" s="10">
        <v>0</v>
      </c>
      <c r="E9" s="11">
        <v>1</v>
      </c>
      <c r="F9" s="10">
        <v>0</v>
      </c>
      <c r="G9" s="11">
        <v>0</v>
      </c>
      <c r="H9" s="10">
        <v>1</v>
      </c>
      <c r="I9" s="11">
        <v>0</v>
      </c>
      <c r="J9" s="10">
        <v>0</v>
      </c>
      <c r="K9" s="11">
        <v>0</v>
      </c>
      <c r="L9" s="10">
        <v>0</v>
      </c>
      <c r="M9" s="12">
        <v>1</v>
      </c>
      <c r="N9" s="10">
        <v>0</v>
      </c>
      <c r="O9" s="11">
        <v>0</v>
      </c>
      <c r="P9" s="10">
        <v>0</v>
      </c>
      <c r="Q9" s="11">
        <v>0</v>
      </c>
      <c r="R9" s="10">
        <v>0</v>
      </c>
      <c r="S9" s="11">
        <v>0</v>
      </c>
      <c r="T9" s="10">
        <v>0</v>
      </c>
      <c r="U9" s="11">
        <v>0</v>
      </c>
      <c r="V9" s="10">
        <v>0</v>
      </c>
      <c r="W9" s="11">
        <v>0</v>
      </c>
      <c r="X9" s="8">
        <f t="shared" si="2"/>
        <v>3</v>
      </c>
    </row>
    <row r="10" spans="1:24" x14ac:dyDescent="0.35">
      <c r="A10" s="1" t="s">
        <v>29</v>
      </c>
      <c r="B10" s="4" t="str">
        <f t="shared" si="0"/>
        <v>Florida</v>
      </c>
      <c r="C10" s="4" t="str">
        <f t="shared" si="1"/>
        <v>South</v>
      </c>
      <c r="D10" s="10">
        <v>0</v>
      </c>
      <c r="E10" s="11">
        <v>0</v>
      </c>
      <c r="F10" s="10">
        <v>0</v>
      </c>
      <c r="G10" s="11">
        <v>0</v>
      </c>
      <c r="H10" s="10">
        <v>1</v>
      </c>
      <c r="I10" s="11">
        <v>0</v>
      </c>
      <c r="J10" s="10">
        <v>0.5</v>
      </c>
      <c r="K10" s="11">
        <v>0</v>
      </c>
      <c r="L10" s="10">
        <v>1</v>
      </c>
      <c r="M10" s="12">
        <v>0</v>
      </c>
      <c r="N10" s="10">
        <v>0</v>
      </c>
      <c r="O10" s="11">
        <v>1</v>
      </c>
      <c r="P10" s="10">
        <v>0</v>
      </c>
      <c r="Q10" s="11">
        <v>0</v>
      </c>
      <c r="R10" s="10">
        <v>0</v>
      </c>
      <c r="S10" s="11">
        <v>0</v>
      </c>
      <c r="T10" s="10">
        <v>0</v>
      </c>
      <c r="U10" s="11">
        <v>1</v>
      </c>
      <c r="V10" s="10">
        <v>0</v>
      </c>
      <c r="W10" s="11">
        <v>1</v>
      </c>
      <c r="X10" s="8">
        <f t="shared" si="2"/>
        <v>5.5</v>
      </c>
    </row>
    <row r="11" spans="1:24" x14ac:dyDescent="0.35">
      <c r="A11" s="1" t="s">
        <v>30</v>
      </c>
      <c r="B11" s="4" t="str">
        <f t="shared" si="0"/>
        <v>Georgia</v>
      </c>
      <c r="C11" s="4" t="str">
        <f t="shared" si="1"/>
        <v>South</v>
      </c>
      <c r="D11" s="10">
        <v>0</v>
      </c>
      <c r="E11" s="11">
        <v>0</v>
      </c>
      <c r="F11" s="10">
        <v>0</v>
      </c>
      <c r="G11" s="11">
        <v>0</v>
      </c>
      <c r="H11" s="10">
        <v>1</v>
      </c>
      <c r="I11" s="11">
        <v>0</v>
      </c>
      <c r="J11" s="10">
        <v>1</v>
      </c>
      <c r="K11" s="11">
        <v>1</v>
      </c>
      <c r="L11" s="10">
        <v>0</v>
      </c>
      <c r="M11" s="12">
        <v>0.5</v>
      </c>
      <c r="N11" s="10">
        <v>0</v>
      </c>
      <c r="O11" s="11">
        <v>0</v>
      </c>
      <c r="P11" s="10">
        <v>0</v>
      </c>
      <c r="Q11" s="11">
        <v>0</v>
      </c>
      <c r="R11" s="10">
        <v>0</v>
      </c>
      <c r="S11" s="11">
        <v>0</v>
      </c>
      <c r="T11" s="10">
        <v>0</v>
      </c>
      <c r="U11" s="11">
        <v>1</v>
      </c>
      <c r="V11" s="10">
        <v>0</v>
      </c>
      <c r="W11" s="11">
        <v>1</v>
      </c>
      <c r="X11" s="8">
        <f t="shared" si="2"/>
        <v>5.5</v>
      </c>
    </row>
    <row r="12" spans="1:24" x14ac:dyDescent="0.35">
      <c r="A12" s="1" t="s">
        <v>31</v>
      </c>
      <c r="B12" s="4" t="str">
        <f t="shared" si="0"/>
        <v>Hawaii</v>
      </c>
      <c r="C12" s="4" t="str">
        <f t="shared" si="1"/>
        <v>West</v>
      </c>
      <c r="D12" s="10">
        <v>0</v>
      </c>
      <c r="E12" s="11">
        <v>1</v>
      </c>
      <c r="F12" s="10">
        <v>0</v>
      </c>
      <c r="G12" s="11">
        <v>1</v>
      </c>
      <c r="H12" s="10">
        <v>0</v>
      </c>
      <c r="I12" s="11">
        <v>0</v>
      </c>
      <c r="J12" s="10">
        <v>1</v>
      </c>
      <c r="K12" s="11">
        <v>0</v>
      </c>
      <c r="L12" s="10">
        <v>0</v>
      </c>
      <c r="M12" s="12">
        <v>0</v>
      </c>
      <c r="N12" s="10">
        <v>1</v>
      </c>
      <c r="O12" s="11">
        <v>0</v>
      </c>
      <c r="P12" s="10">
        <v>0</v>
      </c>
      <c r="Q12" s="11">
        <v>0</v>
      </c>
      <c r="R12" s="10">
        <v>1</v>
      </c>
      <c r="S12" s="11">
        <v>0</v>
      </c>
      <c r="T12" s="10">
        <v>1</v>
      </c>
      <c r="U12" s="11">
        <v>0</v>
      </c>
      <c r="V12" s="10">
        <v>0</v>
      </c>
      <c r="W12" s="11">
        <v>1</v>
      </c>
      <c r="X12" s="8">
        <f t="shared" si="2"/>
        <v>7</v>
      </c>
    </row>
    <row r="13" spans="1:24" x14ac:dyDescent="0.35">
      <c r="A13" s="1" t="s">
        <v>32</v>
      </c>
      <c r="B13" s="4" t="str">
        <f t="shared" si="0"/>
        <v>Idaho</v>
      </c>
      <c r="C13" s="4" t="str">
        <f t="shared" si="1"/>
        <v>West</v>
      </c>
      <c r="D13" s="10">
        <v>0</v>
      </c>
      <c r="E13" s="11">
        <v>1</v>
      </c>
      <c r="F13" s="10">
        <v>0</v>
      </c>
      <c r="G13" s="11">
        <v>0.5</v>
      </c>
      <c r="H13" s="10">
        <v>0</v>
      </c>
      <c r="I13" s="11">
        <v>0</v>
      </c>
      <c r="J13" s="10">
        <v>0</v>
      </c>
      <c r="K13" s="11">
        <v>0</v>
      </c>
      <c r="L13" s="10">
        <v>0</v>
      </c>
      <c r="M13" s="12">
        <v>0</v>
      </c>
      <c r="N13" s="10">
        <v>0</v>
      </c>
      <c r="O13" s="11">
        <v>0.5</v>
      </c>
      <c r="P13" s="10">
        <v>0</v>
      </c>
      <c r="Q13" s="11">
        <v>0</v>
      </c>
      <c r="R13" s="10">
        <v>0</v>
      </c>
      <c r="S13" s="11">
        <v>0</v>
      </c>
      <c r="T13" s="10">
        <v>1</v>
      </c>
      <c r="U13" s="11">
        <v>1</v>
      </c>
      <c r="V13" s="10">
        <v>1</v>
      </c>
      <c r="W13" s="11">
        <v>1</v>
      </c>
      <c r="X13" s="8">
        <f t="shared" si="2"/>
        <v>6</v>
      </c>
    </row>
    <row r="14" spans="1:24" hidden="1" x14ac:dyDescent="0.35">
      <c r="A14" s="1" t="s">
        <v>33</v>
      </c>
      <c r="B14" s="4" t="str">
        <f t="shared" si="0"/>
        <v>Illinois</v>
      </c>
      <c r="C14" s="4" t="str">
        <f t="shared" si="1"/>
        <v>Central</v>
      </c>
      <c r="D14" s="10">
        <v>0</v>
      </c>
      <c r="E14" s="11">
        <v>1</v>
      </c>
      <c r="F14" s="10">
        <v>1</v>
      </c>
      <c r="G14" s="11">
        <v>0</v>
      </c>
      <c r="H14" s="10">
        <v>0</v>
      </c>
      <c r="I14" s="11">
        <v>0</v>
      </c>
      <c r="J14" s="10">
        <v>0.5</v>
      </c>
      <c r="K14" s="11">
        <v>1</v>
      </c>
      <c r="L14" s="10">
        <v>0</v>
      </c>
      <c r="M14" s="12">
        <v>1</v>
      </c>
      <c r="N14" s="10">
        <v>0</v>
      </c>
      <c r="O14" s="11">
        <v>0</v>
      </c>
      <c r="P14" s="10">
        <v>0</v>
      </c>
      <c r="Q14" s="11">
        <v>0</v>
      </c>
      <c r="R14" s="10">
        <v>0</v>
      </c>
      <c r="S14" s="11">
        <v>0</v>
      </c>
      <c r="T14" s="10">
        <v>0</v>
      </c>
      <c r="U14" s="11">
        <v>0</v>
      </c>
      <c r="V14" s="10">
        <v>0</v>
      </c>
      <c r="W14" s="11">
        <v>0</v>
      </c>
      <c r="X14" s="8">
        <f t="shared" si="2"/>
        <v>4.5</v>
      </c>
    </row>
    <row r="15" spans="1:24" hidden="1" x14ac:dyDescent="0.35">
      <c r="A15" s="1" t="s">
        <v>34</v>
      </c>
      <c r="B15" s="4" t="str">
        <f t="shared" si="0"/>
        <v>Indiana</v>
      </c>
      <c r="C15" s="4" t="str">
        <f t="shared" si="1"/>
        <v>Central</v>
      </c>
      <c r="D15" s="10">
        <v>0</v>
      </c>
      <c r="E15" s="11">
        <v>1</v>
      </c>
      <c r="F15" s="10">
        <v>0</v>
      </c>
      <c r="G15" s="11">
        <v>0</v>
      </c>
      <c r="H15" s="10">
        <v>1</v>
      </c>
      <c r="I15" s="11">
        <v>0</v>
      </c>
      <c r="J15" s="10">
        <v>0</v>
      </c>
      <c r="K15" s="11">
        <v>0</v>
      </c>
      <c r="L15" s="10">
        <v>0</v>
      </c>
      <c r="M15" s="12">
        <v>0</v>
      </c>
      <c r="N15" s="10">
        <v>0</v>
      </c>
      <c r="O15" s="11">
        <v>0</v>
      </c>
      <c r="P15" s="10">
        <v>0</v>
      </c>
      <c r="Q15" s="11">
        <v>0</v>
      </c>
      <c r="R15" s="10">
        <v>1</v>
      </c>
      <c r="S15" s="11">
        <v>0</v>
      </c>
      <c r="T15" s="10">
        <v>0</v>
      </c>
      <c r="U15" s="11">
        <v>1</v>
      </c>
      <c r="V15" s="10">
        <v>0</v>
      </c>
      <c r="W15" s="11">
        <v>1</v>
      </c>
      <c r="X15" s="8">
        <f t="shared" si="2"/>
        <v>5</v>
      </c>
    </row>
    <row r="16" spans="1:24" hidden="1" x14ac:dyDescent="0.35">
      <c r="A16" s="1" t="s">
        <v>35</v>
      </c>
      <c r="B16" s="4" t="str">
        <f t="shared" si="0"/>
        <v>Iowa</v>
      </c>
      <c r="C16" s="4" t="str">
        <f t="shared" si="1"/>
        <v>Central</v>
      </c>
      <c r="D16" s="10">
        <v>0</v>
      </c>
      <c r="E16" s="11">
        <v>1</v>
      </c>
      <c r="F16" s="10">
        <v>0</v>
      </c>
      <c r="G16" s="11">
        <v>0</v>
      </c>
      <c r="H16" s="10">
        <v>1</v>
      </c>
      <c r="I16" s="11">
        <v>0</v>
      </c>
      <c r="J16" s="10">
        <v>0.5</v>
      </c>
      <c r="K16" s="11">
        <v>0</v>
      </c>
      <c r="L16" s="10">
        <v>0</v>
      </c>
      <c r="M16" s="12">
        <v>0</v>
      </c>
      <c r="N16" s="10">
        <v>0</v>
      </c>
      <c r="O16" s="11">
        <v>0</v>
      </c>
      <c r="P16" s="10">
        <v>0</v>
      </c>
      <c r="Q16" s="11">
        <v>0</v>
      </c>
      <c r="R16" s="10">
        <v>0</v>
      </c>
      <c r="S16" s="11">
        <v>0</v>
      </c>
      <c r="T16" s="10">
        <v>0</v>
      </c>
      <c r="U16" s="11">
        <v>0</v>
      </c>
      <c r="V16" s="10">
        <v>0</v>
      </c>
      <c r="W16" s="11">
        <v>1</v>
      </c>
      <c r="X16" s="8">
        <f t="shared" si="2"/>
        <v>3.5</v>
      </c>
    </row>
    <row r="17" spans="1:24" x14ac:dyDescent="0.35">
      <c r="A17" s="1" t="s">
        <v>36</v>
      </c>
      <c r="B17" s="4" t="str">
        <f t="shared" si="0"/>
        <v>Kansas</v>
      </c>
      <c r="C17" s="4" t="str">
        <f t="shared" si="1"/>
        <v>Central</v>
      </c>
      <c r="D17" s="10">
        <v>0</v>
      </c>
      <c r="E17" s="11">
        <v>0</v>
      </c>
      <c r="F17" s="10">
        <v>0</v>
      </c>
      <c r="G17" s="11">
        <v>0</v>
      </c>
      <c r="H17" s="10">
        <v>0</v>
      </c>
      <c r="I17" s="11">
        <v>0</v>
      </c>
      <c r="J17" s="10">
        <v>1</v>
      </c>
      <c r="K17" s="11">
        <v>0</v>
      </c>
      <c r="L17" s="10">
        <v>0</v>
      </c>
      <c r="M17" s="12">
        <v>0</v>
      </c>
      <c r="N17" s="10">
        <v>1</v>
      </c>
      <c r="O17" s="11">
        <v>0</v>
      </c>
      <c r="P17" s="10">
        <v>0</v>
      </c>
      <c r="Q17" s="11">
        <v>0</v>
      </c>
      <c r="R17" s="10">
        <v>0</v>
      </c>
      <c r="S17" s="11">
        <v>0</v>
      </c>
      <c r="T17" s="10">
        <v>1</v>
      </c>
      <c r="U17" s="11">
        <v>1</v>
      </c>
      <c r="V17" s="10">
        <v>0.5</v>
      </c>
      <c r="W17" s="11">
        <v>1</v>
      </c>
      <c r="X17" s="8">
        <f t="shared" si="2"/>
        <v>5.5</v>
      </c>
    </row>
    <row r="18" spans="1:24" hidden="1" x14ac:dyDescent="0.35">
      <c r="A18" s="1" t="s">
        <v>37</v>
      </c>
      <c r="B18" s="4" t="str">
        <f t="shared" si="0"/>
        <v>Kentucky</v>
      </c>
      <c r="C18" s="4" t="str">
        <f t="shared" si="1"/>
        <v>South</v>
      </c>
      <c r="D18" s="10">
        <v>0</v>
      </c>
      <c r="E18" s="11">
        <v>1</v>
      </c>
      <c r="F18" s="10">
        <v>1</v>
      </c>
      <c r="G18" s="11">
        <v>0</v>
      </c>
      <c r="H18" s="10">
        <v>0</v>
      </c>
      <c r="I18" s="11">
        <v>0</v>
      </c>
      <c r="J18" s="10">
        <v>0.5</v>
      </c>
      <c r="K18" s="11">
        <v>0</v>
      </c>
      <c r="L18" s="10">
        <v>0</v>
      </c>
      <c r="M18" s="12">
        <v>0</v>
      </c>
      <c r="N18" s="10">
        <v>0</v>
      </c>
      <c r="O18" s="11">
        <v>0.5</v>
      </c>
      <c r="P18" s="10">
        <v>0</v>
      </c>
      <c r="Q18" s="11">
        <v>0</v>
      </c>
      <c r="R18" s="10">
        <v>0</v>
      </c>
      <c r="S18" s="11">
        <v>0</v>
      </c>
      <c r="T18" s="10">
        <v>0</v>
      </c>
      <c r="U18" s="11">
        <v>1</v>
      </c>
      <c r="V18" s="10">
        <v>0</v>
      </c>
      <c r="W18" s="11">
        <v>0</v>
      </c>
      <c r="X18" s="8">
        <f t="shared" si="2"/>
        <v>4</v>
      </c>
    </row>
    <row r="19" spans="1:24" x14ac:dyDescent="0.35">
      <c r="A19" s="1" t="s">
        <v>38</v>
      </c>
      <c r="B19" s="4" t="str">
        <f t="shared" si="0"/>
        <v>Louisiana </v>
      </c>
      <c r="C19" s="4" t="str">
        <f t="shared" si="1"/>
        <v>South</v>
      </c>
      <c r="D19" s="10">
        <v>0</v>
      </c>
      <c r="E19" s="11">
        <v>1</v>
      </c>
      <c r="F19" s="10">
        <v>0</v>
      </c>
      <c r="G19" s="11">
        <v>0</v>
      </c>
      <c r="H19" s="10">
        <v>0</v>
      </c>
      <c r="I19" s="11">
        <v>0</v>
      </c>
      <c r="J19" s="10">
        <v>1</v>
      </c>
      <c r="K19" s="11">
        <v>0</v>
      </c>
      <c r="L19" s="10">
        <v>0</v>
      </c>
      <c r="M19" s="12">
        <v>0</v>
      </c>
      <c r="N19" s="10">
        <v>1</v>
      </c>
      <c r="O19" s="11">
        <v>1</v>
      </c>
      <c r="P19" s="10">
        <v>0</v>
      </c>
      <c r="Q19" s="11">
        <v>0</v>
      </c>
      <c r="R19" s="10">
        <v>0</v>
      </c>
      <c r="S19" s="11">
        <v>0</v>
      </c>
      <c r="T19" s="10">
        <v>1</v>
      </c>
      <c r="U19" s="11">
        <v>1</v>
      </c>
      <c r="V19" s="10">
        <v>0</v>
      </c>
      <c r="W19" s="11">
        <v>0</v>
      </c>
      <c r="X19" s="8">
        <f t="shared" si="2"/>
        <v>6</v>
      </c>
    </row>
    <row r="20" spans="1:24" x14ac:dyDescent="0.35">
      <c r="A20" s="1" t="s">
        <v>39</v>
      </c>
      <c r="B20" s="4" t="str">
        <f t="shared" si="0"/>
        <v>Maine</v>
      </c>
      <c r="C20" s="4" t="str">
        <f t="shared" si="1"/>
        <v>East</v>
      </c>
      <c r="D20" s="10">
        <v>0</v>
      </c>
      <c r="E20" s="11">
        <v>1</v>
      </c>
      <c r="F20" s="10">
        <v>1</v>
      </c>
      <c r="G20" s="11">
        <v>0.5</v>
      </c>
      <c r="H20" s="10">
        <v>1</v>
      </c>
      <c r="I20" s="11">
        <v>0</v>
      </c>
      <c r="J20" s="10">
        <v>0.5</v>
      </c>
      <c r="K20" s="11">
        <v>0</v>
      </c>
      <c r="L20" s="10">
        <v>0</v>
      </c>
      <c r="M20" s="12">
        <v>1</v>
      </c>
      <c r="N20" s="10">
        <v>0</v>
      </c>
      <c r="O20" s="11">
        <v>1</v>
      </c>
      <c r="P20" s="10">
        <v>0</v>
      </c>
      <c r="Q20" s="11">
        <v>0</v>
      </c>
      <c r="R20" s="10">
        <v>0</v>
      </c>
      <c r="S20" s="11">
        <v>0</v>
      </c>
      <c r="T20" s="10">
        <v>0</v>
      </c>
      <c r="U20" s="11">
        <v>1</v>
      </c>
      <c r="V20" s="10">
        <v>0</v>
      </c>
      <c r="W20" s="11">
        <v>1</v>
      </c>
      <c r="X20" s="8">
        <f t="shared" si="2"/>
        <v>8</v>
      </c>
    </row>
    <row r="21" spans="1:24" x14ac:dyDescent="0.35">
      <c r="A21" s="1" t="s">
        <v>40</v>
      </c>
      <c r="B21" s="4" t="str">
        <f t="shared" si="0"/>
        <v>Maryland</v>
      </c>
      <c r="C21" s="4" t="str">
        <f t="shared" si="1"/>
        <v>East</v>
      </c>
      <c r="D21" s="10">
        <v>0</v>
      </c>
      <c r="E21" s="11">
        <v>1</v>
      </c>
      <c r="F21" s="10">
        <v>1</v>
      </c>
      <c r="G21" s="11">
        <v>1</v>
      </c>
      <c r="H21" s="10">
        <v>1</v>
      </c>
      <c r="I21" s="11">
        <v>1</v>
      </c>
      <c r="J21" s="10">
        <v>1</v>
      </c>
      <c r="K21" s="11">
        <v>1</v>
      </c>
      <c r="L21" s="10">
        <v>0</v>
      </c>
      <c r="M21" s="12">
        <v>1</v>
      </c>
      <c r="N21" s="10">
        <v>0</v>
      </c>
      <c r="O21" s="11">
        <v>1</v>
      </c>
      <c r="P21" s="10">
        <v>1</v>
      </c>
      <c r="Q21" s="11">
        <v>0</v>
      </c>
      <c r="R21" s="10">
        <v>1</v>
      </c>
      <c r="S21" s="11">
        <v>1</v>
      </c>
      <c r="T21" s="10">
        <v>0</v>
      </c>
      <c r="U21" s="11">
        <v>1</v>
      </c>
      <c r="V21" s="10">
        <v>0</v>
      </c>
      <c r="W21" s="11">
        <v>1</v>
      </c>
      <c r="X21" s="8">
        <f t="shared" si="2"/>
        <v>14</v>
      </c>
    </row>
    <row r="22" spans="1:24" x14ac:dyDescent="0.35">
      <c r="A22" s="1" t="s">
        <v>41</v>
      </c>
      <c r="B22" s="4" t="str">
        <f t="shared" si="0"/>
        <v>Massachusetts</v>
      </c>
      <c r="C22" s="4" t="str">
        <f t="shared" si="1"/>
        <v>East</v>
      </c>
      <c r="D22" s="10">
        <v>0</v>
      </c>
      <c r="E22" s="11">
        <v>1</v>
      </c>
      <c r="F22" s="10">
        <v>1</v>
      </c>
      <c r="G22" s="11">
        <v>0.5</v>
      </c>
      <c r="H22" s="10">
        <v>0</v>
      </c>
      <c r="I22" s="11">
        <v>1</v>
      </c>
      <c r="J22" s="10">
        <v>1</v>
      </c>
      <c r="K22" s="11">
        <v>0</v>
      </c>
      <c r="L22" s="10">
        <v>0</v>
      </c>
      <c r="M22" s="12">
        <v>1</v>
      </c>
      <c r="N22" s="10">
        <v>0</v>
      </c>
      <c r="O22" s="11">
        <v>0</v>
      </c>
      <c r="P22" s="10">
        <v>0</v>
      </c>
      <c r="Q22" s="11">
        <v>1</v>
      </c>
      <c r="R22" s="10">
        <v>0</v>
      </c>
      <c r="S22" s="11">
        <v>0</v>
      </c>
      <c r="T22" s="10">
        <v>0</v>
      </c>
      <c r="U22" s="11">
        <v>1</v>
      </c>
      <c r="V22" s="10">
        <v>0</v>
      </c>
      <c r="W22" s="11">
        <v>0</v>
      </c>
      <c r="X22" s="8">
        <f t="shared" si="2"/>
        <v>7.5</v>
      </c>
    </row>
    <row r="23" spans="1:24" hidden="1" x14ac:dyDescent="0.35">
      <c r="A23" s="1" t="s">
        <v>42</v>
      </c>
      <c r="B23" s="4" t="str">
        <f t="shared" si="0"/>
        <v>Michigan</v>
      </c>
      <c r="C23" s="4" t="str">
        <f t="shared" si="1"/>
        <v>Central</v>
      </c>
      <c r="D23" s="10">
        <v>0</v>
      </c>
      <c r="E23" s="11">
        <v>1</v>
      </c>
      <c r="F23" s="10">
        <v>0</v>
      </c>
      <c r="G23" s="11">
        <v>0</v>
      </c>
      <c r="H23" s="10">
        <v>1</v>
      </c>
      <c r="I23" s="11">
        <v>0</v>
      </c>
      <c r="J23" s="10">
        <v>0</v>
      </c>
      <c r="K23" s="11">
        <v>0</v>
      </c>
      <c r="L23" s="10">
        <v>0</v>
      </c>
      <c r="M23" s="12">
        <v>0</v>
      </c>
      <c r="N23" s="10">
        <v>0</v>
      </c>
      <c r="O23" s="11">
        <v>0</v>
      </c>
      <c r="P23" s="10">
        <v>0</v>
      </c>
      <c r="Q23" s="11">
        <v>0</v>
      </c>
      <c r="R23" s="10">
        <v>0</v>
      </c>
      <c r="S23" s="11">
        <v>0</v>
      </c>
      <c r="T23" s="10">
        <v>0</v>
      </c>
      <c r="U23" s="11">
        <v>1</v>
      </c>
      <c r="V23" s="10">
        <v>0</v>
      </c>
      <c r="W23" s="11">
        <v>1</v>
      </c>
      <c r="X23" s="8">
        <f t="shared" si="2"/>
        <v>4</v>
      </c>
    </row>
    <row r="24" spans="1:24" hidden="1" x14ac:dyDescent="0.35">
      <c r="A24" s="1" t="s">
        <v>43</v>
      </c>
      <c r="B24" s="4" t="str">
        <f t="shared" si="0"/>
        <v>Minnesota </v>
      </c>
      <c r="C24" s="4" t="str">
        <f t="shared" si="1"/>
        <v>Central</v>
      </c>
      <c r="D24" s="10">
        <v>0</v>
      </c>
      <c r="E24" s="11">
        <v>1</v>
      </c>
      <c r="F24" s="10">
        <v>0</v>
      </c>
      <c r="G24" s="11">
        <v>0</v>
      </c>
      <c r="H24" s="10">
        <v>0</v>
      </c>
      <c r="I24" s="11">
        <v>0</v>
      </c>
      <c r="J24" s="10">
        <v>1</v>
      </c>
      <c r="K24" s="11">
        <v>0</v>
      </c>
      <c r="L24" s="10">
        <v>0</v>
      </c>
      <c r="M24" s="12">
        <v>0.5</v>
      </c>
      <c r="N24" s="10">
        <v>0</v>
      </c>
      <c r="O24" s="11">
        <v>0</v>
      </c>
      <c r="P24" s="10">
        <v>0</v>
      </c>
      <c r="Q24" s="11">
        <v>0</v>
      </c>
      <c r="R24" s="10">
        <v>0</v>
      </c>
      <c r="S24" s="11">
        <v>0</v>
      </c>
      <c r="T24" s="10">
        <v>0</v>
      </c>
      <c r="U24" s="11">
        <v>1</v>
      </c>
      <c r="V24" s="10">
        <v>0</v>
      </c>
      <c r="W24" s="11">
        <v>1</v>
      </c>
      <c r="X24" s="8">
        <f t="shared" si="2"/>
        <v>4.5</v>
      </c>
    </row>
    <row r="25" spans="1:24" hidden="1" x14ac:dyDescent="0.35">
      <c r="A25" s="1" t="s">
        <v>44</v>
      </c>
      <c r="B25" s="4" t="str">
        <f t="shared" si="0"/>
        <v>Mississippi</v>
      </c>
      <c r="C25" s="4" t="str">
        <f t="shared" si="1"/>
        <v>South</v>
      </c>
      <c r="D25" s="10">
        <v>0</v>
      </c>
      <c r="E25" s="11">
        <v>0</v>
      </c>
      <c r="F25" s="10">
        <v>1</v>
      </c>
      <c r="G25" s="11">
        <v>0</v>
      </c>
      <c r="H25" s="10">
        <v>1</v>
      </c>
      <c r="I25" s="11">
        <v>0</v>
      </c>
      <c r="J25" s="10">
        <v>0</v>
      </c>
      <c r="K25" s="11">
        <v>0</v>
      </c>
      <c r="L25" s="10">
        <v>0</v>
      </c>
      <c r="M25" s="12">
        <v>0</v>
      </c>
      <c r="N25" s="10">
        <v>0</v>
      </c>
      <c r="O25" s="11">
        <v>0.5</v>
      </c>
      <c r="P25" s="10">
        <v>0</v>
      </c>
      <c r="Q25" s="11">
        <v>0</v>
      </c>
      <c r="R25" s="10">
        <v>0</v>
      </c>
      <c r="S25" s="11">
        <v>0</v>
      </c>
      <c r="T25" s="10">
        <v>0</v>
      </c>
      <c r="U25" s="11">
        <v>0</v>
      </c>
      <c r="V25" s="10">
        <v>0</v>
      </c>
      <c r="W25" s="11">
        <v>1</v>
      </c>
      <c r="X25" s="8">
        <f t="shared" si="2"/>
        <v>3.5</v>
      </c>
    </row>
    <row r="26" spans="1:24" hidden="1" x14ac:dyDescent="0.35">
      <c r="A26" s="1" t="s">
        <v>45</v>
      </c>
      <c r="B26" s="4" t="str">
        <f t="shared" si="0"/>
        <v>Missouri</v>
      </c>
      <c r="C26" s="4" t="str">
        <f t="shared" si="1"/>
        <v>Central</v>
      </c>
      <c r="D26" s="10">
        <v>0</v>
      </c>
      <c r="E26" s="11">
        <v>1</v>
      </c>
      <c r="F26" s="10">
        <v>0</v>
      </c>
      <c r="G26" s="11">
        <v>0</v>
      </c>
      <c r="H26" s="10">
        <v>1</v>
      </c>
      <c r="I26" s="11">
        <v>0</v>
      </c>
      <c r="J26" s="10">
        <v>0</v>
      </c>
      <c r="K26" s="11">
        <v>0</v>
      </c>
      <c r="L26" s="10">
        <v>0</v>
      </c>
      <c r="M26" s="12">
        <v>0</v>
      </c>
      <c r="N26" s="10">
        <v>1</v>
      </c>
      <c r="O26" s="11">
        <v>0.5</v>
      </c>
      <c r="P26" s="10">
        <v>0</v>
      </c>
      <c r="Q26" s="11">
        <v>0</v>
      </c>
      <c r="R26" s="10">
        <v>0</v>
      </c>
      <c r="S26" s="11">
        <v>0</v>
      </c>
      <c r="T26" s="10">
        <v>0</v>
      </c>
      <c r="U26" s="11">
        <v>1</v>
      </c>
      <c r="V26" s="10">
        <v>0</v>
      </c>
      <c r="W26" s="11">
        <v>0</v>
      </c>
      <c r="X26" s="8">
        <f t="shared" si="2"/>
        <v>4.5</v>
      </c>
    </row>
    <row r="27" spans="1:24" x14ac:dyDescent="0.35">
      <c r="A27" s="1" t="s">
        <v>46</v>
      </c>
      <c r="B27" s="4" t="str">
        <f t="shared" si="0"/>
        <v>Montana</v>
      </c>
      <c r="C27" s="4" t="str">
        <f t="shared" si="1"/>
        <v>West</v>
      </c>
      <c r="D27" s="10">
        <v>0</v>
      </c>
      <c r="E27" s="11">
        <v>1</v>
      </c>
      <c r="F27" s="10">
        <v>0</v>
      </c>
      <c r="G27" s="11">
        <v>0.5</v>
      </c>
      <c r="H27" s="10">
        <v>0</v>
      </c>
      <c r="I27" s="11">
        <v>0</v>
      </c>
      <c r="J27" s="10">
        <v>0</v>
      </c>
      <c r="K27" s="11">
        <v>0</v>
      </c>
      <c r="L27" s="10">
        <v>0</v>
      </c>
      <c r="M27" s="12">
        <v>0</v>
      </c>
      <c r="N27" s="10">
        <v>1</v>
      </c>
      <c r="O27" s="11">
        <v>1</v>
      </c>
      <c r="P27" s="10">
        <v>0</v>
      </c>
      <c r="Q27" s="11">
        <v>0</v>
      </c>
      <c r="R27" s="10">
        <v>0</v>
      </c>
      <c r="S27" s="11">
        <v>0</v>
      </c>
      <c r="T27" s="10">
        <v>0</v>
      </c>
      <c r="U27" s="11">
        <v>1</v>
      </c>
      <c r="V27" s="10">
        <v>0</v>
      </c>
      <c r="W27" s="11">
        <v>1</v>
      </c>
      <c r="X27" s="8">
        <f t="shared" si="2"/>
        <v>5.5</v>
      </c>
    </row>
    <row r="28" spans="1:24" hidden="1" x14ac:dyDescent="0.35">
      <c r="A28" s="1" t="s">
        <v>47</v>
      </c>
      <c r="B28" s="4" t="str">
        <f t="shared" si="0"/>
        <v>Nebraska</v>
      </c>
      <c r="C28" s="4" t="str">
        <f t="shared" si="1"/>
        <v>Central</v>
      </c>
      <c r="D28" s="10">
        <v>0</v>
      </c>
      <c r="E28" s="11">
        <v>1</v>
      </c>
      <c r="F28" s="10">
        <v>0</v>
      </c>
      <c r="G28" s="11">
        <v>0</v>
      </c>
      <c r="H28" s="10">
        <v>0</v>
      </c>
      <c r="I28" s="11">
        <v>0</v>
      </c>
      <c r="J28" s="10">
        <v>0</v>
      </c>
      <c r="K28" s="11">
        <v>0</v>
      </c>
      <c r="L28" s="10">
        <v>0</v>
      </c>
      <c r="M28" s="12">
        <v>0</v>
      </c>
      <c r="N28" s="10">
        <v>1</v>
      </c>
      <c r="O28" s="11">
        <v>0</v>
      </c>
      <c r="P28" s="10">
        <v>0</v>
      </c>
      <c r="Q28" s="11">
        <v>0</v>
      </c>
      <c r="R28" s="10">
        <v>0</v>
      </c>
      <c r="S28" s="11">
        <v>0</v>
      </c>
      <c r="T28" s="10">
        <v>0</v>
      </c>
      <c r="U28" s="11">
        <v>0</v>
      </c>
      <c r="V28" s="10">
        <v>0</v>
      </c>
      <c r="W28" s="11">
        <v>1</v>
      </c>
      <c r="X28" s="8">
        <f t="shared" si="2"/>
        <v>3</v>
      </c>
    </row>
    <row r="29" spans="1:24" hidden="1" x14ac:dyDescent="0.35">
      <c r="A29" s="1" t="s">
        <v>48</v>
      </c>
      <c r="B29" s="4" t="str">
        <f t="shared" si="0"/>
        <v>Nevada</v>
      </c>
      <c r="C29" s="4" t="str">
        <f t="shared" si="1"/>
        <v>West</v>
      </c>
      <c r="D29" s="10">
        <v>0</v>
      </c>
      <c r="E29" s="11">
        <v>1</v>
      </c>
      <c r="F29" s="10">
        <v>1</v>
      </c>
      <c r="G29" s="11">
        <v>1</v>
      </c>
      <c r="H29" s="10">
        <v>0</v>
      </c>
      <c r="I29" s="11">
        <v>0</v>
      </c>
      <c r="J29" s="10">
        <v>0.5</v>
      </c>
      <c r="K29" s="11">
        <v>0</v>
      </c>
      <c r="L29" s="10">
        <v>0</v>
      </c>
      <c r="M29" s="12">
        <v>0</v>
      </c>
      <c r="N29" s="10">
        <v>0</v>
      </c>
      <c r="O29" s="11">
        <v>0</v>
      </c>
      <c r="P29" s="10">
        <v>0</v>
      </c>
      <c r="Q29" s="11">
        <v>0</v>
      </c>
      <c r="R29" s="10">
        <v>0</v>
      </c>
      <c r="S29" s="11">
        <v>0</v>
      </c>
      <c r="T29" s="10">
        <v>0</v>
      </c>
      <c r="U29" s="11">
        <v>0</v>
      </c>
      <c r="V29" s="10">
        <v>0</v>
      </c>
      <c r="W29" s="11">
        <v>1</v>
      </c>
      <c r="X29" s="8">
        <f t="shared" si="2"/>
        <v>4.5</v>
      </c>
    </row>
    <row r="30" spans="1:24" hidden="1" x14ac:dyDescent="0.35">
      <c r="A30" s="1" t="s">
        <v>49</v>
      </c>
      <c r="B30" s="4" t="str">
        <f t="shared" si="0"/>
        <v>New Hampshire</v>
      </c>
      <c r="C30" s="4" t="str">
        <f t="shared" si="1"/>
        <v>East</v>
      </c>
      <c r="D30" s="10">
        <v>0</v>
      </c>
      <c r="E30" s="11">
        <v>1</v>
      </c>
      <c r="F30" s="10">
        <v>1</v>
      </c>
      <c r="G30" s="11">
        <v>0.5</v>
      </c>
      <c r="H30" s="10">
        <v>1</v>
      </c>
      <c r="I30" s="11">
        <v>0</v>
      </c>
      <c r="J30" s="10">
        <v>0.5</v>
      </c>
      <c r="K30" s="11">
        <v>0</v>
      </c>
      <c r="L30" s="10">
        <v>0</v>
      </c>
      <c r="M30" s="12">
        <v>1</v>
      </c>
      <c r="N30" s="10">
        <v>0</v>
      </c>
      <c r="O30" s="11">
        <v>0</v>
      </c>
      <c r="P30" s="10">
        <v>0</v>
      </c>
      <c r="Q30" s="11">
        <v>0</v>
      </c>
      <c r="R30" s="10">
        <v>0</v>
      </c>
      <c r="S30" s="11">
        <v>0</v>
      </c>
      <c r="T30" s="10">
        <v>0</v>
      </c>
      <c r="U30" s="11">
        <v>0</v>
      </c>
      <c r="V30" s="10">
        <v>0</v>
      </c>
      <c r="W30" s="11">
        <v>0</v>
      </c>
      <c r="X30" s="8">
        <f t="shared" si="2"/>
        <v>5</v>
      </c>
    </row>
    <row r="31" spans="1:24" x14ac:dyDescent="0.35">
      <c r="A31" s="1" t="s">
        <v>50</v>
      </c>
      <c r="B31" s="4" t="str">
        <f t="shared" si="0"/>
        <v>New Jersey</v>
      </c>
      <c r="C31" s="4" t="str">
        <f t="shared" si="1"/>
        <v>East</v>
      </c>
      <c r="D31" s="10">
        <v>0</v>
      </c>
      <c r="E31" s="11">
        <v>0.5</v>
      </c>
      <c r="F31" s="10">
        <v>1</v>
      </c>
      <c r="G31" s="11">
        <v>1</v>
      </c>
      <c r="H31" s="10">
        <v>0</v>
      </c>
      <c r="I31" s="11">
        <v>0</v>
      </c>
      <c r="J31" s="10">
        <v>1</v>
      </c>
      <c r="K31" s="11">
        <v>0</v>
      </c>
      <c r="L31" s="10">
        <v>1</v>
      </c>
      <c r="M31" s="12">
        <v>1</v>
      </c>
      <c r="N31" s="10">
        <v>0</v>
      </c>
      <c r="O31" s="11">
        <v>0.5</v>
      </c>
      <c r="P31" s="10">
        <v>0</v>
      </c>
      <c r="Q31" s="11">
        <v>0</v>
      </c>
      <c r="R31" s="10">
        <v>0</v>
      </c>
      <c r="S31" s="11">
        <v>0</v>
      </c>
      <c r="T31" s="10">
        <v>0</v>
      </c>
      <c r="U31" s="11">
        <v>0</v>
      </c>
      <c r="V31" s="10">
        <v>0</v>
      </c>
      <c r="W31" s="11">
        <v>1</v>
      </c>
      <c r="X31" s="8">
        <f t="shared" si="2"/>
        <v>7</v>
      </c>
    </row>
    <row r="32" spans="1:24" hidden="1" x14ac:dyDescent="0.35">
      <c r="A32" s="1" t="s">
        <v>51</v>
      </c>
      <c r="B32" s="4" t="str">
        <f t="shared" si="0"/>
        <v>New Mexico</v>
      </c>
      <c r="C32" s="4" t="str">
        <f t="shared" si="1"/>
        <v>West</v>
      </c>
      <c r="D32" s="10">
        <v>0</v>
      </c>
      <c r="E32" s="11">
        <v>1</v>
      </c>
      <c r="F32" s="10">
        <v>0</v>
      </c>
      <c r="G32" s="11">
        <v>0</v>
      </c>
      <c r="H32" s="10">
        <v>1</v>
      </c>
      <c r="I32" s="11">
        <v>0</v>
      </c>
      <c r="J32" s="10">
        <v>1</v>
      </c>
      <c r="K32" s="11">
        <v>0</v>
      </c>
      <c r="L32" s="10">
        <v>0</v>
      </c>
      <c r="M32" s="12">
        <v>0</v>
      </c>
      <c r="N32" s="10">
        <v>0</v>
      </c>
      <c r="O32" s="11">
        <v>0.5</v>
      </c>
      <c r="P32" s="10">
        <v>0</v>
      </c>
      <c r="Q32" s="11">
        <v>0</v>
      </c>
      <c r="R32" s="10">
        <v>0</v>
      </c>
      <c r="S32" s="11">
        <v>0</v>
      </c>
      <c r="T32" s="10">
        <v>0</v>
      </c>
      <c r="U32" s="11">
        <v>0</v>
      </c>
      <c r="V32" s="10">
        <v>0</v>
      </c>
      <c r="W32" s="11">
        <v>1</v>
      </c>
      <c r="X32" s="8">
        <f t="shared" si="2"/>
        <v>4.5</v>
      </c>
    </row>
    <row r="33" spans="1:24" x14ac:dyDescent="0.35">
      <c r="A33" s="1" t="s">
        <v>52</v>
      </c>
      <c r="B33" s="4" t="str">
        <f t="shared" si="0"/>
        <v>New York</v>
      </c>
      <c r="C33" s="4" t="str">
        <f t="shared" si="1"/>
        <v>East</v>
      </c>
      <c r="D33" s="10">
        <v>0</v>
      </c>
      <c r="E33" s="11">
        <v>1</v>
      </c>
      <c r="F33" s="10">
        <v>0</v>
      </c>
      <c r="G33" s="11">
        <v>0.5</v>
      </c>
      <c r="H33" s="10">
        <v>1</v>
      </c>
      <c r="I33" s="11">
        <v>0</v>
      </c>
      <c r="J33" s="10">
        <v>0.5</v>
      </c>
      <c r="K33" s="11">
        <v>0</v>
      </c>
      <c r="L33" s="10">
        <v>0</v>
      </c>
      <c r="M33" s="12">
        <v>1</v>
      </c>
      <c r="N33" s="10">
        <v>1</v>
      </c>
      <c r="O33" s="11">
        <v>1</v>
      </c>
      <c r="P33" s="10">
        <v>0</v>
      </c>
      <c r="Q33" s="11">
        <v>0</v>
      </c>
      <c r="R33" s="10">
        <v>0</v>
      </c>
      <c r="S33" s="11">
        <v>0</v>
      </c>
      <c r="T33" s="10">
        <v>1</v>
      </c>
      <c r="U33" s="11">
        <v>0.5</v>
      </c>
      <c r="V33" s="10">
        <v>0</v>
      </c>
      <c r="W33" s="11">
        <v>0</v>
      </c>
      <c r="X33" s="8">
        <f t="shared" si="2"/>
        <v>7.5</v>
      </c>
    </row>
    <row r="34" spans="1:24" hidden="1" x14ac:dyDescent="0.35">
      <c r="A34" s="1" t="s">
        <v>53</v>
      </c>
      <c r="B34" s="4" t="str">
        <f t="shared" si="0"/>
        <v>North Carolina</v>
      </c>
      <c r="C34" s="4" t="str">
        <f t="shared" si="1"/>
        <v>South</v>
      </c>
      <c r="D34" s="10">
        <v>0</v>
      </c>
      <c r="E34" s="11">
        <v>0</v>
      </c>
      <c r="F34" s="10">
        <v>0</v>
      </c>
      <c r="G34" s="11">
        <v>0</v>
      </c>
      <c r="H34" s="10">
        <v>0</v>
      </c>
      <c r="I34" s="11">
        <v>0</v>
      </c>
      <c r="J34" s="10">
        <v>0.5</v>
      </c>
      <c r="K34" s="11">
        <v>1</v>
      </c>
      <c r="L34" s="10">
        <v>0</v>
      </c>
      <c r="M34" s="12">
        <v>0</v>
      </c>
      <c r="N34" s="10">
        <v>0</v>
      </c>
      <c r="O34" s="11">
        <v>1</v>
      </c>
      <c r="P34" s="10">
        <v>0</v>
      </c>
      <c r="Q34" s="11">
        <v>0</v>
      </c>
      <c r="R34" s="10">
        <v>1</v>
      </c>
      <c r="S34" s="11">
        <v>0</v>
      </c>
      <c r="T34" s="10">
        <v>0</v>
      </c>
      <c r="U34" s="11">
        <v>0</v>
      </c>
      <c r="V34" s="10">
        <v>0</v>
      </c>
      <c r="W34" s="11">
        <v>1</v>
      </c>
      <c r="X34" s="8">
        <f t="shared" si="2"/>
        <v>4.5</v>
      </c>
    </row>
    <row r="35" spans="1:24" hidden="1" x14ac:dyDescent="0.35">
      <c r="A35" s="1" t="s">
        <v>54</v>
      </c>
      <c r="B35" s="4" t="str">
        <f t="shared" si="0"/>
        <v>North Dakota</v>
      </c>
      <c r="C35" s="4" t="str">
        <f t="shared" si="1"/>
        <v>Central</v>
      </c>
      <c r="D35" s="10">
        <v>0</v>
      </c>
      <c r="E35" s="11">
        <v>1</v>
      </c>
      <c r="F35" s="10">
        <v>0</v>
      </c>
      <c r="G35" s="11">
        <v>0</v>
      </c>
      <c r="H35" s="10">
        <v>0</v>
      </c>
      <c r="I35" s="11">
        <v>0</v>
      </c>
      <c r="J35" s="10">
        <v>0</v>
      </c>
      <c r="K35" s="11">
        <v>0</v>
      </c>
      <c r="L35" s="10">
        <v>0</v>
      </c>
      <c r="M35" s="12">
        <v>0.5</v>
      </c>
      <c r="N35" s="10">
        <v>1</v>
      </c>
      <c r="O35" s="11">
        <v>0</v>
      </c>
      <c r="P35" s="10">
        <v>0</v>
      </c>
      <c r="Q35" s="11">
        <v>0</v>
      </c>
      <c r="R35" s="10">
        <v>0</v>
      </c>
      <c r="S35" s="11">
        <v>0</v>
      </c>
      <c r="T35" s="10">
        <v>0</v>
      </c>
      <c r="U35" s="11">
        <v>1</v>
      </c>
      <c r="V35" s="10">
        <v>0</v>
      </c>
      <c r="W35" s="11">
        <v>0</v>
      </c>
      <c r="X35" s="8">
        <f t="shared" si="2"/>
        <v>3.5</v>
      </c>
    </row>
    <row r="36" spans="1:24" x14ac:dyDescent="0.35">
      <c r="A36" s="1" t="s">
        <v>55</v>
      </c>
      <c r="B36" s="4" t="str">
        <f t="shared" si="0"/>
        <v>Ohio</v>
      </c>
      <c r="C36" s="4" t="str">
        <f t="shared" si="1"/>
        <v>East</v>
      </c>
      <c r="D36" s="10">
        <v>0</v>
      </c>
      <c r="E36" s="11">
        <v>0</v>
      </c>
      <c r="F36" s="10">
        <v>0</v>
      </c>
      <c r="G36" s="11">
        <v>0.5</v>
      </c>
      <c r="H36" s="10">
        <v>1</v>
      </c>
      <c r="I36" s="11">
        <v>0</v>
      </c>
      <c r="J36" s="10">
        <v>0.5</v>
      </c>
      <c r="K36" s="11">
        <v>0</v>
      </c>
      <c r="L36" s="10">
        <v>0</v>
      </c>
      <c r="M36" s="12">
        <v>1</v>
      </c>
      <c r="N36" s="10">
        <v>0</v>
      </c>
      <c r="O36" s="11">
        <v>0.5</v>
      </c>
      <c r="P36" s="10">
        <v>0</v>
      </c>
      <c r="Q36" s="11">
        <v>0</v>
      </c>
      <c r="R36" s="10">
        <v>0</v>
      </c>
      <c r="S36" s="11">
        <v>0</v>
      </c>
      <c r="T36" s="10">
        <v>0</v>
      </c>
      <c r="U36" s="11">
        <v>1</v>
      </c>
      <c r="V36" s="10">
        <v>0</v>
      </c>
      <c r="W36" s="11">
        <v>1</v>
      </c>
      <c r="X36" s="8">
        <f t="shared" si="2"/>
        <v>5.5</v>
      </c>
    </row>
    <row r="37" spans="1:24" hidden="1" x14ac:dyDescent="0.35">
      <c r="A37" s="1" t="s">
        <v>56</v>
      </c>
      <c r="B37" s="4" t="str">
        <f t="shared" si="0"/>
        <v>Oklahoma</v>
      </c>
      <c r="C37" s="4" t="str">
        <f t="shared" si="1"/>
        <v>Central</v>
      </c>
      <c r="D37" s="10">
        <v>0</v>
      </c>
      <c r="E37" s="11">
        <v>1</v>
      </c>
      <c r="F37" s="10">
        <v>1</v>
      </c>
      <c r="G37" s="11">
        <v>0</v>
      </c>
      <c r="H37" s="10">
        <v>0</v>
      </c>
      <c r="I37" s="11">
        <v>0</v>
      </c>
      <c r="J37" s="10">
        <v>0</v>
      </c>
      <c r="K37" s="11">
        <v>0</v>
      </c>
      <c r="L37" s="10">
        <v>0</v>
      </c>
      <c r="M37" s="12">
        <v>0</v>
      </c>
      <c r="N37" s="10">
        <v>0</v>
      </c>
      <c r="O37" s="11">
        <v>0.5</v>
      </c>
      <c r="P37" s="10">
        <v>0</v>
      </c>
      <c r="Q37" s="11">
        <v>0</v>
      </c>
      <c r="R37" s="10">
        <v>0</v>
      </c>
      <c r="S37" s="11">
        <v>0</v>
      </c>
      <c r="T37" s="10">
        <v>0</v>
      </c>
      <c r="U37" s="11">
        <v>1</v>
      </c>
      <c r="V37" s="10">
        <v>0</v>
      </c>
      <c r="W37" s="11">
        <v>1</v>
      </c>
      <c r="X37" s="8">
        <f t="shared" si="2"/>
        <v>4.5</v>
      </c>
    </row>
    <row r="38" spans="1:24" hidden="1" x14ac:dyDescent="0.35">
      <c r="A38" s="1" t="s">
        <v>57</v>
      </c>
      <c r="B38" s="4" t="str">
        <f t="shared" si="0"/>
        <v>Oregon</v>
      </c>
      <c r="C38" s="4" t="str">
        <f t="shared" si="1"/>
        <v>West</v>
      </c>
      <c r="D38" s="10">
        <v>0</v>
      </c>
      <c r="E38" s="11">
        <v>1</v>
      </c>
      <c r="F38" s="10">
        <v>0</v>
      </c>
      <c r="G38" s="11">
        <v>0</v>
      </c>
      <c r="H38" s="10">
        <v>0</v>
      </c>
      <c r="I38" s="11">
        <v>0</v>
      </c>
      <c r="J38" s="10">
        <v>0</v>
      </c>
      <c r="K38" s="11">
        <v>0</v>
      </c>
      <c r="L38" s="10">
        <v>0</v>
      </c>
      <c r="M38" s="12">
        <v>0</v>
      </c>
      <c r="N38" s="10">
        <v>1</v>
      </c>
      <c r="O38" s="11">
        <v>0</v>
      </c>
      <c r="P38" s="10">
        <v>0</v>
      </c>
      <c r="Q38" s="11">
        <v>0</v>
      </c>
      <c r="R38" s="10">
        <v>1</v>
      </c>
      <c r="S38" s="11">
        <v>0</v>
      </c>
      <c r="T38" s="10">
        <v>0</v>
      </c>
      <c r="U38" s="11">
        <v>1</v>
      </c>
      <c r="V38" s="10">
        <v>0</v>
      </c>
      <c r="W38" s="11">
        <v>1</v>
      </c>
      <c r="X38" s="8">
        <f t="shared" si="2"/>
        <v>5</v>
      </c>
    </row>
    <row r="39" spans="1:24" hidden="1" x14ac:dyDescent="0.35">
      <c r="A39" s="1" t="s">
        <v>58</v>
      </c>
      <c r="B39" s="4" t="str">
        <f t="shared" si="0"/>
        <v>Pennsylvania</v>
      </c>
      <c r="C39" s="4" t="str">
        <f t="shared" si="1"/>
        <v>East</v>
      </c>
      <c r="D39" s="10">
        <v>0</v>
      </c>
      <c r="E39" s="11">
        <v>1</v>
      </c>
      <c r="F39" s="10">
        <v>0</v>
      </c>
      <c r="G39" s="11">
        <v>0</v>
      </c>
      <c r="H39" s="10">
        <v>0</v>
      </c>
      <c r="I39" s="11">
        <v>0.5</v>
      </c>
      <c r="J39" s="10">
        <v>0</v>
      </c>
      <c r="K39" s="11">
        <v>0</v>
      </c>
      <c r="L39" s="10">
        <v>0</v>
      </c>
      <c r="M39" s="12">
        <v>0</v>
      </c>
      <c r="N39" s="10">
        <v>1</v>
      </c>
      <c r="O39" s="11">
        <v>0</v>
      </c>
      <c r="P39" s="10">
        <v>0</v>
      </c>
      <c r="Q39" s="11">
        <v>0</v>
      </c>
      <c r="R39" s="10">
        <v>1</v>
      </c>
      <c r="S39" s="11">
        <v>0</v>
      </c>
      <c r="T39" s="10">
        <v>0</v>
      </c>
      <c r="U39" s="11">
        <v>1</v>
      </c>
      <c r="V39" s="10">
        <v>0</v>
      </c>
      <c r="W39" s="11">
        <v>0</v>
      </c>
      <c r="X39" s="8">
        <f t="shared" si="2"/>
        <v>4.5</v>
      </c>
    </row>
    <row r="40" spans="1:24" hidden="1" x14ac:dyDescent="0.35">
      <c r="A40" s="1" t="s">
        <v>59</v>
      </c>
      <c r="B40" s="4" t="str">
        <f t="shared" si="0"/>
        <v>Rhode Island </v>
      </c>
      <c r="C40" s="4" t="str">
        <f t="shared" si="1"/>
        <v>East</v>
      </c>
      <c r="D40" s="10">
        <v>0</v>
      </c>
      <c r="E40" s="11">
        <v>1</v>
      </c>
      <c r="F40" s="10">
        <v>0</v>
      </c>
      <c r="G40" s="11">
        <v>0</v>
      </c>
      <c r="H40" s="10">
        <v>1</v>
      </c>
      <c r="I40" s="11">
        <v>0</v>
      </c>
      <c r="J40" s="10">
        <v>1</v>
      </c>
      <c r="K40" s="11">
        <v>0</v>
      </c>
      <c r="L40" s="10">
        <v>0</v>
      </c>
      <c r="M40" s="12">
        <v>1</v>
      </c>
      <c r="N40" s="10">
        <v>0</v>
      </c>
      <c r="O40" s="11">
        <v>0.5</v>
      </c>
      <c r="P40" s="10">
        <v>0</v>
      </c>
      <c r="Q40" s="11">
        <v>0</v>
      </c>
      <c r="R40" s="10">
        <v>0</v>
      </c>
      <c r="S40" s="11">
        <v>0</v>
      </c>
      <c r="T40" s="10">
        <v>0</v>
      </c>
      <c r="U40" s="11">
        <v>0</v>
      </c>
      <c r="V40" s="10">
        <v>0</v>
      </c>
      <c r="W40" s="11">
        <v>0</v>
      </c>
      <c r="X40" s="8">
        <f t="shared" si="2"/>
        <v>4.5</v>
      </c>
    </row>
    <row r="41" spans="1:24" hidden="1" x14ac:dyDescent="0.35">
      <c r="A41" s="1" t="s">
        <v>60</v>
      </c>
      <c r="B41" s="4" t="str">
        <f t="shared" si="0"/>
        <v>South Carolina</v>
      </c>
      <c r="C41" s="4" t="str">
        <f t="shared" si="1"/>
        <v>South</v>
      </c>
      <c r="D41" s="10">
        <v>0</v>
      </c>
      <c r="E41" s="11">
        <v>0</v>
      </c>
      <c r="F41" s="10">
        <v>1</v>
      </c>
      <c r="G41" s="11">
        <v>0.5</v>
      </c>
      <c r="H41" s="10">
        <v>0</v>
      </c>
      <c r="I41" s="11">
        <v>0</v>
      </c>
      <c r="J41" s="10">
        <v>0</v>
      </c>
      <c r="K41" s="11">
        <v>0</v>
      </c>
      <c r="L41" s="10">
        <v>0</v>
      </c>
      <c r="M41" s="12">
        <v>0.5</v>
      </c>
      <c r="N41" s="10">
        <v>0</v>
      </c>
      <c r="O41" s="11">
        <v>0.5</v>
      </c>
      <c r="P41" s="10">
        <v>0</v>
      </c>
      <c r="Q41" s="11">
        <v>0</v>
      </c>
      <c r="R41" s="10">
        <v>0</v>
      </c>
      <c r="S41" s="11">
        <v>0</v>
      </c>
      <c r="T41" s="10">
        <v>0</v>
      </c>
      <c r="U41" s="11">
        <v>0</v>
      </c>
      <c r="V41" s="10">
        <v>0</v>
      </c>
      <c r="W41" s="11">
        <v>1</v>
      </c>
      <c r="X41" s="8">
        <f t="shared" si="2"/>
        <v>3.5</v>
      </c>
    </row>
    <row r="42" spans="1:24" hidden="1" x14ac:dyDescent="0.35">
      <c r="A42" s="1" t="s">
        <v>61</v>
      </c>
      <c r="B42" s="4" t="str">
        <f t="shared" si="0"/>
        <v>South Dakota</v>
      </c>
      <c r="C42" s="4" t="str">
        <f t="shared" si="1"/>
        <v>Central</v>
      </c>
      <c r="D42" s="10">
        <v>0</v>
      </c>
      <c r="E42" s="11">
        <v>0</v>
      </c>
      <c r="F42" s="10">
        <v>0</v>
      </c>
      <c r="G42" s="11">
        <v>0</v>
      </c>
      <c r="H42" s="10">
        <v>0</v>
      </c>
      <c r="I42" s="11">
        <v>0</v>
      </c>
      <c r="J42" s="10">
        <v>0</v>
      </c>
      <c r="K42" s="11">
        <v>0</v>
      </c>
      <c r="L42" s="10">
        <v>0</v>
      </c>
      <c r="M42" s="12">
        <v>0.5</v>
      </c>
      <c r="N42" s="10">
        <v>0</v>
      </c>
      <c r="O42" s="11">
        <v>0</v>
      </c>
      <c r="P42" s="10">
        <v>0</v>
      </c>
      <c r="Q42" s="11">
        <v>0</v>
      </c>
      <c r="R42" s="10">
        <v>1</v>
      </c>
      <c r="S42" s="11">
        <v>0</v>
      </c>
      <c r="T42" s="10">
        <v>0</v>
      </c>
      <c r="U42" s="11">
        <v>0</v>
      </c>
      <c r="V42" s="10">
        <v>0</v>
      </c>
      <c r="W42" s="11">
        <v>1</v>
      </c>
      <c r="X42" s="8">
        <f t="shared" si="2"/>
        <v>2.5</v>
      </c>
    </row>
    <row r="43" spans="1:24" hidden="1" x14ac:dyDescent="0.35">
      <c r="A43" s="1" t="s">
        <v>62</v>
      </c>
      <c r="B43" s="4" t="str">
        <f t="shared" si="0"/>
        <v>Tennessee</v>
      </c>
      <c r="C43" s="4" t="str">
        <f t="shared" si="1"/>
        <v>South</v>
      </c>
      <c r="D43" s="10">
        <v>0</v>
      </c>
      <c r="E43" s="11">
        <v>0</v>
      </c>
      <c r="F43" s="10">
        <v>0</v>
      </c>
      <c r="G43" s="11">
        <v>0</v>
      </c>
      <c r="H43" s="10">
        <v>0</v>
      </c>
      <c r="I43" s="11">
        <v>0</v>
      </c>
      <c r="J43" s="10">
        <v>0</v>
      </c>
      <c r="K43" s="11">
        <v>0</v>
      </c>
      <c r="L43" s="10">
        <v>0</v>
      </c>
      <c r="M43" s="12">
        <v>0</v>
      </c>
      <c r="N43" s="10">
        <v>0</v>
      </c>
      <c r="O43" s="11">
        <v>0</v>
      </c>
      <c r="P43" s="10">
        <v>0</v>
      </c>
      <c r="Q43" s="11">
        <v>0</v>
      </c>
      <c r="R43" s="10">
        <v>1</v>
      </c>
      <c r="S43" s="11">
        <v>0</v>
      </c>
      <c r="T43" s="10">
        <v>0</v>
      </c>
      <c r="U43" s="11">
        <v>0</v>
      </c>
      <c r="V43" s="10">
        <v>0</v>
      </c>
      <c r="W43" s="11">
        <v>1</v>
      </c>
      <c r="X43" s="8">
        <f t="shared" si="2"/>
        <v>2</v>
      </c>
    </row>
    <row r="44" spans="1:24" x14ac:dyDescent="0.35">
      <c r="A44" s="1" t="s">
        <v>63</v>
      </c>
      <c r="B44" s="4" t="str">
        <f t="shared" si="0"/>
        <v>Texas</v>
      </c>
      <c r="C44" s="4" t="str">
        <f t="shared" si="1"/>
        <v>Central</v>
      </c>
      <c r="D44" s="10">
        <v>0</v>
      </c>
      <c r="E44" s="11">
        <v>0</v>
      </c>
      <c r="F44" s="10">
        <v>1</v>
      </c>
      <c r="G44" s="11">
        <v>1</v>
      </c>
      <c r="H44" s="10">
        <v>1</v>
      </c>
      <c r="I44" s="11">
        <v>1</v>
      </c>
      <c r="J44" s="10">
        <v>0</v>
      </c>
      <c r="K44" s="11">
        <v>0</v>
      </c>
      <c r="L44" s="10">
        <v>0</v>
      </c>
      <c r="M44" s="12">
        <v>0.5</v>
      </c>
      <c r="N44" s="10">
        <v>0</v>
      </c>
      <c r="O44" s="11">
        <v>0.5</v>
      </c>
      <c r="P44" s="10">
        <v>0</v>
      </c>
      <c r="Q44" s="11">
        <v>0</v>
      </c>
      <c r="R44" s="10">
        <v>0</v>
      </c>
      <c r="S44" s="11">
        <v>0</v>
      </c>
      <c r="T44" s="10">
        <v>0</v>
      </c>
      <c r="U44" s="11">
        <v>0</v>
      </c>
      <c r="V44" s="10">
        <v>0</v>
      </c>
      <c r="W44" s="11">
        <v>1</v>
      </c>
      <c r="X44" s="8">
        <f t="shared" si="2"/>
        <v>6</v>
      </c>
    </row>
    <row r="45" spans="1:24" hidden="1" x14ac:dyDescent="0.35">
      <c r="A45" s="1" t="s">
        <v>64</v>
      </c>
      <c r="B45" s="4" t="str">
        <f t="shared" si="0"/>
        <v>Utah</v>
      </c>
      <c r="C45" s="4" t="str">
        <f t="shared" si="1"/>
        <v>West</v>
      </c>
      <c r="D45" s="10">
        <v>0</v>
      </c>
      <c r="E45" s="11">
        <v>1</v>
      </c>
      <c r="F45" s="10">
        <v>0</v>
      </c>
      <c r="G45" s="11">
        <v>0</v>
      </c>
      <c r="H45" s="10">
        <v>1</v>
      </c>
      <c r="I45" s="11">
        <v>0</v>
      </c>
      <c r="J45" s="10">
        <v>1</v>
      </c>
      <c r="K45" s="11">
        <v>0</v>
      </c>
      <c r="L45" s="10">
        <v>0</v>
      </c>
      <c r="M45" s="12">
        <v>0</v>
      </c>
      <c r="N45" s="10">
        <v>1</v>
      </c>
      <c r="O45" s="11">
        <v>0</v>
      </c>
      <c r="P45" s="10">
        <v>0</v>
      </c>
      <c r="Q45" s="11">
        <v>0</v>
      </c>
      <c r="R45" s="10">
        <v>0</v>
      </c>
      <c r="S45" s="11">
        <v>0</v>
      </c>
      <c r="T45" s="10">
        <v>0</v>
      </c>
      <c r="U45" s="11">
        <v>0</v>
      </c>
      <c r="V45" s="10">
        <v>0</v>
      </c>
      <c r="W45" s="11">
        <v>1</v>
      </c>
      <c r="X45" s="8">
        <f t="shared" si="2"/>
        <v>5</v>
      </c>
    </row>
    <row r="46" spans="1:24" x14ac:dyDescent="0.35">
      <c r="A46" s="1" t="s">
        <v>65</v>
      </c>
      <c r="B46" s="4" t="str">
        <f t="shared" si="0"/>
        <v>Vermont</v>
      </c>
      <c r="C46" s="4" t="str">
        <f t="shared" si="1"/>
        <v>East</v>
      </c>
      <c r="D46" s="10">
        <v>0</v>
      </c>
      <c r="E46" s="11">
        <v>1</v>
      </c>
      <c r="F46" s="10">
        <v>0</v>
      </c>
      <c r="G46" s="11">
        <v>0</v>
      </c>
      <c r="H46" s="10">
        <v>0</v>
      </c>
      <c r="I46" s="11">
        <v>0</v>
      </c>
      <c r="J46" s="10">
        <v>1</v>
      </c>
      <c r="K46" s="11">
        <v>0</v>
      </c>
      <c r="L46" s="10">
        <v>1</v>
      </c>
      <c r="M46" s="12">
        <v>0</v>
      </c>
      <c r="N46" s="10">
        <v>0</v>
      </c>
      <c r="O46" s="11">
        <v>0.5</v>
      </c>
      <c r="P46" s="10">
        <v>0</v>
      </c>
      <c r="Q46" s="11">
        <v>0</v>
      </c>
      <c r="R46" s="10">
        <v>1</v>
      </c>
      <c r="S46" s="11">
        <v>0</v>
      </c>
      <c r="T46" s="10">
        <v>0</v>
      </c>
      <c r="U46" s="11">
        <v>1</v>
      </c>
      <c r="V46" s="10">
        <v>0</v>
      </c>
      <c r="W46" s="11">
        <v>1</v>
      </c>
      <c r="X46" s="8">
        <f t="shared" si="2"/>
        <v>6.5</v>
      </c>
    </row>
    <row r="47" spans="1:24" hidden="1" x14ac:dyDescent="0.35">
      <c r="A47" s="1" t="s">
        <v>66</v>
      </c>
      <c r="B47" s="4" t="str">
        <f t="shared" si="0"/>
        <v>Virginia</v>
      </c>
      <c r="C47" s="4" t="str">
        <f t="shared" si="1"/>
        <v>South</v>
      </c>
      <c r="D47" s="10">
        <v>0</v>
      </c>
      <c r="E47" s="11">
        <v>1</v>
      </c>
      <c r="F47" s="10">
        <v>0.5</v>
      </c>
      <c r="G47" s="11">
        <v>0</v>
      </c>
      <c r="H47" s="10">
        <v>0</v>
      </c>
      <c r="I47" s="11">
        <v>0</v>
      </c>
      <c r="J47" s="10">
        <v>0</v>
      </c>
      <c r="K47" s="11">
        <v>0</v>
      </c>
      <c r="L47" s="10">
        <v>0</v>
      </c>
      <c r="M47" s="12">
        <v>0</v>
      </c>
      <c r="N47" s="10">
        <v>1</v>
      </c>
      <c r="O47" s="11">
        <v>0</v>
      </c>
      <c r="P47" s="10">
        <v>0</v>
      </c>
      <c r="Q47" s="11">
        <v>0</v>
      </c>
      <c r="R47" s="10">
        <v>0</v>
      </c>
      <c r="S47" s="11">
        <v>0</v>
      </c>
      <c r="T47" s="10">
        <v>0</v>
      </c>
      <c r="U47" s="11">
        <v>0</v>
      </c>
      <c r="V47" s="10">
        <v>0</v>
      </c>
      <c r="W47" s="11">
        <v>0</v>
      </c>
      <c r="X47" s="8">
        <f t="shared" si="2"/>
        <v>2.5</v>
      </c>
    </row>
    <row r="48" spans="1:24" x14ac:dyDescent="0.35">
      <c r="A48" s="1" t="s">
        <v>67</v>
      </c>
      <c r="B48" s="4" t="str">
        <f t="shared" si="0"/>
        <v>Washington</v>
      </c>
      <c r="C48" s="4" t="str">
        <f t="shared" si="1"/>
        <v>West</v>
      </c>
      <c r="D48" s="10">
        <v>0</v>
      </c>
      <c r="E48" s="11">
        <v>1</v>
      </c>
      <c r="F48" s="10">
        <v>1</v>
      </c>
      <c r="G48" s="11">
        <v>0</v>
      </c>
      <c r="H48" s="10">
        <v>1</v>
      </c>
      <c r="I48" s="11">
        <v>0</v>
      </c>
      <c r="J48" s="10">
        <v>1</v>
      </c>
      <c r="K48" s="11">
        <v>1</v>
      </c>
      <c r="L48" s="10">
        <v>0</v>
      </c>
      <c r="M48" s="12">
        <v>1</v>
      </c>
      <c r="N48" s="10">
        <v>1</v>
      </c>
      <c r="O48" s="11">
        <v>0</v>
      </c>
      <c r="P48" s="10">
        <v>0</v>
      </c>
      <c r="Q48" s="11">
        <v>0</v>
      </c>
      <c r="R48" s="10">
        <v>1</v>
      </c>
      <c r="S48" s="11">
        <v>0</v>
      </c>
      <c r="T48" s="10">
        <v>0</v>
      </c>
      <c r="U48" s="11">
        <v>0</v>
      </c>
      <c r="V48" s="10">
        <v>0</v>
      </c>
      <c r="W48" s="11">
        <v>1</v>
      </c>
      <c r="X48" s="8">
        <f t="shared" si="2"/>
        <v>9</v>
      </c>
    </row>
    <row r="49" spans="1:24" hidden="1" x14ac:dyDescent="0.35">
      <c r="A49" s="1" t="s">
        <v>68</v>
      </c>
      <c r="B49" s="4" t="str">
        <f t="shared" si="0"/>
        <v>West Virginia</v>
      </c>
      <c r="C49" s="4" t="str">
        <f t="shared" si="1"/>
        <v>East</v>
      </c>
      <c r="D49" s="10">
        <v>0</v>
      </c>
      <c r="E49" s="11">
        <v>1</v>
      </c>
      <c r="F49" s="10">
        <v>0.5</v>
      </c>
      <c r="G49" s="11">
        <v>0</v>
      </c>
      <c r="H49" s="10">
        <v>1</v>
      </c>
      <c r="I49" s="11">
        <v>0</v>
      </c>
      <c r="J49" s="10">
        <v>1</v>
      </c>
      <c r="K49" s="11">
        <v>0</v>
      </c>
      <c r="L49" s="10">
        <v>0</v>
      </c>
      <c r="M49" s="12">
        <v>1</v>
      </c>
      <c r="N49" s="10">
        <v>0</v>
      </c>
      <c r="O49" s="11">
        <v>0</v>
      </c>
      <c r="P49" s="10">
        <v>0</v>
      </c>
      <c r="Q49" s="11">
        <v>0</v>
      </c>
      <c r="R49" s="10">
        <v>0</v>
      </c>
      <c r="S49" s="11">
        <v>0</v>
      </c>
      <c r="T49" s="10">
        <v>0</v>
      </c>
      <c r="U49" s="11">
        <v>0</v>
      </c>
      <c r="V49" s="10">
        <v>0</v>
      </c>
      <c r="W49" s="11">
        <v>0</v>
      </c>
      <c r="X49" s="8">
        <f t="shared" si="2"/>
        <v>4.5</v>
      </c>
    </row>
    <row r="50" spans="1:24" hidden="1" x14ac:dyDescent="0.35">
      <c r="A50" s="1" t="s">
        <v>69</v>
      </c>
      <c r="B50" s="4" t="str">
        <f t="shared" si="0"/>
        <v>Wisconsin</v>
      </c>
      <c r="C50" s="4" t="str">
        <f t="shared" si="1"/>
        <v>Central</v>
      </c>
      <c r="D50" s="10">
        <v>0</v>
      </c>
      <c r="E50" s="11">
        <v>0</v>
      </c>
      <c r="F50" s="10">
        <v>0</v>
      </c>
      <c r="G50" s="11">
        <v>0.5</v>
      </c>
      <c r="H50" s="10">
        <v>0</v>
      </c>
      <c r="I50" s="11">
        <v>0</v>
      </c>
      <c r="J50" s="10">
        <v>0</v>
      </c>
      <c r="K50" s="11">
        <v>0</v>
      </c>
      <c r="L50" s="10">
        <v>0</v>
      </c>
      <c r="M50" s="12">
        <v>0</v>
      </c>
      <c r="N50" s="10">
        <v>1</v>
      </c>
      <c r="O50" s="11">
        <v>0</v>
      </c>
      <c r="P50" s="10">
        <v>0</v>
      </c>
      <c r="Q50" s="11">
        <v>0</v>
      </c>
      <c r="R50" s="10">
        <v>0</v>
      </c>
      <c r="S50" s="11">
        <v>0</v>
      </c>
      <c r="T50" s="10">
        <v>0</v>
      </c>
      <c r="U50" s="11">
        <v>1</v>
      </c>
      <c r="V50" s="10">
        <v>0</v>
      </c>
      <c r="W50" s="11">
        <v>1</v>
      </c>
      <c r="X50" s="8">
        <f t="shared" si="2"/>
        <v>3.5</v>
      </c>
    </row>
    <row r="51" spans="1:24" hidden="1" x14ac:dyDescent="0.35">
      <c r="A51" s="1" t="s">
        <v>70</v>
      </c>
      <c r="B51" s="4" t="str">
        <f t="shared" si="0"/>
        <v>Wyoming </v>
      </c>
      <c r="C51" s="4" t="str">
        <f t="shared" si="1"/>
        <v>West</v>
      </c>
      <c r="D51" s="10">
        <v>0</v>
      </c>
      <c r="E51" s="11">
        <v>0</v>
      </c>
      <c r="F51" s="10">
        <v>0</v>
      </c>
      <c r="G51" s="11">
        <v>0</v>
      </c>
      <c r="H51" s="10">
        <v>0</v>
      </c>
      <c r="I51" s="11">
        <v>0</v>
      </c>
      <c r="J51" s="10">
        <v>0.5</v>
      </c>
      <c r="K51" s="11">
        <v>0.5</v>
      </c>
      <c r="L51" s="10">
        <v>0</v>
      </c>
      <c r="M51" s="12">
        <v>0</v>
      </c>
      <c r="N51" s="10">
        <v>1</v>
      </c>
      <c r="O51" s="11">
        <v>0</v>
      </c>
      <c r="P51" s="10">
        <v>0</v>
      </c>
      <c r="Q51" s="11">
        <v>0</v>
      </c>
      <c r="R51" s="10">
        <v>0</v>
      </c>
      <c r="S51" s="11">
        <v>0</v>
      </c>
      <c r="T51" s="10">
        <v>0</v>
      </c>
      <c r="U51" s="11">
        <v>0</v>
      </c>
      <c r="V51" s="10">
        <v>0</v>
      </c>
      <c r="W51" s="11">
        <v>1</v>
      </c>
      <c r="X51" s="8">
        <f t="shared" si="2"/>
        <v>3</v>
      </c>
    </row>
  </sheetData>
  <autoFilter ref="A1:X51" xr:uid="{7FFE5474-6BC8-4349-A527-8457F4A69192}">
    <filterColumn colId="23">
      <dynamicFilter type="aboveAverage" val="5.23"/>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7C6E3-C89F-466C-BE02-67923D931DE6}">
  <sheetPr filterMode="1"/>
  <dimension ref="A1:X51"/>
  <sheetViews>
    <sheetView workbookViewId="0">
      <selection activeCell="F1" sqref="F1"/>
    </sheetView>
  </sheetViews>
  <sheetFormatPr defaultRowHeight="14.5" x14ac:dyDescent="0.35"/>
  <sheetData>
    <row r="1" spans="1:24" ht="78" x14ac:dyDescent="0.35">
      <c r="A1" s="5" t="s">
        <v>0</v>
      </c>
      <c r="B1" s="6" t="s">
        <v>127</v>
      </c>
      <c r="C1" s="6" t="s">
        <v>72</v>
      </c>
      <c r="D1" s="7" t="s">
        <v>1</v>
      </c>
      <c r="E1" s="8" t="s">
        <v>2</v>
      </c>
      <c r="F1" s="7" t="s">
        <v>3</v>
      </c>
      <c r="G1" s="8" t="s">
        <v>4</v>
      </c>
      <c r="H1" s="7" t="s">
        <v>5</v>
      </c>
      <c r="I1" s="8" t="s">
        <v>6</v>
      </c>
      <c r="J1" s="7" t="s">
        <v>7</v>
      </c>
      <c r="K1" s="8" t="s">
        <v>8</v>
      </c>
      <c r="L1" s="7" t="s">
        <v>9</v>
      </c>
      <c r="M1" s="6" t="s">
        <v>10</v>
      </c>
      <c r="N1" s="7" t="s">
        <v>11</v>
      </c>
      <c r="O1" s="8" t="s">
        <v>12</v>
      </c>
      <c r="P1" s="7" t="s">
        <v>13</v>
      </c>
      <c r="Q1" s="8" t="s">
        <v>14</v>
      </c>
      <c r="R1" s="7" t="s">
        <v>15</v>
      </c>
      <c r="S1" s="8" t="s">
        <v>16</v>
      </c>
      <c r="T1" s="7" t="s">
        <v>17</v>
      </c>
      <c r="U1" s="8" t="s">
        <v>18</v>
      </c>
      <c r="V1" s="7" t="s">
        <v>19</v>
      </c>
      <c r="W1" s="8" t="s">
        <v>20</v>
      </c>
      <c r="X1" s="8" t="s">
        <v>132</v>
      </c>
    </row>
    <row r="2" spans="1:24" hidden="1" x14ac:dyDescent="0.35">
      <c r="A2" s="1" t="s">
        <v>21</v>
      </c>
      <c r="B2" s="4" t="str">
        <f t="shared" ref="B2:B51" si="0">VLOOKUP($A2, AllStates, 2,FALSE)</f>
        <v>Alabama</v>
      </c>
      <c r="C2" s="4" t="str">
        <f t="shared" ref="C2:C51" si="1">VLOOKUP($A2, AllStates, 3,FALSE)</f>
        <v>South</v>
      </c>
      <c r="D2" s="10">
        <v>0</v>
      </c>
      <c r="E2" s="11">
        <v>0</v>
      </c>
      <c r="F2" s="10">
        <v>0</v>
      </c>
      <c r="G2" s="11">
        <v>0</v>
      </c>
      <c r="H2" s="10">
        <v>0</v>
      </c>
      <c r="I2" s="11">
        <v>0</v>
      </c>
      <c r="J2" s="10">
        <v>0</v>
      </c>
      <c r="K2" s="11">
        <v>0</v>
      </c>
      <c r="L2" s="10">
        <v>0</v>
      </c>
      <c r="M2" s="12">
        <v>0</v>
      </c>
      <c r="N2" s="10">
        <v>1</v>
      </c>
      <c r="O2" s="11">
        <v>0</v>
      </c>
      <c r="P2" s="10">
        <v>0</v>
      </c>
      <c r="Q2" s="11">
        <v>0</v>
      </c>
      <c r="R2" s="10">
        <v>0</v>
      </c>
      <c r="S2" s="11">
        <v>0</v>
      </c>
      <c r="T2" s="10">
        <v>0</v>
      </c>
      <c r="U2" s="11">
        <v>1</v>
      </c>
      <c r="V2" s="10">
        <v>0</v>
      </c>
      <c r="W2" s="11">
        <v>1</v>
      </c>
      <c r="X2" s="8">
        <f>SUM(D2:W2)</f>
        <v>3</v>
      </c>
    </row>
    <row r="3" spans="1:24" hidden="1" x14ac:dyDescent="0.35">
      <c r="A3" s="1" t="s">
        <v>22</v>
      </c>
      <c r="B3" s="4" t="str">
        <f t="shared" si="0"/>
        <v>Alaska</v>
      </c>
      <c r="C3" s="4" t="str">
        <f t="shared" si="1"/>
        <v>West</v>
      </c>
      <c r="D3" s="10">
        <v>0</v>
      </c>
      <c r="E3" s="11">
        <v>1</v>
      </c>
      <c r="F3" s="10">
        <v>0</v>
      </c>
      <c r="G3" s="11">
        <v>0</v>
      </c>
      <c r="H3" s="10">
        <v>0</v>
      </c>
      <c r="I3" s="11">
        <v>0</v>
      </c>
      <c r="J3" s="10">
        <v>0</v>
      </c>
      <c r="K3" s="11">
        <v>0</v>
      </c>
      <c r="L3" s="10">
        <v>0</v>
      </c>
      <c r="M3" s="12">
        <v>0</v>
      </c>
      <c r="N3" s="10">
        <v>0</v>
      </c>
      <c r="O3" s="11">
        <v>0</v>
      </c>
      <c r="P3" s="10">
        <v>0</v>
      </c>
      <c r="Q3" s="11">
        <v>0</v>
      </c>
      <c r="R3" s="10">
        <v>0.5</v>
      </c>
      <c r="S3" s="11">
        <v>0</v>
      </c>
      <c r="T3" s="10">
        <v>0</v>
      </c>
      <c r="U3" s="11">
        <v>1</v>
      </c>
      <c r="V3" s="10">
        <v>0</v>
      </c>
      <c r="W3" s="11">
        <v>0</v>
      </c>
      <c r="X3" s="8">
        <f t="shared" ref="X3:X51" si="2">SUM(D3:W3)</f>
        <v>2.5</v>
      </c>
    </row>
    <row r="4" spans="1:24" hidden="1" x14ac:dyDescent="0.35">
      <c r="A4" s="1" t="s">
        <v>23</v>
      </c>
      <c r="B4" s="4" t="str">
        <f t="shared" si="0"/>
        <v>Arizona</v>
      </c>
      <c r="C4" s="4" t="str">
        <f t="shared" si="1"/>
        <v>West</v>
      </c>
      <c r="D4" s="10">
        <v>0</v>
      </c>
      <c r="E4" s="11">
        <v>1</v>
      </c>
      <c r="F4" s="10">
        <v>0</v>
      </c>
      <c r="G4" s="11">
        <v>0</v>
      </c>
      <c r="H4" s="10">
        <v>1</v>
      </c>
      <c r="I4" s="11">
        <v>0</v>
      </c>
      <c r="J4" s="10">
        <v>0.5</v>
      </c>
      <c r="K4" s="11">
        <v>1</v>
      </c>
      <c r="L4" s="10">
        <v>0</v>
      </c>
      <c r="M4" s="12">
        <v>0</v>
      </c>
      <c r="N4" s="10">
        <v>0.5</v>
      </c>
      <c r="O4" s="11">
        <v>0</v>
      </c>
      <c r="P4" s="10">
        <v>0</v>
      </c>
      <c r="Q4" s="11">
        <v>0</v>
      </c>
      <c r="R4" s="10">
        <v>0</v>
      </c>
      <c r="S4" s="11">
        <v>0</v>
      </c>
      <c r="T4" s="10">
        <v>0</v>
      </c>
      <c r="U4" s="11">
        <v>0</v>
      </c>
      <c r="V4" s="10">
        <v>0</v>
      </c>
      <c r="W4" s="11">
        <v>1</v>
      </c>
      <c r="X4" s="8">
        <f t="shared" si="2"/>
        <v>5</v>
      </c>
    </row>
    <row r="5" spans="1:24" hidden="1" x14ac:dyDescent="0.35">
      <c r="A5" s="1" t="s">
        <v>24</v>
      </c>
      <c r="B5" s="4" t="str">
        <f t="shared" si="0"/>
        <v>Arkansas</v>
      </c>
      <c r="C5" s="4" t="str">
        <f t="shared" si="1"/>
        <v>South</v>
      </c>
      <c r="D5" s="10">
        <v>0</v>
      </c>
      <c r="E5" s="11">
        <v>1</v>
      </c>
      <c r="F5" s="10">
        <v>0</v>
      </c>
      <c r="G5" s="11">
        <v>0</v>
      </c>
      <c r="H5" s="10">
        <v>0</v>
      </c>
      <c r="I5" s="11">
        <v>0</v>
      </c>
      <c r="J5" s="10">
        <v>1</v>
      </c>
      <c r="K5" s="11">
        <v>0</v>
      </c>
      <c r="L5" s="10">
        <v>0</v>
      </c>
      <c r="M5" s="12">
        <v>0</v>
      </c>
      <c r="N5" s="10">
        <v>1</v>
      </c>
      <c r="O5" s="11">
        <v>0</v>
      </c>
      <c r="P5" s="10">
        <v>0</v>
      </c>
      <c r="Q5" s="11">
        <v>0</v>
      </c>
      <c r="R5" s="10">
        <v>1</v>
      </c>
      <c r="S5" s="11">
        <v>0</v>
      </c>
      <c r="T5" s="10">
        <v>0</v>
      </c>
      <c r="U5" s="11">
        <v>0</v>
      </c>
      <c r="V5" s="10">
        <v>0</v>
      </c>
      <c r="W5" s="11">
        <v>1</v>
      </c>
      <c r="X5" s="8">
        <f t="shared" si="2"/>
        <v>5</v>
      </c>
    </row>
    <row r="6" spans="1:24" x14ac:dyDescent="0.35">
      <c r="A6" s="1" t="s">
        <v>25</v>
      </c>
      <c r="B6" s="4" t="str">
        <f t="shared" si="0"/>
        <v>California</v>
      </c>
      <c r="C6" s="4" t="str">
        <f t="shared" si="1"/>
        <v>West</v>
      </c>
      <c r="D6" s="10">
        <v>0</v>
      </c>
      <c r="E6" s="11">
        <v>1</v>
      </c>
      <c r="F6" s="10">
        <v>1</v>
      </c>
      <c r="G6" s="11">
        <v>0.5</v>
      </c>
      <c r="H6" s="10">
        <v>1</v>
      </c>
      <c r="I6" s="11">
        <v>0</v>
      </c>
      <c r="J6" s="10">
        <v>1</v>
      </c>
      <c r="K6" s="11">
        <v>1</v>
      </c>
      <c r="L6" s="10">
        <v>1</v>
      </c>
      <c r="M6" s="12">
        <v>1</v>
      </c>
      <c r="N6" s="10">
        <v>1</v>
      </c>
      <c r="O6" s="11">
        <v>0</v>
      </c>
      <c r="P6" s="10">
        <v>0</v>
      </c>
      <c r="Q6" s="11">
        <v>0</v>
      </c>
      <c r="R6" s="10">
        <v>0</v>
      </c>
      <c r="S6" s="11">
        <v>0</v>
      </c>
      <c r="T6" s="10">
        <v>0</v>
      </c>
      <c r="U6" s="11">
        <v>1</v>
      </c>
      <c r="V6" s="10">
        <v>0</v>
      </c>
      <c r="W6" s="11">
        <v>1</v>
      </c>
      <c r="X6" s="8">
        <f t="shared" si="2"/>
        <v>10.5</v>
      </c>
    </row>
    <row r="7" spans="1:24" x14ac:dyDescent="0.35">
      <c r="A7" s="1" t="s">
        <v>26</v>
      </c>
      <c r="B7" s="4" t="str">
        <f t="shared" si="0"/>
        <v>Colorado</v>
      </c>
      <c r="C7" s="4" t="str">
        <f t="shared" si="1"/>
        <v>West</v>
      </c>
      <c r="D7" s="10">
        <v>0</v>
      </c>
      <c r="E7" s="11">
        <v>1</v>
      </c>
      <c r="F7" s="10">
        <v>1</v>
      </c>
      <c r="G7" s="11">
        <v>0</v>
      </c>
      <c r="H7" s="10">
        <v>1</v>
      </c>
      <c r="I7" s="11">
        <v>0</v>
      </c>
      <c r="J7" s="10">
        <v>1</v>
      </c>
      <c r="K7" s="11">
        <v>0</v>
      </c>
      <c r="L7" s="10">
        <v>0</v>
      </c>
      <c r="M7" s="12">
        <v>0.5</v>
      </c>
      <c r="N7" s="10">
        <v>1</v>
      </c>
      <c r="O7" s="11">
        <v>1</v>
      </c>
      <c r="P7" s="10">
        <v>0</v>
      </c>
      <c r="Q7" s="11">
        <v>0</v>
      </c>
      <c r="R7" s="10">
        <v>0</v>
      </c>
      <c r="S7" s="11">
        <v>0</v>
      </c>
      <c r="T7" s="10">
        <v>0</v>
      </c>
      <c r="U7" s="11">
        <v>1</v>
      </c>
      <c r="V7" s="10">
        <v>0</v>
      </c>
      <c r="W7" s="11">
        <v>1</v>
      </c>
      <c r="X7" s="8">
        <f t="shared" si="2"/>
        <v>8.5</v>
      </c>
    </row>
    <row r="8" spans="1:24" x14ac:dyDescent="0.35">
      <c r="A8" s="1" t="s">
        <v>27</v>
      </c>
      <c r="B8" s="4" t="str">
        <f t="shared" si="0"/>
        <v>Connecticut</v>
      </c>
      <c r="C8" s="4" t="str">
        <f t="shared" si="1"/>
        <v>East</v>
      </c>
      <c r="D8" s="10">
        <v>0</v>
      </c>
      <c r="E8" s="11">
        <v>1</v>
      </c>
      <c r="F8" s="10">
        <v>1</v>
      </c>
      <c r="G8" s="11">
        <v>0.5</v>
      </c>
      <c r="H8" s="10">
        <v>1</v>
      </c>
      <c r="I8" s="11">
        <v>0</v>
      </c>
      <c r="J8" s="10">
        <v>1</v>
      </c>
      <c r="K8" s="11">
        <v>0</v>
      </c>
      <c r="L8" s="10">
        <v>0</v>
      </c>
      <c r="M8" s="12">
        <v>0</v>
      </c>
      <c r="N8" s="10">
        <v>1</v>
      </c>
      <c r="O8" s="11">
        <v>0</v>
      </c>
      <c r="P8" s="10">
        <v>0</v>
      </c>
      <c r="Q8" s="11">
        <v>0</v>
      </c>
      <c r="R8" s="10">
        <v>1</v>
      </c>
      <c r="S8" s="11">
        <v>0</v>
      </c>
      <c r="T8" s="10">
        <v>1</v>
      </c>
      <c r="U8" s="11">
        <v>1</v>
      </c>
      <c r="V8" s="10">
        <v>0</v>
      </c>
      <c r="W8" s="11">
        <v>0</v>
      </c>
      <c r="X8" s="8">
        <f t="shared" si="2"/>
        <v>8.5</v>
      </c>
    </row>
    <row r="9" spans="1:24" hidden="1" x14ac:dyDescent="0.35">
      <c r="A9" s="1" t="s">
        <v>28</v>
      </c>
      <c r="B9" s="4" t="str">
        <f t="shared" si="0"/>
        <v>Delaware</v>
      </c>
      <c r="C9" s="4" t="str">
        <f t="shared" si="1"/>
        <v>East</v>
      </c>
      <c r="D9" s="10">
        <v>0</v>
      </c>
      <c r="E9" s="11">
        <v>1</v>
      </c>
      <c r="F9" s="10">
        <v>0</v>
      </c>
      <c r="G9" s="11">
        <v>0</v>
      </c>
      <c r="H9" s="10">
        <v>1</v>
      </c>
      <c r="I9" s="11">
        <v>0</v>
      </c>
      <c r="J9" s="10">
        <v>0</v>
      </c>
      <c r="K9" s="11">
        <v>0</v>
      </c>
      <c r="L9" s="10">
        <v>0</v>
      </c>
      <c r="M9" s="12">
        <v>1</v>
      </c>
      <c r="N9" s="10">
        <v>0</v>
      </c>
      <c r="O9" s="11">
        <v>0</v>
      </c>
      <c r="P9" s="10">
        <v>0</v>
      </c>
      <c r="Q9" s="11">
        <v>0</v>
      </c>
      <c r="R9" s="10">
        <v>0</v>
      </c>
      <c r="S9" s="11">
        <v>0</v>
      </c>
      <c r="T9" s="10">
        <v>0</v>
      </c>
      <c r="U9" s="11">
        <v>0</v>
      </c>
      <c r="V9" s="10">
        <v>0</v>
      </c>
      <c r="W9" s="11">
        <v>0</v>
      </c>
      <c r="X9" s="8">
        <f t="shared" si="2"/>
        <v>3</v>
      </c>
    </row>
    <row r="10" spans="1:24" hidden="1" x14ac:dyDescent="0.35">
      <c r="A10" s="1" t="s">
        <v>29</v>
      </c>
      <c r="B10" s="4" t="str">
        <f t="shared" si="0"/>
        <v>Florida</v>
      </c>
      <c r="C10" s="4" t="str">
        <f t="shared" si="1"/>
        <v>South</v>
      </c>
      <c r="D10" s="10">
        <v>0</v>
      </c>
      <c r="E10" s="11">
        <v>0</v>
      </c>
      <c r="F10" s="10">
        <v>0</v>
      </c>
      <c r="G10" s="11">
        <v>0</v>
      </c>
      <c r="H10" s="10">
        <v>1</v>
      </c>
      <c r="I10" s="11">
        <v>0</v>
      </c>
      <c r="J10" s="10">
        <v>0.5</v>
      </c>
      <c r="K10" s="11">
        <v>0</v>
      </c>
      <c r="L10" s="10">
        <v>1</v>
      </c>
      <c r="M10" s="12">
        <v>0</v>
      </c>
      <c r="N10" s="10">
        <v>0</v>
      </c>
      <c r="O10" s="11">
        <v>1</v>
      </c>
      <c r="P10" s="10">
        <v>0</v>
      </c>
      <c r="Q10" s="11">
        <v>0</v>
      </c>
      <c r="R10" s="10">
        <v>0</v>
      </c>
      <c r="S10" s="11">
        <v>0</v>
      </c>
      <c r="T10" s="10">
        <v>0</v>
      </c>
      <c r="U10" s="11">
        <v>1</v>
      </c>
      <c r="V10" s="10">
        <v>0</v>
      </c>
      <c r="W10" s="11">
        <v>1</v>
      </c>
      <c r="X10" s="8">
        <f t="shared" si="2"/>
        <v>5.5</v>
      </c>
    </row>
    <row r="11" spans="1:24" hidden="1" x14ac:dyDescent="0.35">
      <c r="A11" s="1" t="s">
        <v>30</v>
      </c>
      <c r="B11" s="4" t="str">
        <f t="shared" si="0"/>
        <v>Georgia</v>
      </c>
      <c r="C11" s="4" t="str">
        <f t="shared" si="1"/>
        <v>South</v>
      </c>
      <c r="D11" s="10">
        <v>0</v>
      </c>
      <c r="E11" s="11">
        <v>0</v>
      </c>
      <c r="F11" s="10">
        <v>0</v>
      </c>
      <c r="G11" s="11">
        <v>0</v>
      </c>
      <c r="H11" s="10">
        <v>1</v>
      </c>
      <c r="I11" s="11">
        <v>0</v>
      </c>
      <c r="J11" s="10">
        <v>1</v>
      </c>
      <c r="K11" s="11">
        <v>1</v>
      </c>
      <c r="L11" s="10">
        <v>0</v>
      </c>
      <c r="M11" s="12">
        <v>0.5</v>
      </c>
      <c r="N11" s="10">
        <v>0</v>
      </c>
      <c r="O11" s="11">
        <v>0</v>
      </c>
      <c r="P11" s="10">
        <v>0</v>
      </c>
      <c r="Q11" s="11">
        <v>0</v>
      </c>
      <c r="R11" s="10">
        <v>0</v>
      </c>
      <c r="S11" s="11">
        <v>0</v>
      </c>
      <c r="T11" s="10">
        <v>0</v>
      </c>
      <c r="U11" s="11">
        <v>1</v>
      </c>
      <c r="V11" s="10">
        <v>0</v>
      </c>
      <c r="W11" s="11">
        <v>1</v>
      </c>
      <c r="X11" s="8">
        <f t="shared" si="2"/>
        <v>5.5</v>
      </c>
    </row>
    <row r="12" spans="1:24" hidden="1" x14ac:dyDescent="0.35">
      <c r="A12" s="1" t="s">
        <v>31</v>
      </c>
      <c r="B12" s="4" t="str">
        <f t="shared" si="0"/>
        <v>Hawaii</v>
      </c>
      <c r="C12" s="4" t="str">
        <f t="shared" si="1"/>
        <v>West</v>
      </c>
      <c r="D12" s="10">
        <v>0</v>
      </c>
      <c r="E12" s="11">
        <v>1</v>
      </c>
      <c r="F12" s="10">
        <v>0</v>
      </c>
      <c r="G12" s="11">
        <v>1</v>
      </c>
      <c r="H12" s="10">
        <v>0</v>
      </c>
      <c r="I12" s="11">
        <v>0</v>
      </c>
      <c r="J12" s="10">
        <v>1</v>
      </c>
      <c r="K12" s="11">
        <v>0</v>
      </c>
      <c r="L12" s="10">
        <v>0</v>
      </c>
      <c r="M12" s="12">
        <v>0</v>
      </c>
      <c r="N12" s="10">
        <v>1</v>
      </c>
      <c r="O12" s="11">
        <v>0</v>
      </c>
      <c r="P12" s="10">
        <v>0</v>
      </c>
      <c r="Q12" s="11">
        <v>0</v>
      </c>
      <c r="R12" s="10">
        <v>1</v>
      </c>
      <c r="S12" s="11">
        <v>0</v>
      </c>
      <c r="T12" s="10">
        <v>1</v>
      </c>
      <c r="U12" s="11">
        <v>0</v>
      </c>
      <c r="V12" s="10">
        <v>0</v>
      </c>
      <c r="W12" s="11">
        <v>1</v>
      </c>
      <c r="X12" s="8">
        <f t="shared" si="2"/>
        <v>7</v>
      </c>
    </row>
    <row r="13" spans="1:24" hidden="1" x14ac:dyDescent="0.35">
      <c r="A13" s="1" t="s">
        <v>32</v>
      </c>
      <c r="B13" s="4" t="str">
        <f t="shared" si="0"/>
        <v>Idaho</v>
      </c>
      <c r="C13" s="4" t="str">
        <f t="shared" si="1"/>
        <v>West</v>
      </c>
      <c r="D13" s="10">
        <v>0</v>
      </c>
      <c r="E13" s="11">
        <v>1</v>
      </c>
      <c r="F13" s="10">
        <v>0</v>
      </c>
      <c r="G13" s="11">
        <v>0.5</v>
      </c>
      <c r="H13" s="10">
        <v>0</v>
      </c>
      <c r="I13" s="11">
        <v>0</v>
      </c>
      <c r="J13" s="10">
        <v>0</v>
      </c>
      <c r="K13" s="11">
        <v>0</v>
      </c>
      <c r="L13" s="10">
        <v>0</v>
      </c>
      <c r="M13" s="12">
        <v>0</v>
      </c>
      <c r="N13" s="10">
        <v>0</v>
      </c>
      <c r="O13" s="11">
        <v>0.5</v>
      </c>
      <c r="P13" s="10">
        <v>0</v>
      </c>
      <c r="Q13" s="11">
        <v>0</v>
      </c>
      <c r="R13" s="10">
        <v>0</v>
      </c>
      <c r="S13" s="11">
        <v>0</v>
      </c>
      <c r="T13" s="10">
        <v>1</v>
      </c>
      <c r="U13" s="11">
        <v>1</v>
      </c>
      <c r="V13" s="10">
        <v>1</v>
      </c>
      <c r="W13" s="11">
        <v>1</v>
      </c>
      <c r="X13" s="8">
        <f t="shared" si="2"/>
        <v>6</v>
      </c>
    </row>
    <row r="14" spans="1:24" hidden="1" x14ac:dyDescent="0.35">
      <c r="A14" s="1" t="s">
        <v>33</v>
      </c>
      <c r="B14" s="4" t="str">
        <f t="shared" si="0"/>
        <v>Illinois</v>
      </c>
      <c r="C14" s="4" t="str">
        <f t="shared" si="1"/>
        <v>Central</v>
      </c>
      <c r="D14" s="10">
        <v>0</v>
      </c>
      <c r="E14" s="11">
        <v>1</v>
      </c>
      <c r="F14" s="10">
        <v>1</v>
      </c>
      <c r="G14" s="11">
        <v>0</v>
      </c>
      <c r="H14" s="10">
        <v>0</v>
      </c>
      <c r="I14" s="11">
        <v>0</v>
      </c>
      <c r="J14" s="10">
        <v>0.5</v>
      </c>
      <c r="K14" s="11">
        <v>1</v>
      </c>
      <c r="L14" s="10">
        <v>0</v>
      </c>
      <c r="M14" s="12">
        <v>1</v>
      </c>
      <c r="N14" s="10">
        <v>0</v>
      </c>
      <c r="O14" s="11">
        <v>0</v>
      </c>
      <c r="P14" s="10">
        <v>0</v>
      </c>
      <c r="Q14" s="11">
        <v>0</v>
      </c>
      <c r="R14" s="10">
        <v>0</v>
      </c>
      <c r="S14" s="11">
        <v>0</v>
      </c>
      <c r="T14" s="10">
        <v>0</v>
      </c>
      <c r="U14" s="11">
        <v>0</v>
      </c>
      <c r="V14" s="10">
        <v>0</v>
      </c>
      <c r="W14" s="11">
        <v>0</v>
      </c>
      <c r="X14" s="8">
        <f t="shared" si="2"/>
        <v>4.5</v>
      </c>
    </row>
    <row r="15" spans="1:24" hidden="1" x14ac:dyDescent="0.35">
      <c r="A15" s="1" t="s">
        <v>34</v>
      </c>
      <c r="B15" s="4" t="str">
        <f t="shared" si="0"/>
        <v>Indiana</v>
      </c>
      <c r="C15" s="4" t="str">
        <f t="shared" si="1"/>
        <v>Central</v>
      </c>
      <c r="D15" s="10">
        <v>0</v>
      </c>
      <c r="E15" s="11">
        <v>1</v>
      </c>
      <c r="F15" s="10">
        <v>0</v>
      </c>
      <c r="G15" s="11">
        <v>0</v>
      </c>
      <c r="H15" s="10">
        <v>1</v>
      </c>
      <c r="I15" s="11">
        <v>0</v>
      </c>
      <c r="J15" s="10">
        <v>0</v>
      </c>
      <c r="K15" s="11">
        <v>0</v>
      </c>
      <c r="L15" s="10">
        <v>0</v>
      </c>
      <c r="M15" s="12">
        <v>0</v>
      </c>
      <c r="N15" s="10">
        <v>0</v>
      </c>
      <c r="O15" s="11">
        <v>0</v>
      </c>
      <c r="P15" s="10">
        <v>0</v>
      </c>
      <c r="Q15" s="11">
        <v>0</v>
      </c>
      <c r="R15" s="10">
        <v>1</v>
      </c>
      <c r="S15" s="11">
        <v>0</v>
      </c>
      <c r="T15" s="10">
        <v>0</v>
      </c>
      <c r="U15" s="11">
        <v>1</v>
      </c>
      <c r="V15" s="10">
        <v>0</v>
      </c>
      <c r="W15" s="11">
        <v>1</v>
      </c>
      <c r="X15" s="8">
        <f t="shared" si="2"/>
        <v>5</v>
      </c>
    </row>
    <row r="16" spans="1:24" hidden="1" x14ac:dyDescent="0.35">
      <c r="A16" s="1" t="s">
        <v>35</v>
      </c>
      <c r="B16" s="4" t="str">
        <f t="shared" si="0"/>
        <v>Iowa</v>
      </c>
      <c r="C16" s="4" t="str">
        <f t="shared" si="1"/>
        <v>Central</v>
      </c>
      <c r="D16" s="10">
        <v>0</v>
      </c>
      <c r="E16" s="11">
        <v>1</v>
      </c>
      <c r="F16" s="10">
        <v>0</v>
      </c>
      <c r="G16" s="11">
        <v>0</v>
      </c>
      <c r="H16" s="10">
        <v>1</v>
      </c>
      <c r="I16" s="11">
        <v>0</v>
      </c>
      <c r="J16" s="10">
        <v>0.5</v>
      </c>
      <c r="K16" s="11">
        <v>0</v>
      </c>
      <c r="L16" s="10">
        <v>0</v>
      </c>
      <c r="M16" s="12">
        <v>0</v>
      </c>
      <c r="N16" s="10">
        <v>0</v>
      </c>
      <c r="O16" s="11">
        <v>0</v>
      </c>
      <c r="P16" s="10">
        <v>0</v>
      </c>
      <c r="Q16" s="11">
        <v>0</v>
      </c>
      <c r="R16" s="10">
        <v>0</v>
      </c>
      <c r="S16" s="11">
        <v>0</v>
      </c>
      <c r="T16" s="10">
        <v>0</v>
      </c>
      <c r="U16" s="11">
        <v>0</v>
      </c>
      <c r="V16" s="10">
        <v>0</v>
      </c>
      <c r="W16" s="11">
        <v>1</v>
      </c>
      <c r="X16" s="8">
        <f t="shared" si="2"/>
        <v>3.5</v>
      </c>
    </row>
    <row r="17" spans="1:24" hidden="1" x14ac:dyDescent="0.35">
      <c r="A17" s="1" t="s">
        <v>36</v>
      </c>
      <c r="B17" s="4" t="str">
        <f t="shared" si="0"/>
        <v>Kansas</v>
      </c>
      <c r="C17" s="4" t="str">
        <f t="shared" si="1"/>
        <v>Central</v>
      </c>
      <c r="D17" s="10">
        <v>0</v>
      </c>
      <c r="E17" s="11">
        <v>0</v>
      </c>
      <c r="F17" s="10">
        <v>0</v>
      </c>
      <c r="G17" s="11">
        <v>0</v>
      </c>
      <c r="H17" s="10">
        <v>0</v>
      </c>
      <c r="I17" s="11">
        <v>0</v>
      </c>
      <c r="J17" s="10">
        <v>1</v>
      </c>
      <c r="K17" s="11">
        <v>0</v>
      </c>
      <c r="L17" s="10">
        <v>0</v>
      </c>
      <c r="M17" s="12">
        <v>0</v>
      </c>
      <c r="N17" s="10">
        <v>1</v>
      </c>
      <c r="O17" s="11">
        <v>0</v>
      </c>
      <c r="P17" s="10">
        <v>0</v>
      </c>
      <c r="Q17" s="11">
        <v>0</v>
      </c>
      <c r="R17" s="10">
        <v>0</v>
      </c>
      <c r="S17" s="11">
        <v>0</v>
      </c>
      <c r="T17" s="10">
        <v>1</v>
      </c>
      <c r="U17" s="11">
        <v>1</v>
      </c>
      <c r="V17" s="10">
        <v>0.5</v>
      </c>
      <c r="W17" s="11">
        <v>1</v>
      </c>
      <c r="X17" s="8">
        <f t="shared" si="2"/>
        <v>5.5</v>
      </c>
    </row>
    <row r="18" spans="1:24" hidden="1" x14ac:dyDescent="0.35">
      <c r="A18" s="1" t="s">
        <v>37</v>
      </c>
      <c r="B18" s="4" t="str">
        <f t="shared" si="0"/>
        <v>Kentucky</v>
      </c>
      <c r="C18" s="4" t="str">
        <f t="shared" si="1"/>
        <v>South</v>
      </c>
      <c r="D18" s="10">
        <v>0</v>
      </c>
      <c r="E18" s="11">
        <v>1</v>
      </c>
      <c r="F18" s="10">
        <v>1</v>
      </c>
      <c r="G18" s="11">
        <v>0</v>
      </c>
      <c r="H18" s="10">
        <v>0</v>
      </c>
      <c r="I18" s="11">
        <v>0</v>
      </c>
      <c r="J18" s="10">
        <v>0.5</v>
      </c>
      <c r="K18" s="11">
        <v>0</v>
      </c>
      <c r="L18" s="10">
        <v>0</v>
      </c>
      <c r="M18" s="12">
        <v>0</v>
      </c>
      <c r="N18" s="10">
        <v>0</v>
      </c>
      <c r="O18" s="11">
        <v>0.5</v>
      </c>
      <c r="P18" s="10">
        <v>0</v>
      </c>
      <c r="Q18" s="11">
        <v>0</v>
      </c>
      <c r="R18" s="10">
        <v>0</v>
      </c>
      <c r="S18" s="11">
        <v>0</v>
      </c>
      <c r="T18" s="10">
        <v>0</v>
      </c>
      <c r="U18" s="11">
        <v>1</v>
      </c>
      <c r="V18" s="10">
        <v>0</v>
      </c>
      <c r="W18" s="11">
        <v>0</v>
      </c>
      <c r="X18" s="8">
        <f t="shared" si="2"/>
        <v>4</v>
      </c>
    </row>
    <row r="19" spans="1:24" hidden="1" x14ac:dyDescent="0.35">
      <c r="A19" s="1" t="s">
        <v>38</v>
      </c>
      <c r="B19" s="4" t="str">
        <f t="shared" si="0"/>
        <v>Louisiana </v>
      </c>
      <c r="C19" s="4" t="str">
        <f t="shared" si="1"/>
        <v>South</v>
      </c>
      <c r="D19" s="10">
        <v>0</v>
      </c>
      <c r="E19" s="11">
        <v>1</v>
      </c>
      <c r="F19" s="10">
        <v>0</v>
      </c>
      <c r="G19" s="11">
        <v>0</v>
      </c>
      <c r="H19" s="10">
        <v>0</v>
      </c>
      <c r="I19" s="11">
        <v>0</v>
      </c>
      <c r="J19" s="10">
        <v>1</v>
      </c>
      <c r="K19" s="11">
        <v>0</v>
      </c>
      <c r="L19" s="10">
        <v>0</v>
      </c>
      <c r="M19" s="12">
        <v>0</v>
      </c>
      <c r="N19" s="10">
        <v>1</v>
      </c>
      <c r="O19" s="11">
        <v>1</v>
      </c>
      <c r="P19" s="10">
        <v>0</v>
      </c>
      <c r="Q19" s="11">
        <v>0</v>
      </c>
      <c r="R19" s="10">
        <v>0</v>
      </c>
      <c r="S19" s="11">
        <v>0</v>
      </c>
      <c r="T19" s="10">
        <v>1</v>
      </c>
      <c r="U19" s="11">
        <v>1</v>
      </c>
      <c r="V19" s="10">
        <v>0</v>
      </c>
      <c r="W19" s="11">
        <v>0</v>
      </c>
      <c r="X19" s="8">
        <f t="shared" si="2"/>
        <v>6</v>
      </c>
    </row>
    <row r="20" spans="1:24" hidden="1" x14ac:dyDescent="0.35">
      <c r="A20" s="1" t="s">
        <v>39</v>
      </c>
      <c r="B20" s="4" t="str">
        <f t="shared" si="0"/>
        <v>Maine</v>
      </c>
      <c r="C20" s="4" t="str">
        <f t="shared" si="1"/>
        <v>East</v>
      </c>
      <c r="D20" s="10">
        <v>0</v>
      </c>
      <c r="E20" s="11">
        <v>1</v>
      </c>
      <c r="F20" s="10">
        <v>1</v>
      </c>
      <c r="G20" s="11">
        <v>0.5</v>
      </c>
      <c r="H20" s="10">
        <v>1</v>
      </c>
      <c r="I20" s="11">
        <v>0</v>
      </c>
      <c r="J20" s="10">
        <v>0.5</v>
      </c>
      <c r="K20" s="11">
        <v>0</v>
      </c>
      <c r="L20" s="10">
        <v>0</v>
      </c>
      <c r="M20" s="12">
        <v>1</v>
      </c>
      <c r="N20" s="10">
        <v>0</v>
      </c>
      <c r="O20" s="11">
        <v>1</v>
      </c>
      <c r="P20" s="10">
        <v>0</v>
      </c>
      <c r="Q20" s="11">
        <v>0</v>
      </c>
      <c r="R20" s="10">
        <v>0</v>
      </c>
      <c r="S20" s="11">
        <v>0</v>
      </c>
      <c r="T20" s="10">
        <v>0</v>
      </c>
      <c r="U20" s="11">
        <v>1</v>
      </c>
      <c r="V20" s="10">
        <v>0</v>
      </c>
      <c r="W20" s="11">
        <v>1</v>
      </c>
      <c r="X20" s="8">
        <f t="shared" si="2"/>
        <v>8</v>
      </c>
    </row>
    <row r="21" spans="1:24" x14ac:dyDescent="0.35">
      <c r="A21" s="1" t="s">
        <v>40</v>
      </c>
      <c r="B21" s="4" t="str">
        <f t="shared" si="0"/>
        <v>Maryland</v>
      </c>
      <c r="C21" s="4" t="str">
        <f t="shared" si="1"/>
        <v>East</v>
      </c>
      <c r="D21" s="10">
        <v>0</v>
      </c>
      <c r="E21" s="11">
        <v>1</v>
      </c>
      <c r="F21" s="10">
        <v>1</v>
      </c>
      <c r="G21" s="11">
        <v>1</v>
      </c>
      <c r="H21" s="10">
        <v>1</v>
      </c>
      <c r="I21" s="11">
        <v>1</v>
      </c>
      <c r="J21" s="10">
        <v>1</v>
      </c>
      <c r="K21" s="11">
        <v>1</v>
      </c>
      <c r="L21" s="10">
        <v>0</v>
      </c>
      <c r="M21" s="12">
        <v>1</v>
      </c>
      <c r="N21" s="10">
        <v>0</v>
      </c>
      <c r="O21" s="11">
        <v>1</v>
      </c>
      <c r="P21" s="10">
        <v>1</v>
      </c>
      <c r="Q21" s="11">
        <v>0</v>
      </c>
      <c r="R21" s="10">
        <v>1</v>
      </c>
      <c r="S21" s="11">
        <v>1</v>
      </c>
      <c r="T21" s="10">
        <v>0</v>
      </c>
      <c r="U21" s="11">
        <v>1</v>
      </c>
      <c r="V21" s="10">
        <v>0</v>
      </c>
      <c r="W21" s="11">
        <v>1</v>
      </c>
      <c r="X21" s="8">
        <f t="shared" si="2"/>
        <v>14</v>
      </c>
    </row>
    <row r="22" spans="1:24" x14ac:dyDescent="0.35">
      <c r="A22" s="1" t="s">
        <v>41</v>
      </c>
      <c r="B22" s="4" t="str">
        <f t="shared" si="0"/>
        <v>Massachusetts</v>
      </c>
      <c r="C22" s="4" t="str">
        <f t="shared" si="1"/>
        <v>East</v>
      </c>
      <c r="D22" s="10">
        <v>0</v>
      </c>
      <c r="E22" s="11">
        <v>1</v>
      </c>
      <c r="F22" s="10">
        <v>1</v>
      </c>
      <c r="G22" s="11">
        <v>0.5</v>
      </c>
      <c r="H22" s="10">
        <v>0</v>
      </c>
      <c r="I22" s="11">
        <v>1</v>
      </c>
      <c r="J22" s="10">
        <v>1</v>
      </c>
      <c r="K22" s="11">
        <v>0</v>
      </c>
      <c r="L22" s="10">
        <v>0</v>
      </c>
      <c r="M22" s="12">
        <v>1</v>
      </c>
      <c r="N22" s="10">
        <v>0</v>
      </c>
      <c r="O22" s="11">
        <v>0</v>
      </c>
      <c r="P22" s="10">
        <v>0</v>
      </c>
      <c r="Q22" s="11">
        <v>1</v>
      </c>
      <c r="R22" s="10">
        <v>0</v>
      </c>
      <c r="S22" s="11">
        <v>0</v>
      </c>
      <c r="T22" s="10">
        <v>0</v>
      </c>
      <c r="U22" s="11">
        <v>1</v>
      </c>
      <c r="V22" s="10">
        <v>0</v>
      </c>
      <c r="W22" s="11">
        <v>0</v>
      </c>
      <c r="X22" s="8">
        <f t="shared" si="2"/>
        <v>7.5</v>
      </c>
    </row>
    <row r="23" spans="1:24" hidden="1" x14ac:dyDescent="0.35">
      <c r="A23" s="1" t="s">
        <v>42</v>
      </c>
      <c r="B23" s="4" t="str">
        <f t="shared" si="0"/>
        <v>Michigan</v>
      </c>
      <c r="C23" s="4" t="str">
        <f t="shared" si="1"/>
        <v>Central</v>
      </c>
      <c r="D23" s="10">
        <v>0</v>
      </c>
      <c r="E23" s="11">
        <v>1</v>
      </c>
      <c r="F23" s="10">
        <v>0</v>
      </c>
      <c r="G23" s="11">
        <v>0</v>
      </c>
      <c r="H23" s="10">
        <v>1</v>
      </c>
      <c r="I23" s="11">
        <v>0</v>
      </c>
      <c r="J23" s="10">
        <v>0</v>
      </c>
      <c r="K23" s="11">
        <v>0</v>
      </c>
      <c r="L23" s="10">
        <v>0</v>
      </c>
      <c r="M23" s="12">
        <v>0</v>
      </c>
      <c r="N23" s="10">
        <v>0</v>
      </c>
      <c r="O23" s="11">
        <v>0</v>
      </c>
      <c r="P23" s="10">
        <v>0</v>
      </c>
      <c r="Q23" s="11">
        <v>0</v>
      </c>
      <c r="R23" s="10">
        <v>0</v>
      </c>
      <c r="S23" s="11">
        <v>0</v>
      </c>
      <c r="T23" s="10">
        <v>0</v>
      </c>
      <c r="U23" s="11">
        <v>1</v>
      </c>
      <c r="V23" s="10">
        <v>0</v>
      </c>
      <c r="W23" s="11">
        <v>1</v>
      </c>
      <c r="X23" s="8">
        <f t="shared" si="2"/>
        <v>4</v>
      </c>
    </row>
    <row r="24" spans="1:24" hidden="1" x14ac:dyDescent="0.35">
      <c r="A24" s="1" t="s">
        <v>43</v>
      </c>
      <c r="B24" s="4" t="str">
        <f t="shared" si="0"/>
        <v>Minnesota </v>
      </c>
      <c r="C24" s="4" t="str">
        <f t="shared" si="1"/>
        <v>Central</v>
      </c>
      <c r="D24" s="10">
        <v>0</v>
      </c>
      <c r="E24" s="11">
        <v>1</v>
      </c>
      <c r="F24" s="10">
        <v>0</v>
      </c>
      <c r="G24" s="11">
        <v>0</v>
      </c>
      <c r="H24" s="10">
        <v>0</v>
      </c>
      <c r="I24" s="11">
        <v>0</v>
      </c>
      <c r="J24" s="10">
        <v>1</v>
      </c>
      <c r="K24" s="11">
        <v>0</v>
      </c>
      <c r="L24" s="10">
        <v>0</v>
      </c>
      <c r="M24" s="12">
        <v>0.5</v>
      </c>
      <c r="N24" s="10">
        <v>0</v>
      </c>
      <c r="O24" s="11">
        <v>0</v>
      </c>
      <c r="P24" s="10">
        <v>0</v>
      </c>
      <c r="Q24" s="11">
        <v>0</v>
      </c>
      <c r="R24" s="10">
        <v>0</v>
      </c>
      <c r="S24" s="11">
        <v>0</v>
      </c>
      <c r="T24" s="10">
        <v>0</v>
      </c>
      <c r="U24" s="11">
        <v>1</v>
      </c>
      <c r="V24" s="10">
        <v>0</v>
      </c>
      <c r="W24" s="11">
        <v>1</v>
      </c>
      <c r="X24" s="8">
        <f t="shared" si="2"/>
        <v>4.5</v>
      </c>
    </row>
    <row r="25" spans="1:24" hidden="1" x14ac:dyDescent="0.35">
      <c r="A25" s="1" t="s">
        <v>44</v>
      </c>
      <c r="B25" s="4" t="str">
        <f t="shared" si="0"/>
        <v>Mississippi</v>
      </c>
      <c r="C25" s="4" t="str">
        <f t="shared" si="1"/>
        <v>South</v>
      </c>
      <c r="D25" s="10">
        <v>0</v>
      </c>
      <c r="E25" s="11">
        <v>0</v>
      </c>
      <c r="F25" s="10">
        <v>1</v>
      </c>
      <c r="G25" s="11">
        <v>0</v>
      </c>
      <c r="H25" s="10">
        <v>1</v>
      </c>
      <c r="I25" s="11">
        <v>0</v>
      </c>
      <c r="J25" s="10">
        <v>0</v>
      </c>
      <c r="K25" s="11">
        <v>0</v>
      </c>
      <c r="L25" s="10">
        <v>0</v>
      </c>
      <c r="M25" s="12">
        <v>0</v>
      </c>
      <c r="N25" s="10">
        <v>0</v>
      </c>
      <c r="O25" s="11">
        <v>0.5</v>
      </c>
      <c r="P25" s="10">
        <v>0</v>
      </c>
      <c r="Q25" s="11">
        <v>0</v>
      </c>
      <c r="R25" s="10">
        <v>0</v>
      </c>
      <c r="S25" s="11">
        <v>0</v>
      </c>
      <c r="T25" s="10">
        <v>0</v>
      </c>
      <c r="U25" s="11">
        <v>0</v>
      </c>
      <c r="V25" s="10">
        <v>0</v>
      </c>
      <c r="W25" s="11">
        <v>1</v>
      </c>
      <c r="X25" s="8">
        <f t="shared" si="2"/>
        <v>3.5</v>
      </c>
    </row>
    <row r="26" spans="1:24" hidden="1" x14ac:dyDescent="0.35">
      <c r="A26" s="1" t="s">
        <v>45</v>
      </c>
      <c r="B26" s="4" t="str">
        <f t="shared" si="0"/>
        <v>Missouri</v>
      </c>
      <c r="C26" s="4" t="str">
        <f t="shared" si="1"/>
        <v>Central</v>
      </c>
      <c r="D26" s="10">
        <v>0</v>
      </c>
      <c r="E26" s="11">
        <v>1</v>
      </c>
      <c r="F26" s="10">
        <v>0</v>
      </c>
      <c r="G26" s="11">
        <v>0</v>
      </c>
      <c r="H26" s="10">
        <v>1</v>
      </c>
      <c r="I26" s="11">
        <v>0</v>
      </c>
      <c r="J26" s="10">
        <v>0</v>
      </c>
      <c r="K26" s="11">
        <v>0</v>
      </c>
      <c r="L26" s="10">
        <v>0</v>
      </c>
      <c r="M26" s="12">
        <v>0</v>
      </c>
      <c r="N26" s="10">
        <v>1</v>
      </c>
      <c r="O26" s="11">
        <v>0.5</v>
      </c>
      <c r="P26" s="10">
        <v>0</v>
      </c>
      <c r="Q26" s="11">
        <v>0</v>
      </c>
      <c r="R26" s="10">
        <v>0</v>
      </c>
      <c r="S26" s="11">
        <v>0</v>
      </c>
      <c r="T26" s="10">
        <v>0</v>
      </c>
      <c r="U26" s="11">
        <v>1</v>
      </c>
      <c r="V26" s="10">
        <v>0</v>
      </c>
      <c r="W26" s="11">
        <v>0</v>
      </c>
      <c r="X26" s="8">
        <f t="shared" si="2"/>
        <v>4.5</v>
      </c>
    </row>
    <row r="27" spans="1:24" hidden="1" x14ac:dyDescent="0.35">
      <c r="A27" s="1" t="s">
        <v>46</v>
      </c>
      <c r="B27" s="4" t="str">
        <f t="shared" si="0"/>
        <v>Montana</v>
      </c>
      <c r="C27" s="4" t="str">
        <f t="shared" si="1"/>
        <v>West</v>
      </c>
      <c r="D27" s="10">
        <v>0</v>
      </c>
      <c r="E27" s="11">
        <v>1</v>
      </c>
      <c r="F27" s="10">
        <v>0</v>
      </c>
      <c r="G27" s="11">
        <v>0.5</v>
      </c>
      <c r="H27" s="10">
        <v>0</v>
      </c>
      <c r="I27" s="11">
        <v>0</v>
      </c>
      <c r="J27" s="10">
        <v>0</v>
      </c>
      <c r="K27" s="11">
        <v>0</v>
      </c>
      <c r="L27" s="10">
        <v>0</v>
      </c>
      <c r="M27" s="12">
        <v>0</v>
      </c>
      <c r="N27" s="10">
        <v>1</v>
      </c>
      <c r="O27" s="11">
        <v>1</v>
      </c>
      <c r="P27" s="10">
        <v>0</v>
      </c>
      <c r="Q27" s="11">
        <v>0</v>
      </c>
      <c r="R27" s="10">
        <v>0</v>
      </c>
      <c r="S27" s="11">
        <v>0</v>
      </c>
      <c r="T27" s="10">
        <v>0</v>
      </c>
      <c r="U27" s="11">
        <v>1</v>
      </c>
      <c r="V27" s="10">
        <v>0</v>
      </c>
      <c r="W27" s="11">
        <v>1</v>
      </c>
      <c r="X27" s="8">
        <f t="shared" si="2"/>
        <v>5.5</v>
      </c>
    </row>
    <row r="28" spans="1:24" hidden="1" x14ac:dyDescent="0.35">
      <c r="A28" s="1" t="s">
        <v>47</v>
      </c>
      <c r="B28" s="4" t="str">
        <f t="shared" si="0"/>
        <v>Nebraska</v>
      </c>
      <c r="C28" s="4" t="str">
        <f t="shared" si="1"/>
        <v>Central</v>
      </c>
      <c r="D28" s="10">
        <v>0</v>
      </c>
      <c r="E28" s="11">
        <v>1</v>
      </c>
      <c r="F28" s="10">
        <v>0</v>
      </c>
      <c r="G28" s="11">
        <v>0</v>
      </c>
      <c r="H28" s="10">
        <v>0</v>
      </c>
      <c r="I28" s="11">
        <v>0</v>
      </c>
      <c r="J28" s="10">
        <v>0</v>
      </c>
      <c r="K28" s="11">
        <v>0</v>
      </c>
      <c r="L28" s="10">
        <v>0</v>
      </c>
      <c r="M28" s="12">
        <v>0</v>
      </c>
      <c r="N28" s="10">
        <v>1</v>
      </c>
      <c r="O28" s="11">
        <v>0</v>
      </c>
      <c r="P28" s="10">
        <v>0</v>
      </c>
      <c r="Q28" s="11">
        <v>0</v>
      </c>
      <c r="R28" s="10">
        <v>0</v>
      </c>
      <c r="S28" s="11">
        <v>0</v>
      </c>
      <c r="T28" s="10">
        <v>0</v>
      </c>
      <c r="U28" s="11">
        <v>0</v>
      </c>
      <c r="V28" s="10">
        <v>0</v>
      </c>
      <c r="W28" s="11">
        <v>1</v>
      </c>
      <c r="X28" s="8">
        <f t="shared" si="2"/>
        <v>3</v>
      </c>
    </row>
    <row r="29" spans="1:24" hidden="1" x14ac:dyDescent="0.35">
      <c r="A29" s="1" t="s">
        <v>48</v>
      </c>
      <c r="B29" s="4" t="str">
        <f t="shared" si="0"/>
        <v>Nevada</v>
      </c>
      <c r="C29" s="4" t="str">
        <f t="shared" si="1"/>
        <v>West</v>
      </c>
      <c r="D29" s="10">
        <v>0</v>
      </c>
      <c r="E29" s="11">
        <v>1</v>
      </c>
      <c r="F29" s="10">
        <v>1</v>
      </c>
      <c r="G29" s="11">
        <v>1</v>
      </c>
      <c r="H29" s="10">
        <v>0</v>
      </c>
      <c r="I29" s="11">
        <v>0</v>
      </c>
      <c r="J29" s="10">
        <v>0.5</v>
      </c>
      <c r="K29" s="11">
        <v>0</v>
      </c>
      <c r="L29" s="10">
        <v>0</v>
      </c>
      <c r="M29" s="12">
        <v>0</v>
      </c>
      <c r="N29" s="10">
        <v>0</v>
      </c>
      <c r="O29" s="11">
        <v>0</v>
      </c>
      <c r="P29" s="10">
        <v>0</v>
      </c>
      <c r="Q29" s="11">
        <v>0</v>
      </c>
      <c r="R29" s="10">
        <v>0</v>
      </c>
      <c r="S29" s="11">
        <v>0</v>
      </c>
      <c r="T29" s="10">
        <v>0</v>
      </c>
      <c r="U29" s="11">
        <v>0</v>
      </c>
      <c r="V29" s="10">
        <v>0</v>
      </c>
      <c r="W29" s="11">
        <v>1</v>
      </c>
      <c r="X29" s="8">
        <f t="shared" si="2"/>
        <v>4.5</v>
      </c>
    </row>
    <row r="30" spans="1:24" hidden="1" x14ac:dyDescent="0.35">
      <c r="A30" s="1" t="s">
        <v>49</v>
      </c>
      <c r="B30" s="4" t="str">
        <f t="shared" si="0"/>
        <v>New Hampshire</v>
      </c>
      <c r="C30" s="4" t="str">
        <f t="shared" si="1"/>
        <v>East</v>
      </c>
      <c r="D30" s="10">
        <v>0</v>
      </c>
      <c r="E30" s="11">
        <v>1</v>
      </c>
      <c r="F30" s="10">
        <v>1</v>
      </c>
      <c r="G30" s="11">
        <v>0.5</v>
      </c>
      <c r="H30" s="10">
        <v>1</v>
      </c>
      <c r="I30" s="11">
        <v>0</v>
      </c>
      <c r="J30" s="10">
        <v>0.5</v>
      </c>
      <c r="K30" s="11">
        <v>0</v>
      </c>
      <c r="L30" s="10">
        <v>0</v>
      </c>
      <c r="M30" s="12">
        <v>1</v>
      </c>
      <c r="N30" s="10">
        <v>0</v>
      </c>
      <c r="O30" s="11">
        <v>0</v>
      </c>
      <c r="P30" s="10">
        <v>0</v>
      </c>
      <c r="Q30" s="11">
        <v>0</v>
      </c>
      <c r="R30" s="10">
        <v>0</v>
      </c>
      <c r="S30" s="11">
        <v>0</v>
      </c>
      <c r="T30" s="10">
        <v>0</v>
      </c>
      <c r="U30" s="11">
        <v>0</v>
      </c>
      <c r="V30" s="10">
        <v>0</v>
      </c>
      <c r="W30" s="11">
        <v>0</v>
      </c>
      <c r="X30" s="8">
        <f t="shared" si="2"/>
        <v>5</v>
      </c>
    </row>
    <row r="31" spans="1:24" x14ac:dyDescent="0.35">
      <c r="A31" s="1" t="s">
        <v>50</v>
      </c>
      <c r="B31" s="4" t="str">
        <f t="shared" si="0"/>
        <v>New Jersey</v>
      </c>
      <c r="C31" s="4" t="str">
        <f t="shared" si="1"/>
        <v>East</v>
      </c>
      <c r="D31" s="10">
        <v>0</v>
      </c>
      <c r="E31" s="11">
        <v>0.5</v>
      </c>
      <c r="F31" s="10">
        <v>1</v>
      </c>
      <c r="G31" s="11">
        <v>1</v>
      </c>
      <c r="H31" s="10">
        <v>0</v>
      </c>
      <c r="I31" s="11">
        <v>0</v>
      </c>
      <c r="J31" s="10">
        <v>1</v>
      </c>
      <c r="K31" s="11">
        <v>0</v>
      </c>
      <c r="L31" s="10">
        <v>1</v>
      </c>
      <c r="M31" s="12">
        <v>1</v>
      </c>
      <c r="N31" s="10">
        <v>0</v>
      </c>
      <c r="O31" s="11">
        <v>0.5</v>
      </c>
      <c r="P31" s="10">
        <v>0</v>
      </c>
      <c r="Q31" s="11">
        <v>0</v>
      </c>
      <c r="R31" s="10">
        <v>0</v>
      </c>
      <c r="S31" s="11">
        <v>0</v>
      </c>
      <c r="T31" s="10">
        <v>0</v>
      </c>
      <c r="U31" s="11">
        <v>0</v>
      </c>
      <c r="V31" s="10">
        <v>0</v>
      </c>
      <c r="W31" s="11">
        <v>1</v>
      </c>
      <c r="X31" s="8">
        <f t="shared" si="2"/>
        <v>7</v>
      </c>
    </row>
    <row r="32" spans="1:24" hidden="1" x14ac:dyDescent="0.35">
      <c r="A32" s="1" t="s">
        <v>51</v>
      </c>
      <c r="B32" s="4" t="str">
        <f t="shared" si="0"/>
        <v>New Mexico</v>
      </c>
      <c r="C32" s="4" t="str">
        <f t="shared" si="1"/>
        <v>West</v>
      </c>
      <c r="D32" s="10">
        <v>0</v>
      </c>
      <c r="E32" s="11">
        <v>1</v>
      </c>
      <c r="F32" s="10">
        <v>0</v>
      </c>
      <c r="G32" s="11">
        <v>0</v>
      </c>
      <c r="H32" s="10">
        <v>1</v>
      </c>
      <c r="I32" s="11">
        <v>0</v>
      </c>
      <c r="J32" s="10">
        <v>1</v>
      </c>
      <c r="K32" s="11">
        <v>0</v>
      </c>
      <c r="L32" s="10">
        <v>0</v>
      </c>
      <c r="M32" s="12">
        <v>0</v>
      </c>
      <c r="N32" s="10">
        <v>0</v>
      </c>
      <c r="O32" s="11">
        <v>0.5</v>
      </c>
      <c r="P32" s="10">
        <v>0</v>
      </c>
      <c r="Q32" s="11">
        <v>0</v>
      </c>
      <c r="R32" s="10">
        <v>0</v>
      </c>
      <c r="S32" s="11">
        <v>0</v>
      </c>
      <c r="T32" s="10">
        <v>0</v>
      </c>
      <c r="U32" s="11">
        <v>0</v>
      </c>
      <c r="V32" s="10">
        <v>0</v>
      </c>
      <c r="W32" s="11">
        <v>1</v>
      </c>
      <c r="X32" s="8">
        <f t="shared" si="2"/>
        <v>4.5</v>
      </c>
    </row>
    <row r="33" spans="1:24" hidden="1" x14ac:dyDescent="0.35">
      <c r="A33" s="1" t="s">
        <v>52</v>
      </c>
      <c r="B33" s="4" t="str">
        <f t="shared" si="0"/>
        <v>New York</v>
      </c>
      <c r="C33" s="4" t="str">
        <f t="shared" si="1"/>
        <v>East</v>
      </c>
      <c r="D33" s="10">
        <v>0</v>
      </c>
      <c r="E33" s="11">
        <v>1</v>
      </c>
      <c r="F33" s="10">
        <v>0</v>
      </c>
      <c r="G33" s="11">
        <v>0.5</v>
      </c>
      <c r="H33" s="10">
        <v>1</v>
      </c>
      <c r="I33" s="11">
        <v>0</v>
      </c>
      <c r="J33" s="10">
        <v>0.5</v>
      </c>
      <c r="K33" s="11">
        <v>0</v>
      </c>
      <c r="L33" s="10">
        <v>0</v>
      </c>
      <c r="M33" s="12">
        <v>1</v>
      </c>
      <c r="N33" s="10">
        <v>1</v>
      </c>
      <c r="O33" s="11">
        <v>1</v>
      </c>
      <c r="P33" s="10">
        <v>0</v>
      </c>
      <c r="Q33" s="11">
        <v>0</v>
      </c>
      <c r="R33" s="10">
        <v>0</v>
      </c>
      <c r="S33" s="11">
        <v>0</v>
      </c>
      <c r="T33" s="10">
        <v>1</v>
      </c>
      <c r="U33" s="11">
        <v>0.5</v>
      </c>
      <c r="V33" s="10">
        <v>0</v>
      </c>
      <c r="W33" s="11">
        <v>0</v>
      </c>
      <c r="X33" s="8">
        <f t="shared" si="2"/>
        <v>7.5</v>
      </c>
    </row>
    <row r="34" spans="1:24" hidden="1" x14ac:dyDescent="0.35">
      <c r="A34" s="1" t="s">
        <v>53</v>
      </c>
      <c r="B34" s="4" t="str">
        <f t="shared" si="0"/>
        <v>North Carolina</v>
      </c>
      <c r="C34" s="4" t="str">
        <f t="shared" si="1"/>
        <v>South</v>
      </c>
      <c r="D34" s="10">
        <v>0</v>
      </c>
      <c r="E34" s="11">
        <v>0</v>
      </c>
      <c r="F34" s="10">
        <v>0</v>
      </c>
      <c r="G34" s="11">
        <v>0</v>
      </c>
      <c r="H34" s="10">
        <v>0</v>
      </c>
      <c r="I34" s="11">
        <v>0</v>
      </c>
      <c r="J34" s="10">
        <v>0.5</v>
      </c>
      <c r="K34" s="11">
        <v>1</v>
      </c>
      <c r="L34" s="10">
        <v>0</v>
      </c>
      <c r="M34" s="12">
        <v>0</v>
      </c>
      <c r="N34" s="10">
        <v>0</v>
      </c>
      <c r="O34" s="11">
        <v>1</v>
      </c>
      <c r="P34" s="10">
        <v>0</v>
      </c>
      <c r="Q34" s="11">
        <v>0</v>
      </c>
      <c r="R34" s="10">
        <v>1</v>
      </c>
      <c r="S34" s="11">
        <v>0</v>
      </c>
      <c r="T34" s="10">
        <v>0</v>
      </c>
      <c r="U34" s="11">
        <v>0</v>
      </c>
      <c r="V34" s="10">
        <v>0</v>
      </c>
      <c r="W34" s="11">
        <v>1</v>
      </c>
      <c r="X34" s="8">
        <f t="shared" si="2"/>
        <v>4.5</v>
      </c>
    </row>
    <row r="35" spans="1:24" hidden="1" x14ac:dyDescent="0.35">
      <c r="A35" s="1" t="s">
        <v>54</v>
      </c>
      <c r="B35" s="4" t="str">
        <f t="shared" si="0"/>
        <v>North Dakota</v>
      </c>
      <c r="C35" s="4" t="str">
        <f t="shared" si="1"/>
        <v>Central</v>
      </c>
      <c r="D35" s="10">
        <v>0</v>
      </c>
      <c r="E35" s="11">
        <v>1</v>
      </c>
      <c r="F35" s="10">
        <v>0</v>
      </c>
      <c r="G35" s="11">
        <v>0</v>
      </c>
      <c r="H35" s="10">
        <v>0</v>
      </c>
      <c r="I35" s="11">
        <v>0</v>
      </c>
      <c r="J35" s="10">
        <v>0</v>
      </c>
      <c r="K35" s="11">
        <v>0</v>
      </c>
      <c r="L35" s="10">
        <v>0</v>
      </c>
      <c r="M35" s="12">
        <v>0.5</v>
      </c>
      <c r="N35" s="10">
        <v>1</v>
      </c>
      <c r="O35" s="11">
        <v>0</v>
      </c>
      <c r="P35" s="10">
        <v>0</v>
      </c>
      <c r="Q35" s="11">
        <v>0</v>
      </c>
      <c r="R35" s="10">
        <v>0</v>
      </c>
      <c r="S35" s="11">
        <v>0</v>
      </c>
      <c r="T35" s="10">
        <v>0</v>
      </c>
      <c r="U35" s="11">
        <v>1</v>
      </c>
      <c r="V35" s="10">
        <v>0</v>
      </c>
      <c r="W35" s="11">
        <v>0</v>
      </c>
      <c r="X35" s="8">
        <f t="shared" si="2"/>
        <v>3.5</v>
      </c>
    </row>
    <row r="36" spans="1:24" hidden="1" x14ac:dyDescent="0.35">
      <c r="A36" s="1" t="s">
        <v>55</v>
      </c>
      <c r="B36" s="4" t="str">
        <f t="shared" si="0"/>
        <v>Ohio</v>
      </c>
      <c r="C36" s="4" t="str">
        <f t="shared" si="1"/>
        <v>East</v>
      </c>
      <c r="D36" s="10">
        <v>0</v>
      </c>
      <c r="E36" s="11">
        <v>0</v>
      </c>
      <c r="F36" s="10">
        <v>0</v>
      </c>
      <c r="G36" s="11">
        <v>0.5</v>
      </c>
      <c r="H36" s="10">
        <v>1</v>
      </c>
      <c r="I36" s="11">
        <v>0</v>
      </c>
      <c r="J36" s="10">
        <v>0.5</v>
      </c>
      <c r="K36" s="11">
        <v>0</v>
      </c>
      <c r="L36" s="10">
        <v>0</v>
      </c>
      <c r="M36" s="12">
        <v>1</v>
      </c>
      <c r="N36" s="10">
        <v>0</v>
      </c>
      <c r="O36" s="11">
        <v>0.5</v>
      </c>
      <c r="P36" s="10">
        <v>0</v>
      </c>
      <c r="Q36" s="11">
        <v>0</v>
      </c>
      <c r="R36" s="10">
        <v>0</v>
      </c>
      <c r="S36" s="11">
        <v>0</v>
      </c>
      <c r="T36" s="10">
        <v>0</v>
      </c>
      <c r="U36" s="11">
        <v>1</v>
      </c>
      <c r="V36" s="10">
        <v>0</v>
      </c>
      <c r="W36" s="11">
        <v>1</v>
      </c>
      <c r="X36" s="8">
        <f t="shared" si="2"/>
        <v>5.5</v>
      </c>
    </row>
    <row r="37" spans="1:24" hidden="1" x14ac:dyDescent="0.35">
      <c r="A37" s="1" t="s">
        <v>56</v>
      </c>
      <c r="B37" s="4" t="str">
        <f t="shared" si="0"/>
        <v>Oklahoma</v>
      </c>
      <c r="C37" s="4" t="str">
        <f t="shared" si="1"/>
        <v>Central</v>
      </c>
      <c r="D37" s="10">
        <v>0</v>
      </c>
      <c r="E37" s="11">
        <v>1</v>
      </c>
      <c r="F37" s="10">
        <v>1</v>
      </c>
      <c r="G37" s="11">
        <v>0</v>
      </c>
      <c r="H37" s="10">
        <v>0</v>
      </c>
      <c r="I37" s="11">
        <v>0</v>
      </c>
      <c r="J37" s="10">
        <v>0</v>
      </c>
      <c r="K37" s="11">
        <v>0</v>
      </c>
      <c r="L37" s="10">
        <v>0</v>
      </c>
      <c r="M37" s="12">
        <v>0</v>
      </c>
      <c r="N37" s="10">
        <v>0</v>
      </c>
      <c r="O37" s="11">
        <v>0.5</v>
      </c>
      <c r="P37" s="10">
        <v>0</v>
      </c>
      <c r="Q37" s="11">
        <v>0</v>
      </c>
      <c r="R37" s="10">
        <v>0</v>
      </c>
      <c r="S37" s="11">
        <v>0</v>
      </c>
      <c r="T37" s="10">
        <v>0</v>
      </c>
      <c r="U37" s="11">
        <v>1</v>
      </c>
      <c r="V37" s="10">
        <v>0</v>
      </c>
      <c r="W37" s="11">
        <v>1</v>
      </c>
      <c r="X37" s="8">
        <f t="shared" si="2"/>
        <v>4.5</v>
      </c>
    </row>
    <row r="38" spans="1:24" hidden="1" x14ac:dyDescent="0.35">
      <c r="A38" s="1" t="s">
        <v>57</v>
      </c>
      <c r="B38" s="4" t="str">
        <f t="shared" si="0"/>
        <v>Oregon</v>
      </c>
      <c r="C38" s="4" t="str">
        <f t="shared" si="1"/>
        <v>West</v>
      </c>
      <c r="D38" s="10">
        <v>0</v>
      </c>
      <c r="E38" s="11">
        <v>1</v>
      </c>
      <c r="F38" s="10">
        <v>0</v>
      </c>
      <c r="G38" s="11">
        <v>0</v>
      </c>
      <c r="H38" s="10">
        <v>0</v>
      </c>
      <c r="I38" s="11">
        <v>0</v>
      </c>
      <c r="J38" s="10">
        <v>0</v>
      </c>
      <c r="K38" s="11">
        <v>0</v>
      </c>
      <c r="L38" s="10">
        <v>0</v>
      </c>
      <c r="M38" s="12">
        <v>0</v>
      </c>
      <c r="N38" s="10">
        <v>1</v>
      </c>
      <c r="O38" s="11">
        <v>0</v>
      </c>
      <c r="P38" s="10">
        <v>0</v>
      </c>
      <c r="Q38" s="11">
        <v>0</v>
      </c>
      <c r="R38" s="10">
        <v>1</v>
      </c>
      <c r="S38" s="11">
        <v>0</v>
      </c>
      <c r="T38" s="10">
        <v>0</v>
      </c>
      <c r="U38" s="11">
        <v>1</v>
      </c>
      <c r="V38" s="10">
        <v>0</v>
      </c>
      <c r="W38" s="11">
        <v>1</v>
      </c>
      <c r="X38" s="8">
        <f t="shared" si="2"/>
        <v>5</v>
      </c>
    </row>
    <row r="39" spans="1:24" hidden="1" x14ac:dyDescent="0.35">
      <c r="A39" s="1" t="s">
        <v>58</v>
      </c>
      <c r="B39" s="4" t="str">
        <f t="shared" si="0"/>
        <v>Pennsylvania</v>
      </c>
      <c r="C39" s="4" t="str">
        <f t="shared" si="1"/>
        <v>East</v>
      </c>
      <c r="D39" s="10">
        <v>0</v>
      </c>
      <c r="E39" s="11">
        <v>1</v>
      </c>
      <c r="F39" s="10">
        <v>0</v>
      </c>
      <c r="G39" s="11">
        <v>0</v>
      </c>
      <c r="H39" s="10">
        <v>0</v>
      </c>
      <c r="I39" s="11">
        <v>0.5</v>
      </c>
      <c r="J39" s="10">
        <v>0</v>
      </c>
      <c r="K39" s="11">
        <v>0</v>
      </c>
      <c r="L39" s="10">
        <v>0</v>
      </c>
      <c r="M39" s="12">
        <v>0</v>
      </c>
      <c r="N39" s="10">
        <v>1</v>
      </c>
      <c r="O39" s="11">
        <v>0</v>
      </c>
      <c r="P39" s="10">
        <v>0</v>
      </c>
      <c r="Q39" s="11">
        <v>0</v>
      </c>
      <c r="R39" s="10">
        <v>1</v>
      </c>
      <c r="S39" s="11">
        <v>0</v>
      </c>
      <c r="T39" s="10">
        <v>0</v>
      </c>
      <c r="U39" s="11">
        <v>1</v>
      </c>
      <c r="V39" s="10">
        <v>0</v>
      </c>
      <c r="W39" s="11">
        <v>0</v>
      </c>
      <c r="X39" s="8">
        <f t="shared" si="2"/>
        <v>4.5</v>
      </c>
    </row>
    <row r="40" spans="1:24" hidden="1" x14ac:dyDescent="0.35">
      <c r="A40" s="1" t="s">
        <v>59</v>
      </c>
      <c r="B40" s="4" t="str">
        <f t="shared" si="0"/>
        <v>Rhode Island </v>
      </c>
      <c r="C40" s="4" t="str">
        <f t="shared" si="1"/>
        <v>East</v>
      </c>
      <c r="D40" s="10">
        <v>0</v>
      </c>
      <c r="E40" s="11">
        <v>1</v>
      </c>
      <c r="F40" s="10">
        <v>0</v>
      </c>
      <c r="G40" s="11">
        <v>0</v>
      </c>
      <c r="H40" s="10">
        <v>1</v>
      </c>
      <c r="I40" s="11">
        <v>0</v>
      </c>
      <c r="J40" s="10">
        <v>1</v>
      </c>
      <c r="K40" s="11">
        <v>0</v>
      </c>
      <c r="L40" s="10">
        <v>0</v>
      </c>
      <c r="M40" s="12">
        <v>1</v>
      </c>
      <c r="N40" s="10">
        <v>0</v>
      </c>
      <c r="O40" s="11">
        <v>0.5</v>
      </c>
      <c r="P40" s="10">
        <v>0</v>
      </c>
      <c r="Q40" s="11">
        <v>0</v>
      </c>
      <c r="R40" s="10">
        <v>0</v>
      </c>
      <c r="S40" s="11">
        <v>0</v>
      </c>
      <c r="T40" s="10">
        <v>0</v>
      </c>
      <c r="U40" s="11">
        <v>0</v>
      </c>
      <c r="V40" s="10">
        <v>0</v>
      </c>
      <c r="W40" s="11">
        <v>0</v>
      </c>
      <c r="X40" s="8">
        <f t="shared" si="2"/>
        <v>4.5</v>
      </c>
    </row>
    <row r="41" spans="1:24" hidden="1" x14ac:dyDescent="0.35">
      <c r="A41" s="1" t="s">
        <v>60</v>
      </c>
      <c r="B41" s="4" t="str">
        <f t="shared" si="0"/>
        <v>South Carolina</v>
      </c>
      <c r="C41" s="4" t="str">
        <f t="shared" si="1"/>
        <v>South</v>
      </c>
      <c r="D41" s="10">
        <v>0</v>
      </c>
      <c r="E41" s="11">
        <v>0</v>
      </c>
      <c r="F41" s="10">
        <v>1</v>
      </c>
      <c r="G41" s="11">
        <v>0.5</v>
      </c>
      <c r="H41" s="10">
        <v>0</v>
      </c>
      <c r="I41" s="11">
        <v>0</v>
      </c>
      <c r="J41" s="10">
        <v>0</v>
      </c>
      <c r="K41" s="11">
        <v>0</v>
      </c>
      <c r="L41" s="10">
        <v>0</v>
      </c>
      <c r="M41" s="12">
        <v>0.5</v>
      </c>
      <c r="N41" s="10">
        <v>0</v>
      </c>
      <c r="O41" s="11">
        <v>0.5</v>
      </c>
      <c r="P41" s="10">
        <v>0</v>
      </c>
      <c r="Q41" s="11">
        <v>0</v>
      </c>
      <c r="R41" s="10">
        <v>0</v>
      </c>
      <c r="S41" s="11">
        <v>0</v>
      </c>
      <c r="T41" s="10">
        <v>0</v>
      </c>
      <c r="U41" s="11">
        <v>0</v>
      </c>
      <c r="V41" s="10">
        <v>0</v>
      </c>
      <c r="W41" s="11">
        <v>1</v>
      </c>
      <c r="X41" s="8">
        <f t="shared" si="2"/>
        <v>3.5</v>
      </c>
    </row>
    <row r="42" spans="1:24" hidden="1" x14ac:dyDescent="0.35">
      <c r="A42" s="1" t="s">
        <v>61</v>
      </c>
      <c r="B42" s="4" t="str">
        <f t="shared" si="0"/>
        <v>South Dakota</v>
      </c>
      <c r="C42" s="4" t="str">
        <f t="shared" si="1"/>
        <v>Central</v>
      </c>
      <c r="D42" s="10">
        <v>0</v>
      </c>
      <c r="E42" s="11">
        <v>0</v>
      </c>
      <c r="F42" s="10">
        <v>0</v>
      </c>
      <c r="G42" s="11">
        <v>0</v>
      </c>
      <c r="H42" s="10">
        <v>0</v>
      </c>
      <c r="I42" s="11">
        <v>0</v>
      </c>
      <c r="J42" s="10">
        <v>0</v>
      </c>
      <c r="K42" s="11">
        <v>0</v>
      </c>
      <c r="L42" s="10">
        <v>0</v>
      </c>
      <c r="M42" s="12">
        <v>0.5</v>
      </c>
      <c r="N42" s="10">
        <v>0</v>
      </c>
      <c r="O42" s="11">
        <v>0</v>
      </c>
      <c r="P42" s="10">
        <v>0</v>
      </c>
      <c r="Q42" s="11">
        <v>0</v>
      </c>
      <c r="R42" s="10">
        <v>1</v>
      </c>
      <c r="S42" s="11">
        <v>0</v>
      </c>
      <c r="T42" s="10">
        <v>0</v>
      </c>
      <c r="U42" s="11">
        <v>0</v>
      </c>
      <c r="V42" s="10">
        <v>0</v>
      </c>
      <c r="W42" s="11">
        <v>1</v>
      </c>
      <c r="X42" s="8">
        <f t="shared" si="2"/>
        <v>2.5</v>
      </c>
    </row>
    <row r="43" spans="1:24" hidden="1" x14ac:dyDescent="0.35">
      <c r="A43" s="1" t="s">
        <v>62</v>
      </c>
      <c r="B43" s="4" t="str">
        <f t="shared" si="0"/>
        <v>Tennessee</v>
      </c>
      <c r="C43" s="4" t="str">
        <f t="shared" si="1"/>
        <v>South</v>
      </c>
      <c r="D43" s="10">
        <v>0</v>
      </c>
      <c r="E43" s="11">
        <v>0</v>
      </c>
      <c r="F43" s="10">
        <v>0</v>
      </c>
      <c r="G43" s="11">
        <v>0</v>
      </c>
      <c r="H43" s="10">
        <v>0</v>
      </c>
      <c r="I43" s="11">
        <v>0</v>
      </c>
      <c r="J43" s="10">
        <v>0</v>
      </c>
      <c r="K43" s="11">
        <v>0</v>
      </c>
      <c r="L43" s="10">
        <v>0</v>
      </c>
      <c r="M43" s="12">
        <v>0</v>
      </c>
      <c r="N43" s="10">
        <v>0</v>
      </c>
      <c r="O43" s="11">
        <v>0</v>
      </c>
      <c r="P43" s="10">
        <v>0</v>
      </c>
      <c r="Q43" s="11">
        <v>0</v>
      </c>
      <c r="R43" s="10">
        <v>1</v>
      </c>
      <c r="S43" s="11">
        <v>0</v>
      </c>
      <c r="T43" s="10">
        <v>0</v>
      </c>
      <c r="U43" s="11">
        <v>0</v>
      </c>
      <c r="V43" s="10">
        <v>0</v>
      </c>
      <c r="W43" s="11">
        <v>1</v>
      </c>
      <c r="X43" s="8">
        <f t="shared" si="2"/>
        <v>2</v>
      </c>
    </row>
    <row r="44" spans="1:24" hidden="1" x14ac:dyDescent="0.35">
      <c r="A44" s="1" t="s">
        <v>63</v>
      </c>
      <c r="B44" s="4" t="str">
        <f t="shared" si="0"/>
        <v>Texas</v>
      </c>
      <c r="C44" s="4" t="str">
        <f t="shared" si="1"/>
        <v>Central</v>
      </c>
      <c r="D44" s="10">
        <v>0</v>
      </c>
      <c r="E44" s="11">
        <v>0</v>
      </c>
      <c r="F44" s="10">
        <v>1</v>
      </c>
      <c r="G44" s="11">
        <v>1</v>
      </c>
      <c r="H44" s="10">
        <v>1</v>
      </c>
      <c r="I44" s="11">
        <v>1</v>
      </c>
      <c r="J44" s="10">
        <v>0</v>
      </c>
      <c r="K44" s="11">
        <v>0</v>
      </c>
      <c r="L44" s="10">
        <v>0</v>
      </c>
      <c r="M44" s="12">
        <v>0.5</v>
      </c>
      <c r="N44" s="10">
        <v>0</v>
      </c>
      <c r="O44" s="11">
        <v>0.5</v>
      </c>
      <c r="P44" s="10">
        <v>0</v>
      </c>
      <c r="Q44" s="11">
        <v>0</v>
      </c>
      <c r="R44" s="10">
        <v>0</v>
      </c>
      <c r="S44" s="11">
        <v>0</v>
      </c>
      <c r="T44" s="10">
        <v>0</v>
      </c>
      <c r="U44" s="11">
        <v>0</v>
      </c>
      <c r="V44" s="10">
        <v>0</v>
      </c>
      <c r="W44" s="11">
        <v>1</v>
      </c>
      <c r="X44" s="8">
        <f t="shared" si="2"/>
        <v>6</v>
      </c>
    </row>
    <row r="45" spans="1:24" hidden="1" x14ac:dyDescent="0.35">
      <c r="A45" s="1" t="s">
        <v>64</v>
      </c>
      <c r="B45" s="4" t="str">
        <f t="shared" si="0"/>
        <v>Utah</v>
      </c>
      <c r="C45" s="4" t="str">
        <f t="shared" si="1"/>
        <v>West</v>
      </c>
      <c r="D45" s="10">
        <v>0</v>
      </c>
      <c r="E45" s="11">
        <v>1</v>
      </c>
      <c r="F45" s="10">
        <v>0</v>
      </c>
      <c r="G45" s="11">
        <v>0</v>
      </c>
      <c r="H45" s="10">
        <v>1</v>
      </c>
      <c r="I45" s="11">
        <v>0</v>
      </c>
      <c r="J45" s="10">
        <v>1</v>
      </c>
      <c r="K45" s="11">
        <v>0</v>
      </c>
      <c r="L45" s="10">
        <v>0</v>
      </c>
      <c r="M45" s="12">
        <v>0</v>
      </c>
      <c r="N45" s="10">
        <v>1</v>
      </c>
      <c r="O45" s="11">
        <v>0</v>
      </c>
      <c r="P45" s="10">
        <v>0</v>
      </c>
      <c r="Q45" s="11">
        <v>0</v>
      </c>
      <c r="R45" s="10">
        <v>0</v>
      </c>
      <c r="S45" s="11">
        <v>0</v>
      </c>
      <c r="T45" s="10">
        <v>0</v>
      </c>
      <c r="U45" s="11">
        <v>0</v>
      </c>
      <c r="V45" s="10">
        <v>0</v>
      </c>
      <c r="W45" s="11">
        <v>1</v>
      </c>
      <c r="X45" s="8">
        <f t="shared" si="2"/>
        <v>5</v>
      </c>
    </row>
    <row r="46" spans="1:24" hidden="1" x14ac:dyDescent="0.35">
      <c r="A46" s="1" t="s">
        <v>65</v>
      </c>
      <c r="B46" s="4" t="str">
        <f t="shared" si="0"/>
        <v>Vermont</v>
      </c>
      <c r="C46" s="4" t="str">
        <f t="shared" si="1"/>
        <v>East</v>
      </c>
      <c r="D46" s="10">
        <v>0</v>
      </c>
      <c r="E46" s="11">
        <v>1</v>
      </c>
      <c r="F46" s="10">
        <v>0</v>
      </c>
      <c r="G46" s="11">
        <v>0</v>
      </c>
      <c r="H46" s="10">
        <v>0</v>
      </c>
      <c r="I46" s="11">
        <v>0</v>
      </c>
      <c r="J46" s="10">
        <v>1</v>
      </c>
      <c r="K46" s="11">
        <v>0</v>
      </c>
      <c r="L46" s="10">
        <v>1</v>
      </c>
      <c r="M46" s="12">
        <v>0</v>
      </c>
      <c r="N46" s="10">
        <v>0</v>
      </c>
      <c r="O46" s="11">
        <v>0.5</v>
      </c>
      <c r="P46" s="10">
        <v>0</v>
      </c>
      <c r="Q46" s="11">
        <v>0</v>
      </c>
      <c r="R46" s="10">
        <v>1</v>
      </c>
      <c r="S46" s="11">
        <v>0</v>
      </c>
      <c r="T46" s="10">
        <v>0</v>
      </c>
      <c r="U46" s="11">
        <v>1</v>
      </c>
      <c r="V46" s="10">
        <v>0</v>
      </c>
      <c r="W46" s="11">
        <v>1</v>
      </c>
      <c r="X46" s="8">
        <f t="shared" si="2"/>
        <v>6.5</v>
      </c>
    </row>
    <row r="47" spans="1:24" hidden="1" x14ac:dyDescent="0.35">
      <c r="A47" s="1" t="s">
        <v>66</v>
      </c>
      <c r="B47" s="4" t="str">
        <f t="shared" si="0"/>
        <v>Virginia</v>
      </c>
      <c r="C47" s="4" t="str">
        <f t="shared" si="1"/>
        <v>South</v>
      </c>
      <c r="D47" s="10">
        <v>0</v>
      </c>
      <c r="E47" s="11">
        <v>1</v>
      </c>
      <c r="F47" s="10">
        <v>0.5</v>
      </c>
      <c r="G47" s="11">
        <v>0</v>
      </c>
      <c r="H47" s="10">
        <v>0</v>
      </c>
      <c r="I47" s="11">
        <v>0</v>
      </c>
      <c r="J47" s="10">
        <v>0</v>
      </c>
      <c r="K47" s="11">
        <v>0</v>
      </c>
      <c r="L47" s="10">
        <v>0</v>
      </c>
      <c r="M47" s="12">
        <v>0</v>
      </c>
      <c r="N47" s="10">
        <v>1</v>
      </c>
      <c r="O47" s="11">
        <v>0</v>
      </c>
      <c r="P47" s="10">
        <v>0</v>
      </c>
      <c r="Q47" s="11">
        <v>0</v>
      </c>
      <c r="R47" s="10">
        <v>0</v>
      </c>
      <c r="S47" s="11">
        <v>0</v>
      </c>
      <c r="T47" s="10">
        <v>0</v>
      </c>
      <c r="U47" s="11">
        <v>0</v>
      </c>
      <c r="V47" s="10">
        <v>0</v>
      </c>
      <c r="W47" s="11">
        <v>0</v>
      </c>
      <c r="X47" s="8">
        <f t="shared" si="2"/>
        <v>2.5</v>
      </c>
    </row>
    <row r="48" spans="1:24" x14ac:dyDescent="0.35">
      <c r="A48" s="1" t="s">
        <v>67</v>
      </c>
      <c r="B48" s="4" t="str">
        <f t="shared" si="0"/>
        <v>Washington</v>
      </c>
      <c r="C48" s="4" t="str">
        <f t="shared" si="1"/>
        <v>West</v>
      </c>
      <c r="D48" s="10">
        <v>0</v>
      </c>
      <c r="E48" s="11">
        <v>1</v>
      </c>
      <c r="F48" s="10">
        <v>1</v>
      </c>
      <c r="G48" s="11">
        <v>0</v>
      </c>
      <c r="H48" s="10">
        <v>1</v>
      </c>
      <c r="I48" s="11">
        <v>0</v>
      </c>
      <c r="J48" s="10">
        <v>1</v>
      </c>
      <c r="K48" s="11">
        <v>1</v>
      </c>
      <c r="L48" s="10">
        <v>0</v>
      </c>
      <c r="M48" s="12">
        <v>1</v>
      </c>
      <c r="N48" s="10">
        <v>1</v>
      </c>
      <c r="O48" s="11">
        <v>0</v>
      </c>
      <c r="P48" s="10">
        <v>0</v>
      </c>
      <c r="Q48" s="11">
        <v>0</v>
      </c>
      <c r="R48" s="10">
        <v>1</v>
      </c>
      <c r="S48" s="11">
        <v>0</v>
      </c>
      <c r="T48" s="10">
        <v>0</v>
      </c>
      <c r="U48" s="11">
        <v>0</v>
      </c>
      <c r="V48" s="10">
        <v>0</v>
      </c>
      <c r="W48" s="11">
        <v>1</v>
      </c>
      <c r="X48" s="8">
        <f t="shared" si="2"/>
        <v>9</v>
      </c>
    </row>
    <row r="49" spans="1:24" hidden="1" x14ac:dyDescent="0.35">
      <c r="A49" s="1" t="s">
        <v>68</v>
      </c>
      <c r="B49" s="4" t="str">
        <f t="shared" si="0"/>
        <v>West Virginia</v>
      </c>
      <c r="C49" s="4" t="str">
        <f t="shared" si="1"/>
        <v>East</v>
      </c>
      <c r="D49" s="10">
        <v>0</v>
      </c>
      <c r="E49" s="11">
        <v>1</v>
      </c>
      <c r="F49" s="10">
        <v>0.5</v>
      </c>
      <c r="G49" s="11">
        <v>0</v>
      </c>
      <c r="H49" s="10">
        <v>1</v>
      </c>
      <c r="I49" s="11">
        <v>0</v>
      </c>
      <c r="J49" s="10">
        <v>1</v>
      </c>
      <c r="K49" s="11">
        <v>0</v>
      </c>
      <c r="L49" s="10">
        <v>0</v>
      </c>
      <c r="M49" s="12">
        <v>1</v>
      </c>
      <c r="N49" s="10">
        <v>0</v>
      </c>
      <c r="O49" s="11">
        <v>0</v>
      </c>
      <c r="P49" s="10">
        <v>0</v>
      </c>
      <c r="Q49" s="11">
        <v>0</v>
      </c>
      <c r="R49" s="10">
        <v>0</v>
      </c>
      <c r="S49" s="11">
        <v>0</v>
      </c>
      <c r="T49" s="10">
        <v>0</v>
      </c>
      <c r="U49" s="11">
        <v>0</v>
      </c>
      <c r="V49" s="10">
        <v>0</v>
      </c>
      <c r="W49" s="11">
        <v>0</v>
      </c>
      <c r="X49" s="8">
        <f t="shared" si="2"/>
        <v>4.5</v>
      </c>
    </row>
    <row r="50" spans="1:24" hidden="1" x14ac:dyDescent="0.35">
      <c r="A50" s="1" t="s">
        <v>69</v>
      </c>
      <c r="B50" s="4" t="str">
        <f t="shared" si="0"/>
        <v>Wisconsin</v>
      </c>
      <c r="C50" s="4" t="str">
        <f t="shared" si="1"/>
        <v>Central</v>
      </c>
      <c r="D50" s="10">
        <v>0</v>
      </c>
      <c r="E50" s="11">
        <v>0</v>
      </c>
      <c r="F50" s="10">
        <v>0</v>
      </c>
      <c r="G50" s="11">
        <v>0.5</v>
      </c>
      <c r="H50" s="10">
        <v>0</v>
      </c>
      <c r="I50" s="11">
        <v>0</v>
      </c>
      <c r="J50" s="10">
        <v>0</v>
      </c>
      <c r="K50" s="11">
        <v>0</v>
      </c>
      <c r="L50" s="10">
        <v>0</v>
      </c>
      <c r="M50" s="12">
        <v>0</v>
      </c>
      <c r="N50" s="10">
        <v>1</v>
      </c>
      <c r="O50" s="11">
        <v>0</v>
      </c>
      <c r="P50" s="10">
        <v>0</v>
      </c>
      <c r="Q50" s="11">
        <v>0</v>
      </c>
      <c r="R50" s="10">
        <v>0</v>
      </c>
      <c r="S50" s="11">
        <v>0</v>
      </c>
      <c r="T50" s="10">
        <v>0</v>
      </c>
      <c r="U50" s="11">
        <v>1</v>
      </c>
      <c r="V50" s="10">
        <v>0</v>
      </c>
      <c r="W50" s="11">
        <v>1</v>
      </c>
      <c r="X50" s="8">
        <f t="shared" si="2"/>
        <v>3.5</v>
      </c>
    </row>
    <row r="51" spans="1:24" hidden="1" x14ac:dyDescent="0.35">
      <c r="A51" s="1" t="s">
        <v>70</v>
      </c>
      <c r="B51" s="4" t="str">
        <f t="shared" si="0"/>
        <v>Wyoming </v>
      </c>
      <c r="C51" s="4" t="str">
        <f t="shared" si="1"/>
        <v>West</v>
      </c>
      <c r="D51" s="10">
        <v>0</v>
      </c>
      <c r="E51" s="11">
        <v>0</v>
      </c>
      <c r="F51" s="10">
        <v>0</v>
      </c>
      <c r="G51" s="11">
        <v>0</v>
      </c>
      <c r="H51" s="10">
        <v>0</v>
      </c>
      <c r="I51" s="11">
        <v>0</v>
      </c>
      <c r="J51" s="10">
        <v>0.5</v>
      </c>
      <c r="K51" s="11">
        <v>0.5</v>
      </c>
      <c r="L51" s="10">
        <v>0</v>
      </c>
      <c r="M51" s="12">
        <v>0</v>
      </c>
      <c r="N51" s="10">
        <v>1</v>
      </c>
      <c r="O51" s="11">
        <v>0</v>
      </c>
      <c r="P51" s="10">
        <v>0</v>
      </c>
      <c r="Q51" s="11">
        <v>0</v>
      </c>
      <c r="R51" s="10">
        <v>0</v>
      </c>
      <c r="S51" s="11">
        <v>0</v>
      </c>
      <c r="T51" s="10">
        <v>0</v>
      </c>
      <c r="U51" s="11">
        <v>0</v>
      </c>
      <c r="V51" s="10">
        <v>0</v>
      </c>
      <c r="W51" s="11">
        <v>1</v>
      </c>
      <c r="X51" s="8">
        <f t="shared" si="2"/>
        <v>3</v>
      </c>
    </row>
  </sheetData>
  <autoFilter ref="A1:X51" xr:uid="{3E97C6E3-C89F-466C-BE02-67923D931DE6}">
    <filterColumn colId="5">
      <filters>
        <filter val="1"/>
      </filters>
    </filterColumn>
    <filterColumn colId="9">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342F-32D4-43EC-B6D4-5B5CF2888F1E}">
  <sheetPr filterMode="1"/>
  <dimension ref="A1:X55"/>
  <sheetViews>
    <sheetView topLeftCell="H1" workbookViewId="0">
      <selection activeCell="P60" sqref="P60"/>
    </sheetView>
  </sheetViews>
  <sheetFormatPr defaultRowHeight="14.5" x14ac:dyDescent="0.35"/>
  <sheetData>
    <row r="1" spans="1:24" ht="78" x14ac:dyDescent="0.35">
      <c r="A1" s="5" t="s">
        <v>0</v>
      </c>
      <c r="B1" s="6" t="s">
        <v>127</v>
      </c>
      <c r="C1" s="6" t="s">
        <v>72</v>
      </c>
      <c r="D1" s="7" t="s">
        <v>1</v>
      </c>
      <c r="E1" s="8" t="s">
        <v>2</v>
      </c>
      <c r="F1" s="7" t="s">
        <v>3</v>
      </c>
      <c r="G1" s="8" t="s">
        <v>4</v>
      </c>
      <c r="H1" s="7" t="s">
        <v>5</v>
      </c>
      <c r="I1" s="8" t="s">
        <v>6</v>
      </c>
      <c r="J1" s="7" t="s">
        <v>7</v>
      </c>
      <c r="K1" s="8" t="s">
        <v>8</v>
      </c>
      <c r="L1" s="7" t="s">
        <v>9</v>
      </c>
      <c r="M1" s="6" t="s">
        <v>10</v>
      </c>
      <c r="N1" s="7" t="s">
        <v>11</v>
      </c>
      <c r="O1" s="8" t="s">
        <v>12</v>
      </c>
      <c r="P1" s="7" t="s">
        <v>13</v>
      </c>
      <c r="Q1" s="8" t="s">
        <v>14</v>
      </c>
      <c r="R1" s="7" t="s">
        <v>15</v>
      </c>
      <c r="S1" s="8" t="s">
        <v>16</v>
      </c>
      <c r="T1" s="7" t="s">
        <v>17</v>
      </c>
      <c r="U1" s="8" t="s">
        <v>18</v>
      </c>
      <c r="V1" s="7" t="s">
        <v>19</v>
      </c>
      <c r="W1" s="8" t="s">
        <v>20</v>
      </c>
      <c r="X1" s="8" t="s">
        <v>132</v>
      </c>
    </row>
    <row r="2" spans="1:24" hidden="1" x14ac:dyDescent="0.35">
      <c r="A2" s="1" t="s">
        <v>21</v>
      </c>
      <c r="B2" s="4" t="str">
        <f t="shared" ref="B2:B51" si="0">VLOOKUP($A2, AllStates, 2,FALSE)</f>
        <v>Alabama</v>
      </c>
      <c r="C2" s="4" t="str">
        <f t="shared" ref="C2:C51" si="1">VLOOKUP($A2, AllStates, 3,FALSE)</f>
        <v>South</v>
      </c>
      <c r="D2" s="10">
        <v>0</v>
      </c>
      <c r="E2" s="11">
        <v>0</v>
      </c>
      <c r="F2" s="10">
        <v>0</v>
      </c>
      <c r="G2" s="11">
        <v>0</v>
      </c>
      <c r="H2" s="10">
        <v>0</v>
      </c>
      <c r="I2" s="11">
        <v>0</v>
      </c>
      <c r="J2" s="10">
        <v>0</v>
      </c>
      <c r="K2" s="11">
        <v>0</v>
      </c>
      <c r="L2" s="10">
        <v>0</v>
      </c>
      <c r="M2" s="12">
        <v>0</v>
      </c>
      <c r="N2" s="10">
        <v>1</v>
      </c>
      <c r="O2" s="11">
        <v>0</v>
      </c>
      <c r="P2" s="10">
        <v>0</v>
      </c>
      <c r="Q2" s="11">
        <v>0</v>
      </c>
      <c r="R2" s="10">
        <v>0</v>
      </c>
      <c r="S2" s="11">
        <v>0</v>
      </c>
      <c r="T2" s="10">
        <v>0</v>
      </c>
      <c r="U2" s="11">
        <v>1</v>
      </c>
      <c r="V2" s="10">
        <v>0</v>
      </c>
      <c r="W2" s="11">
        <v>1</v>
      </c>
      <c r="X2" s="8">
        <f>SUM(D2:W2)</f>
        <v>3</v>
      </c>
    </row>
    <row r="3" spans="1:24" hidden="1" x14ac:dyDescent="0.35">
      <c r="A3" s="1" t="s">
        <v>22</v>
      </c>
      <c r="B3" s="4" t="str">
        <f t="shared" si="0"/>
        <v>Alaska</v>
      </c>
      <c r="C3" s="4" t="str">
        <f t="shared" si="1"/>
        <v>West</v>
      </c>
      <c r="D3" s="10">
        <v>0</v>
      </c>
      <c r="E3" s="11">
        <v>1</v>
      </c>
      <c r="F3" s="10">
        <v>0</v>
      </c>
      <c r="G3" s="11">
        <v>0</v>
      </c>
      <c r="H3" s="10">
        <v>0</v>
      </c>
      <c r="I3" s="11">
        <v>0</v>
      </c>
      <c r="J3" s="10">
        <v>0</v>
      </c>
      <c r="K3" s="11">
        <v>0</v>
      </c>
      <c r="L3" s="10">
        <v>0</v>
      </c>
      <c r="M3" s="12">
        <v>0</v>
      </c>
      <c r="N3" s="10">
        <v>0</v>
      </c>
      <c r="O3" s="11">
        <v>0</v>
      </c>
      <c r="P3" s="10">
        <v>0</v>
      </c>
      <c r="Q3" s="11">
        <v>0</v>
      </c>
      <c r="R3" s="10">
        <v>0.5</v>
      </c>
      <c r="S3" s="11">
        <v>0</v>
      </c>
      <c r="T3" s="10">
        <v>0</v>
      </c>
      <c r="U3" s="11">
        <v>1</v>
      </c>
      <c r="V3" s="10">
        <v>0</v>
      </c>
      <c r="W3" s="11">
        <v>0</v>
      </c>
      <c r="X3" s="8">
        <f t="shared" ref="X3:X51" si="2">SUM(D3:W3)</f>
        <v>2.5</v>
      </c>
    </row>
    <row r="4" spans="1:24" hidden="1" x14ac:dyDescent="0.35">
      <c r="A4" s="1" t="s">
        <v>23</v>
      </c>
      <c r="B4" s="4" t="str">
        <f t="shared" si="0"/>
        <v>Arizona</v>
      </c>
      <c r="C4" s="4" t="str">
        <f t="shared" si="1"/>
        <v>West</v>
      </c>
      <c r="D4" s="10">
        <v>0</v>
      </c>
      <c r="E4" s="11">
        <v>1</v>
      </c>
      <c r="F4" s="10">
        <v>0</v>
      </c>
      <c r="G4" s="11">
        <v>0</v>
      </c>
      <c r="H4" s="10">
        <v>1</v>
      </c>
      <c r="I4" s="11">
        <v>0</v>
      </c>
      <c r="J4" s="10">
        <v>0.5</v>
      </c>
      <c r="K4" s="11">
        <v>1</v>
      </c>
      <c r="L4" s="10">
        <v>0</v>
      </c>
      <c r="M4" s="12">
        <v>0</v>
      </c>
      <c r="N4" s="10">
        <v>0.5</v>
      </c>
      <c r="O4" s="11">
        <v>0</v>
      </c>
      <c r="P4" s="10">
        <v>0</v>
      </c>
      <c r="Q4" s="11">
        <v>0</v>
      </c>
      <c r="R4" s="10">
        <v>0</v>
      </c>
      <c r="S4" s="11">
        <v>0</v>
      </c>
      <c r="T4" s="10">
        <v>0</v>
      </c>
      <c r="U4" s="11">
        <v>0</v>
      </c>
      <c r="V4" s="10">
        <v>0</v>
      </c>
      <c r="W4" s="11">
        <v>1</v>
      </c>
      <c r="X4" s="8">
        <f t="shared" si="2"/>
        <v>5</v>
      </c>
    </row>
    <row r="5" spans="1:24" hidden="1" x14ac:dyDescent="0.35">
      <c r="A5" s="1" t="s">
        <v>24</v>
      </c>
      <c r="B5" s="4" t="str">
        <f t="shared" si="0"/>
        <v>Arkansas</v>
      </c>
      <c r="C5" s="4" t="str">
        <f t="shared" si="1"/>
        <v>South</v>
      </c>
      <c r="D5" s="10">
        <v>0</v>
      </c>
      <c r="E5" s="11">
        <v>1</v>
      </c>
      <c r="F5" s="10">
        <v>0</v>
      </c>
      <c r="G5" s="11">
        <v>0</v>
      </c>
      <c r="H5" s="10">
        <v>0</v>
      </c>
      <c r="I5" s="11">
        <v>0</v>
      </c>
      <c r="J5" s="10">
        <v>1</v>
      </c>
      <c r="K5" s="11">
        <v>0</v>
      </c>
      <c r="L5" s="10">
        <v>0</v>
      </c>
      <c r="M5" s="12">
        <v>0</v>
      </c>
      <c r="N5" s="10">
        <v>1</v>
      </c>
      <c r="O5" s="11">
        <v>0</v>
      </c>
      <c r="P5" s="10">
        <v>0</v>
      </c>
      <c r="Q5" s="11">
        <v>0</v>
      </c>
      <c r="R5" s="10">
        <v>1</v>
      </c>
      <c r="S5" s="11">
        <v>0</v>
      </c>
      <c r="T5" s="10">
        <v>0</v>
      </c>
      <c r="U5" s="11">
        <v>0</v>
      </c>
      <c r="V5" s="10">
        <v>0</v>
      </c>
      <c r="W5" s="11">
        <v>1</v>
      </c>
      <c r="X5" s="8">
        <f t="shared" si="2"/>
        <v>5</v>
      </c>
    </row>
    <row r="6" spans="1:24" hidden="1" x14ac:dyDescent="0.35">
      <c r="A6" s="1" t="s">
        <v>25</v>
      </c>
      <c r="B6" s="4" t="str">
        <f t="shared" si="0"/>
        <v>California</v>
      </c>
      <c r="C6" s="4" t="str">
        <f t="shared" si="1"/>
        <v>West</v>
      </c>
      <c r="D6" s="10">
        <v>0</v>
      </c>
      <c r="E6" s="11">
        <v>1</v>
      </c>
      <c r="F6" s="10">
        <v>1</v>
      </c>
      <c r="G6" s="11">
        <v>0.5</v>
      </c>
      <c r="H6" s="10">
        <v>1</v>
      </c>
      <c r="I6" s="11">
        <v>0</v>
      </c>
      <c r="J6" s="10">
        <v>1</v>
      </c>
      <c r="K6" s="11">
        <v>1</v>
      </c>
      <c r="L6" s="10">
        <v>1</v>
      </c>
      <c r="M6" s="12">
        <v>1</v>
      </c>
      <c r="N6" s="10">
        <v>1</v>
      </c>
      <c r="O6" s="11">
        <v>0</v>
      </c>
      <c r="P6" s="10">
        <v>0</v>
      </c>
      <c r="Q6" s="11">
        <v>0</v>
      </c>
      <c r="R6" s="10">
        <v>0</v>
      </c>
      <c r="S6" s="11">
        <v>0</v>
      </c>
      <c r="T6" s="10">
        <v>0</v>
      </c>
      <c r="U6" s="11">
        <v>1</v>
      </c>
      <c r="V6" s="10">
        <v>0</v>
      </c>
      <c r="W6" s="11">
        <v>1</v>
      </c>
      <c r="X6" s="8">
        <f t="shared" si="2"/>
        <v>10.5</v>
      </c>
    </row>
    <row r="7" spans="1:24" ht="14.5" customHeight="1" x14ac:dyDescent="0.35">
      <c r="A7" s="1" t="s">
        <v>26</v>
      </c>
      <c r="B7" s="4" t="str">
        <f t="shared" si="0"/>
        <v>Colorado</v>
      </c>
      <c r="C7" s="4" t="str">
        <f t="shared" si="1"/>
        <v>West</v>
      </c>
      <c r="D7" s="10">
        <v>0</v>
      </c>
      <c r="E7" s="11">
        <v>1</v>
      </c>
      <c r="F7" s="10">
        <v>1</v>
      </c>
      <c r="G7" s="11">
        <v>0</v>
      </c>
      <c r="H7" s="10">
        <v>1</v>
      </c>
      <c r="I7" s="11">
        <v>0</v>
      </c>
      <c r="J7" s="10">
        <v>1</v>
      </c>
      <c r="K7" s="11">
        <v>0</v>
      </c>
      <c r="L7" s="10">
        <v>0</v>
      </c>
      <c r="M7" s="12">
        <v>0.5</v>
      </c>
      <c r="N7" s="10">
        <v>1</v>
      </c>
      <c r="O7" s="11">
        <v>1</v>
      </c>
      <c r="P7" s="10">
        <v>0</v>
      </c>
      <c r="Q7" s="11">
        <v>0</v>
      </c>
      <c r="R7" s="10">
        <v>0</v>
      </c>
      <c r="S7" s="11">
        <v>0</v>
      </c>
      <c r="T7" s="10">
        <v>0</v>
      </c>
      <c r="U7" s="11">
        <v>1</v>
      </c>
      <c r="V7" s="10">
        <v>0</v>
      </c>
      <c r="W7" s="11">
        <v>1</v>
      </c>
      <c r="X7" s="8">
        <f t="shared" si="2"/>
        <v>8.5</v>
      </c>
    </row>
    <row r="8" spans="1:24" ht="14.5" hidden="1" customHeight="1" x14ac:dyDescent="0.35">
      <c r="A8" s="1" t="s">
        <v>27</v>
      </c>
      <c r="B8" s="4" t="str">
        <f t="shared" si="0"/>
        <v>Connecticut</v>
      </c>
      <c r="C8" s="4" t="str">
        <f t="shared" si="1"/>
        <v>East</v>
      </c>
      <c r="D8" s="10">
        <v>0</v>
      </c>
      <c r="E8" s="11">
        <v>1</v>
      </c>
      <c r="F8" s="10">
        <v>1</v>
      </c>
      <c r="G8" s="11">
        <v>0.5</v>
      </c>
      <c r="H8" s="10">
        <v>1</v>
      </c>
      <c r="I8" s="11">
        <v>0</v>
      </c>
      <c r="J8" s="10">
        <v>1</v>
      </c>
      <c r="K8" s="11">
        <v>0</v>
      </c>
      <c r="L8" s="10">
        <v>0</v>
      </c>
      <c r="M8" s="12">
        <v>0</v>
      </c>
      <c r="N8" s="10">
        <v>1</v>
      </c>
      <c r="O8" s="11">
        <v>0</v>
      </c>
      <c r="P8" s="10">
        <v>0</v>
      </c>
      <c r="Q8" s="11">
        <v>0</v>
      </c>
      <c r="R8" s="10">
        <v>1</v>
      </c>
      <c r="S8" s="11">
        <v>0</v>
      </c>
      <c r="T8" s="10">
        <v>1</v>
      </c>
      <c r="U8" s="11">
        <v>1</v>
      </c>
      <c r="V8" s="10">
        <v>0</v>
      </c>
      <c r="W8" s="11">
        <v>0</v>
      </c>
      <c r="X8" s="8">
        <f t="shared" si="2"/>
        <v>8.5</v>
      </c>
    </row>
    <row r="9" spans="1:24" ht="14.5" hidden="1" customHeight="1" x14ac:dyDescent="0.35">
      <c r="A9" s="1" t="s">
        <v>28</v>
      </c>
      <c r="B9" s="4" t="str">
        <f t="shared" si="0"/>
        <v>Delaware</v>
      </c>
      <c r="C9" s="4" t="str">
        <f t="shared" si="1"/>
        <v>East</v>
      </c>
      <c r="D9" s="10">
        <v>0</v>
      </c>
      <c r="E9" s="11">
        <v>1</v>
      </c>
      <c r="F9" s="10">
        <v>0</v>
      </c>
      <c r="G9" s="11">
        <v>0</v>
      </c>
      <c r="H9" s="10">
        <v>1</v>
      </c>
      <c r="I9" s="11">
        <v>0</v>
      </c>
      <c r="J9" s="10">
        <v>0</v>
      </c>
      <c r="K9" s="11">
        <v>0</v>
      </c>
      <c r="L9" s="10">
        <v>0</v>
      </c>
      <c r="M9" s="12">
        <v>1</v>
      </c>
      <c r="N9" s="10">
        <v>0</v>
      </c>
      <c r="O9" s="11">
        <v>0</v>
      </c>
      <c r="P9" s="10">
        <v>0</v>
      </c>
      <c r="Q9" s="11">
        <v>0</v>
      </c>
      <c r="R9" s="10">
        <v>0</v>
      </c>
      <c r="S9" s="11">
        <v>0</v>
      </c>
      <c r="T9" s="10">
        <v>0</v>
      </c>
      <c r="U9" s="11">
        <v>0</v>
      </c>
      <c r="V9" s="10">
        <v>0</v>
      </c>
      <c r="W9" s="11">
        <v>0</v>
      </c>
      <c r="X9" s="8">
        <f t="shared" si="2"/>
        <v>3</v>
      </c>
    </row>
    <row r="10" spans="1:24" x14ac:dyDescent="0.35">
      <c r="A10" s="1" t="s">
        <v>29</v>
      </c>
      <c r="B10" s="4" t="str">
        <f t="shared" si="0"/>
        <v>Florida</v>
      </c>
      <c r="C10" s="4" t="str">
        <f t="shared" si="1"/>
        <v>South</v>
      </c>
      <c r="D10" s="10">
        <v>0</v>
      </c>
      <c r="E10" s="11">
        <v>0</v>
      </c>
      <c r="F10" s="10">
        <v>0</v>
      </c>
      <c r="G10" s="11">
        <v>0</v>
      </c>
      <c r="H10" s="10">
        <v>1</v>
      </c>
      <c r="I10" s="11">
        <v>0</v>
      </c>
      <c r="J10" s="10">
        <v>0.5</v>
      </c>
      <c r="K10" s="11">
        <v>0</v>
      </c>
      <c r="L10" s="10">
        <v>1</v>
      </c>
      <c r="M10" s="12">
        <v>0</v>
      </c>
      <c r="N10" s="10">
        <v>0</v>
      </c>
      <c r="O10" s="11">
        <v>1</v>
      </c>
      <c r="P10" s="10">
        <v>0</v>
      </c>
      <c r="Q10" s="11">
        <v>0</v>
      </c>
      <c r="R10" s="10">
        <v>0</v>
      </c>
      <c r="S10" s="11">
        <v>0</v>
      </c>
      <c r="T10" s="10">
        <v>0</v>
      </c>
      <c r="U10" s="11">
        <v>1</v>
      </c>
      <c r="V10" s="10">
        <v>0</v>
      </c>
      <c r="W10" s="11">
        <v>1</v>
      </c>
      <c r="X10" s="8">
        <f t="shared" si="2"/>
        <v>5.5</v>
      </c>
    </row>
    <row r="11" spans="1:24" ht="14.5" hidden="1" customHeight="1" x14ac:dyDescent="0.35">
      <c r="A11" s="1" t="s">
        <v>30</v>
      </c>
      <c r="B11" s="4" t="str">
        <f t="shared" si="0"/>
        <v>Georgia</v>
      </c>
      <c r="C11" s="4" t="str">
        <f t="shared" si="1"/>
        <v>South</v>
      </c>
      <c r="D11" s="10">
        <v>0</v>
      </c>
      <c r="E11" s="11">
        <v>0</v>
      </c>
      <c r="F11" s="10">
        <v>0</v>
      </c>
      <c r="G11" s="11">
        <v>0</v>
      </c>
      <c r="H11" s="10">
        <v>1</v>
      </c>
      <c r="I11" s="11">
        <v>0</v>
      </c>
      <c r="J11" s="10">
        <v>1</v>
      </c>
      <c r="K11" s="11">
        <v>1</v>
      </c>
      <c r="L11" s="10">
        <v>0</v>
      </c>
      <c r="M11" s="12">
        <v>0.5</v>
      </c>
      <c r="N11" s="10">
        <v>0</v>
      </c>
      <c r="O11" s="11">
        <v>0</v>
      </c>
      <c r="P11" s="10">
        <v>0</v>
      </c>
      <c r="Q11" s="11">
        <v>0</v>
      </c>
      <c r="R11" s="10">
        <v>0</v>
      </c>
      <c r="S11" s="11">
        <v>0</v>
      </c>
      <c r="T11" s="10">
        <v>0</v>
      </c>
      <c r="U11" s="11">
        <v>1</v>
      </c>
      <c r="V11" s="10">
        <v>0</v>
      </c>
      <c r="W11" s="11">
        <v>1</v>
      </c>
      <c r="X11" s="8">
        <f t="shared" si="2"/>
        <v>5.5</v>
      </c>
    </row>
    <row r="12" spans="1:24" ht="14.5" hidden="1" customHeight="1" x14ac:dyDescent="0.35">
      <c r="A12" s="1" t="s">
        <v>31</v>
      </c>
      <c r="B12" s="4" t="str">
        <f t="shared" si="0"/>
        <v>Hawaii</v>
      </c>
      <c r="C12" s="4" t="str">
        <f t="shared" si="1"/>
        <v>West</v>
      </c>
      <c r="D12" s="10">
        <v>0</v>
      </c>
      <c r="E12" s="11">
        <v>1</v>
      </c>
      <c r="F12" s="10">
        <v>0</v>
      </c>
      <c r="G12" s="11">
        <v>1</v>
      </c>
      <c r="H12" s="10">
        <v>0</v>
      </c>
      <c r="I12" s="11">
        <v>0</v>
      </c>
      <c r="J12" s="10">
        <v>1</v>
      </c>
      <c r="K12" s="11">
        <v>0</v>
      </c>
      <c r="L12" s="10">
        <v>0</v>
      </c>
      <c r="M12" s="12">
        <v>0</v>
      </c>
      <c r="N12" s="10">
        <v>1</v>
      </c>
      <c r="O12" s="11">
        <v>0</v>
      </c>
      <c r="P12" s="10">
        <v>0</v>
      </c>
      <c r="Q12" s="11">
        <v>0</v>
      </c>
      <c r="R12" s="10">
        <v>1</v>
      </c>
      <c r="S12" s="11">
        <v>0</v>
      </c>
      <c r="T12" s="10">
        <v>1</v>
      </c>
      <c r="U12" s="11">
        <v>0</v>
      </c>
      <c r="V12" s="10">
        <v>0</v>
      </c>
      <c r="W12" s="11">
        <v>1</v>
      </c>
      <c r="X12" s="8">
        <f t="shared" si="2"/>
        <v>7</v>
      </c>
    </row>
    <row r="13" spans="1:24" ht="14.5" hidden="1" customHeight="1" x14ac:dyDescent="0.35">
      <c r="A13" s="1" t="s">
        <v>32</v>
      </c>
      <c r="B13" s="4" t="str">
        <f t="shared" si="0"/>
        <v>Idaho</v>
      </c>
      <c r="C13" s="4" t="str">
        <f t="shared" si="1"/>
        <v>West</v>
      </c>
      <c r="D13" s="10">
        <v>0</v>
      </c>
      <c r="E13" s="11">
        <v>1</v>
      </c>
      <c r="F13" s="10">
        <v>0</v>
      </c>
      <c r="G13" s="11">
        <v>0.5</v>
      </c>
      <c r="H13" s="10">
        <v>0</v>
      </c>
      <c r="I13" s="11">
        <v>0</v>
      </c>
      <c r="J13" s="10">
        <v>0</v>
      </c>
      <c r="K13" s="11">
        <v>0</v>
      </c>
      <c r="L13" s="10">
        <v>0</v>
      </c>
      <c r="M13" s="12">
        <v>0</v>
      </c>
      <c r="N13" s="10">
        <v>0</v>
      </c>
      <c r="O13" s="11">
        <v>0.5</v>
      </c>
      <c r="P13" s="10">
        <v>0</v>
      </c>
      <c r="Q13" s="11">
        <v>0</v>
      </c>
      <c r="R13" s="10">
        <v>0</v>
      </c>
      <c r="S13" s="11">
        <v>0</v>
      </c>
      <c r="T13" s="10">
        <v>1</v>
      </c>
      <c r="U13" s="11">
        <v>1</v>
      </c>
      <c r="V13" s="10">
        <v>1</v>
      </c>
      <c r="W13" s="11">
        <v>1</v>
      </c>
      <c r="X13" s="8">
        <f t="shared" si="2"/>
        <v>6</v>
      </c>
    </row>
    <row r="14" spans="1:24" ht="14.5" hidden="1" customHeight="1" x14ac:dyDescent="0.35">
      <c r="A14" s="1" t="s">
        <v>33</v>
      </c>
      <c r="B14" s="4" t="str">
        <f t="shared" si="0"/>
        <v>Illinois</v>
      </c>
      <c r="C14" s="4" t="str">
        <f t="shared" si="1"/>
        <v>Central</v>
      </c>
      <c r="D14" s="10">
        <v>0</v>
      </c>
      <c r="E14" s="11">
        <v>1</v>
      </c>
      <c r="F14" s="10">
        <v>1</v>
      </c>
      <c r="G14" s="11">
        <v>0</v>
      </c>
      <c r="H14" s="10">
        <v>0</v>
      </c>
      <c r="I14" s="11">
        <v>0</v>
      </c>
      <c r="J14" s="10">
        <v>0.5</v>
      </c>
      <c r="K14" s="11">
        <v>1</v>
      </c>
      <c r="L14" s="10">
        <v>0</v>
      </c>
      <c r="M14" s="12">
        <v>1</v>
      </c>
      <c r="N14" s="10">
        <v>0</v>
      </c>
      <c r="O14" s="11">
        <v>0</v>
      </c>
      <c r="P14" s="10">
        <v>0</v>
      </c>
      <c r="Q14" s="11">
        <v>0</v>
      </c>
      <c r="R14" s="10">
        <v>0</v>
      </c>
      <c r="S14" s="11">
        <v>0</v>
      </c>
      <c r="T14" s="10">
        <v>0</v>
      </c>
      <c r="U14" s="11">
        <v>0</v>
      </c>
      <c r="V14" s="10">
        <v>0</v>
      </c>
      <c r="W14" s="11">
        <v>0</v>
      </c>
      <c r="X14" s="8">
        <f t="shared" si="2"/>
        <v>4.5</v>
      </c>
    </row>
    <row r="15" spans="1:24" ht="14.5" hidden="1" customHeight="1" x14ac:dyDescent="0.35">
      <c r="A15" s="1" t="s">
        <v>34</v>
      </c>
      <c r="B15" s="4" t="str">
        <f t="shared" si="0"/>
        <v>Indiana</v>
      </c>
      <c r="C15" s="4" t="str">
        <f t="shared" si="1"/>
        <v>Central</v>
      </c>
      <c r="D15" s="10">
        <v>0</v>
      </c>
      <c r="E15" s="11">
        <v>1</v>
      </c>
      <c r="F15" s="10">
        <v>0</v>
      </c>
      <c r="G15" s="11">
        <v>0</v>
      </c>
      <c r="H15" s="10">
        <v>1</v>
      </c>
      <c r="I15" s="11">
        <v>0</v>
      </c>
      <c r="J15" s="10">
        <v>0</v>
      </c>
      <c r="K15" s="11">
        <v>0</v>
      </c>
      <c r="L15" s="10">
        <v>0</v>
      </c>
      <c r="M15" s="12">
        <v>0</v>
      </c>
      <c r="N15" s="10">
        <v>0</v>
      </c>
      <c r="O15" s="11">
        <v>0</v>
      </c>
      <c r="P15" s="10">
        <v>0</v>
      </c>
      <c r="Q15" s="11">
        <v>0</v>
      </c>
      <c r="R15" s="10">
        <v>1</v>
      </c>
      <c r="S15" s="11">
        <v>0</v>
      </c>
      <c r="T15" s="10">
        <v>0</v>
      </c>
      <c r="U15" s="11">
        <v>1</v>
      </c>
      <c r="V15" s="10">
        <v>0</v>
      </c>
      <c r="W15" s="11">
        <v>1</v>
      </c>
      <c r="X15" s="8">
        <f t="shared" si="2"/>
        <v>5</v>
      </c>
    </row>
    <row r="16" spans="1:24" ht="14.5" hidden="1" customHeight="1" x14ac:dyDescent="0.35">
      <c r="A16" s="1" t="s">
        <v>35</v>
      </c>
      <c r="B16" s="4" t="str">
        <f t="shared" si="0"/>
        <v>Iowa</v>
      </c>
      <c r="C16" s="4" t="str">
        <f t="shared" si="1"/>
        <v>Central</v>
      </c>
      <c r="D16" s="10">
        <v>0</v>
      </c>
      <c r="E16" s="11">
        <v>1</v>
      </c>
      <c r="F16" s="10">
        <v>0</v>
      </c>
      <c r="G16" s="11">
        <v>0</v>
      </c>
      <c r="H16" s="10">
        <v>1</v>
      </c>
      <c r="I16" s="11">
        <v>0</v>
      </c>
      <c r="J16" s="10">
        <v>0.5</v>
      </c>
      <c r="K16" s="11">
        <v>0</v>
      </c>
      <c r="L16" s="10">
        <v>0</v>
      </c>
      <c r="M16" s="12">
        <v>0</v>
      </c>
      <c r="N16" s="10">
        <v>0</v>
      </c>
      <c r="O16" s="11">
        <v>0</v>
      </c>
      <c r="P16" s="10">
        <v>0</v>
      </c>
      <c r="Q16" s="11">
        <v>0</v>
      </c>
      <c r="R16" s="10">
        <v>0</v>
      </c>
      <c r="S16" s="11">
        <v>0</v>
      </c>
      <c r="T16" s="10">
        <v>0</v>
      </c>
      <c r="U16" s="11">
        <v>0</v>
      </c>
      <c r="V16" s="10">
        <v>0</v>
      </c>
      <c r="W16" s="11">
        <v>1</v>
      </c>
      <c r="X16" s="8">
        <f t="shared" si="2"/>
        <v>3.5</v>
      </c>
    </row>
    <row r="17" spans="1:24" ht="14.5" hidden="1" customHeight="1" x14ac:dyDescent="0.35">
      <c r="A17" s="1" t="s">
        <v>36</v>
      </c>
      <c r="B17" s="4" t="str">
        <f t="shared" si="0"/>
        <v>Kansas</v>
      </c>
      <c r="C17" s="4" t="str">
        <f t="shared" si="1"/>
        <v>Central</v>
      </c>
      <c r="D17" s="10">
        <v>0</v>
      </c>
      <c r="E17" s="11">
        <v>0</v>
      </c>
      <c r="F17" s="10">
        <v>0</v>
      </c>
      <c r="G17" s="11">
        <v>0</v>
      </c>
      <c r="H17" s="10">
        <v>0</v>
      </c>
      <c r="I17" s="11">
        <v>0</v>
      </c>
      <c r="J17" s="10">
        <v>1</v>
      </c>
      <c r="K17" s="11">
        <v>0</v>
      </c>
      <c r="L17" s="10">
        <v>0</v>
      </c>
      <c r="M17" s="12">
        <v>0</v>
      </c>
      <c r="N17" s="10">
        <v>1</v>
      </c>
      <c r="O17" s="11">
        <v>0</v>
      </c>
      <c r="P17" s="10">
        <v>0</v>
      </c>
      <c r="Q17" s="11">
        <v>0</v>
      </c>
      <c r="R17" s="10">
        <v>0</v>
      </c>
      <c r="S17" s="11">
        <v>0</v>
      </c>
      <c r="T17" s="10">
        <v>1</v>
      </c>
      <c r="U17" s="11">
        <v>1</v>
      </c>
      <c r="V17" s="10">
        <v>0.5</v>
      </c>
      <c r="W17" s="11">
        <v>1</v>
      </c>
      <c r="X17" s="8">
        <f t="shared" si="2"/>
        <v>5.5</v>
      </c>
    </row>
    <row r="18" spans="1:24" ht="14.5" hidden="1" customHeight="1" x14ac:dyDescent="0.35">
      <c r="A18" s="1" t="s">
        <v>37</v>
      </c>
      <c r="B18" s="4" t="str">
        <f t="shared" si="0"/>
        <v>Kentucky</v>
      </c>
      <c r="C18" s="4" t="str">
        <f t="shared" si="1"/>
        <v>South</v>
      </c>
      <c r="D18" s="10">
        <v>0</v>
      </c>
      <c r="E18" s="11">
        <v>1</v>
      </c>
      <c r="F18" s="10">
        <v>1</v>
      </c>
      <c r="G18" s="11">
        <v>0</v>
      </c>
      <c r="H18" s="10">
        <v>0</v>
      </c>
      <c r="I18" s="11">
        <v>0</v>
      </c>
      <c r="J18" s="10">
        <v>0.5</v>
      </c>
      <c r="K18" s="11">
        <v>0</v>
      </c>
      <c r="L18" s="10">
        <v>0</v>
      </c>
      <c r="M18" s="12">
        <v>0</v>
      </c>
      <c r="N18" s="10">
        <v>0</v>
      </c>
      <c r="O18" s="11">
        <v>0.5</v>
      </c>
      <c r="P18" s="10">
        <v>0</v>
      </c>
      <c r="Q18" s="11">
        <v>0</v>
      </c>
      <c r="R18" s="10">
        <v>0</v>
      </c>
      <c r="S18" s="11">
        <v>0</v>
      </c>
      <c r="T18" s="10">
        <v>0</v>
      </c>
      <c r="U18" s="11">
        <v>1</v>
      </c>
      <c r="V18" s="10">
        <v>0</v>
      </c>
      <c r="W18" s="11">
        <v>0</v>
      </c>
      <c r="X18" s="8">
        <f t="shared" si="2"/>
        <v>4</v>
      </c>
    </row>
    <row r="19" spans="1:24" ht="14.5" hidden="1" customHeight="1" x14ac:dyDescent="0.35">
      <c r="A19" s="1" t="s">
        <v>38</v>
      </c>
      <c r="B19" s="4" t="str">
        <f t="shared" si="0"/>
        <v>Louisiana </v>
      </c>
      <c r="C19" s="4" t="str">
        <f t="shared" si="1"/>
        <v>South</v>
      </c>
      <c r="D19" s="10">
        <v>0</v>
      </c>
      <c r="E19" s="11">
        <v>1</v>
      </c>
      <c r="F19" s="10">
        <v>0</v>
      </c>
      <c r="G19" s="11">
        <v>0</v>
      </c>
      <c r="H19" s="10">
        <v>0</v>
      </c>
      <c r="I19" s="11">
        <v>0</v>
      </c>
      <c r="J19" s="10">
        <v>1</v>
      </c>
      <c r="K19" s="11">
        <v>0</v>
      </c>
      <c r="L19" s="10">
        <v>0</v>
      </c>
      <c r="M19" s="12">
        <v>0</v>
      </c>
      <c r="N19" s="10">
        <v>1</v>
      </c>
      <c r="O19" s="11">
        <v>1</v>
      </c>
      <c r="P19" s="10">
        <v>0</v>
      </c>
      <c r="Q19" s="11">
        <v>0</v>
      </c>
      <c r="R19" s="10">
        <v>0</v>
      </c>
      <c r="S19" s="11">
        <v>0</v>
      </c>
      <c r="T19" s="10">
        <v>1</v>
      </c>
      <c r="U19" s="11">
        <v>1</v>
      </c>
      <c r="V19" s="10">
        <v>0</v>
      </c>
      <c r="W19" s="11">
        <v>0</v>
      </c>
      <c r="X19" s="8">
        <f t="shared" si="2"/>
        <v>6</v>
      </c>
    </row>
    <row r="20" spans="1:24" x14ac:dyDescent="0.35">
      <c r="A20" s="1" t="s">
        <v>39</v>
      </c>
      <c r="B20" s="4" t="str">
        <f t="shared" si="0"/>
        <v>Maine</v>
      </c>
      <c r="C20" s="4" t="str">
        <f t="shared" si="1"/>
        <v>East</v>
      </c>
      <c r="D20" s="10">
        <v>0</v>
      </c>
      <c r="E20" s="11">
        <v>1</v>
      </c>
      <c r="F20" s="10">
        <v>1</v>
      </c>
      <c r="G20" s="11">
        <v>0.5</v>
      </c>
      <c r="H20" s="10">
        <v>1</v>
      </c>
      <c r="I20" s="11">
        <v>0</v>
      </c>
      <c r="J20" s="10">
        <v>0.5</v>
      </c>
      <c r="K20" s="11">
        <v>0</v>
      </c>
      <c r="L20" s="10">
        <v>0</v>
      </c>
      <c r="M20" s="12">
        <v>1</v>
      </c>
      <c r="N20" s="10">
        <v>0</v>
      </c>
      <c r="O20" s="11">
        <v>1</v>
      </c>
      <c r="P20" s="10">
        <v>0</v>
      </c>
      <c r="Q20" s="11">
        <v>0</v>
      </c>
      <c r="R20" s="10">
        <v>0</v>
      </c>
      <c r="S20" s="11">
        <v>0</v>
      </c>
      <c r="T20" s="10">
        <v>0</v>
      </c>
      <c r="U20" s="11">
        <v>1</v>
      </c>
      <c r="V20" s="10">
        <v>0</v>
      </c>
      <c r="W20" s="11">
        <v>1</v>
      </c>
      <c r="X20" s="8">
        <f t="shared" si="2"/>
        <v>8</v>
      </c>
    </row>
    <row r="21" spans="1:24" x14ac:dyDescent="0.35">
      <c r="A21" s="1" t="s">
        <v>40</v>
      </c>
      <c r="B21" s="4" t="str">
        <f t="shared" si="0"/>
        <v>Maryland</v>
      </c>
      <c r="C21" s="4" t="str">
        <f t="shared" si="1"/>
        <v>East</v>
      </c>
      <c r="D21" s="10">
        <v>0</v>
      </c>
      <c r="E21" s="11">
        <v>1</v>
      </c>
      <c r="F21" s="10">
        <v>1</v>
      </c>
      <c r="G21" s="11">
        <v>1</v>
      </c>
      <c r="H21" s="10">
        <v>1</v>
      </c>
      <c r="I21" s="11">
        <v>1</v>
      </c>
      <c r="J21" s="10">
        <v>1</v>
      </c>
      <c r="K21" s="11">
        <v>1</v>
      </c>
      <c r="L21" s="10">
        <v>0</v>
      </c>
      <c r="M21" s="12">
        <v>1</v>
      </c>
      <c r="N21" s="10">
        <v>0</v>
      </c>
      <c r="O21" s="11">
        <v>1</v>
      </c>
      <c r="P21" s="10">
        <v>1</v>
      </c>
      <c r="Q21" s="11">
        <v>0</v>
      </c>
      <c r="R21" s="10">
        <v>1</v>
      </c>
      <c r="S21" s="11">
        <v>1</v>
      </c>
      <c r="T21" s="10">
        <v>0</v>
      </c>
      <c r="U21" s="11">
        <v>1</v>
      </c>
      <c r="V21" s="10">
        <v>0</v>
      </c>
      <c r="W21" s="11">
        <v>1</v>
      </c>
      <c r="X21" s="8">
        <f t="shared" si="2"/>
        <v>14</v>
      </c>
    </row>
    <row r="22" spans="1:24" hidden="1" x14ac:dyDescent="0.35">
      <c r="A22" s="1" t="s">
        <v>41</v>
      </c>
      <c r="B22" s="4" t="str">
        <f t="shared" si="0"/>
        <v>Massachusetts</v>
      </c>
      <c r="C22" s="4" t="str">
        <f t="shared" si="1"/>
        <v>East</v>
      </c>
      <c r="D22" s="10">
        <v>0</v>
      </c>
      <c r="E22" s="11">
        <v>1</v>
      </c>
      <c r="F22" s="10">
        <v>1</v>
      </c>
      <c r="G22" s="11">
        <v>0.5</v>
      </c>
      <c r="H22" s="10">
        <v>0</v>
      </c>
      <c r="I22" s="11">
        <v>1</v>
      </c>
      <c r="J22" s="10">
        <v>1</v>
      </c>
      <c r="K22" s="11">
        <v>0</v>
      </c>
      <c r="L22" s="10">
        <v>0</v>
      </c>
      <c r="M22" s="12">
        <v>1</v>
      </c>
      <c r="N22" s="10">
        <v>0</v>
      </c>
      <c r="O22" s="11">
        <v>0</v>
      </c>
      <c r="P22" s="10">
        <v>0</v>
      </c>
      <c r="Q22" s="11">
        <v>1</v>
      </c>
      <c r="R22" s="10">
        <v>0</v>
      </c>
      <c r="S22" s="11">
        <v>0</v>
      </c>
      <c r="T22" s="10">
        <v>0</v>
      </c>
      <c r="U22" s="11">
        <v>1</v>
      </c>
      <c r="V22" s="10">
        <v>0</v>
      </c>
      <c r="W22" s="11">
        <v>0</v>
      </c>
      <c r="X22" s="8">
        <f t="shared" si="2"/>
        <v>7.5</v>
      </c>
    </row>
    <row r="23" spans="1:24" hidden="1" x14ac:dyDescent="0.35">
      <c r="A23" s="1" t="s">
        <v>42</v>
      </c>
      <c r="B23" s="4" t="str">
        <f t="shared" si="0"/>
        <v>Michigan</v>
      </c>
      <c r="C23" s="4" t="str">
        <f t="shared" si="1"/>
        <v>Central</v>
      </c>
      <c r="D23" s="10">
        <v>0</v>
      </c>
      <c r="E23" s="11">
        <v>1</v>
      </c>
      <c r="F23" s="10">
        <v>0</v>
      </c>
      <c r="G23" s="11">
        <v>0</v>
      </c>
      <c r="H23" s="10">
        <v>1</v>
      </c>
      <c r="I23" s="11">
        <v>0</v>
      </c>
      <c r="J23" s="10">
        <v>0</v>
      </c>
      <c r="K23" s="11">
        <v>0</v>
      </c>
      <c r="L23" s="10">
        <v>0</v>
      </c>
      <c r="M23" s="12">
        <v>0</v>
      </c>
      <c r="N23" s="10">
        <v>0</v>
      </c>
      <c r="O23" s="11">
        <v>0</v>
      </c>
      <c r="P23" s="10">
        <v>0</v>
      </c>
      <c r="Q23" s="11">
        <v>0</v>
      </c>
      <c r="R23" s="10">
        <v>0</v>
      </c>
      <c r="S23" s="11">
        <v>0</v>
      </c>
      <c r="T23" s="10">
        <v>0</v>
      </c>
      <c r="U23" s="11">
        <v>1</v>
      </c>
      <c r="V23" s="10">
        <v>0</v>
      </c>
      <c r="W23" s="11">
        <v>1</v>
      </c>
      <c r="X23" s="8">
        <f t="shared" si="2"/>
        <v>4</v>
      </c>
    </row>
    <row r="24" spans="1:24" hidden="1" x14ac:dyDescent="0.35">
      <c r="A24" s="1" t="s">
        <v>43</v>
      </c>
      <c r="B24" s="4" t="str">
        <f t="shared" si="0"/>
        <v>Minnesota </v>
      </c>
      <c r="C24" s="4" t="str">
        <f t="shared" si="1"/>
        <v>Central</v>
      </c>
      <c r="D24" s="10">
        <v>0</v>
      </c>
      <c r="E24" s="11">
        <v>1</v>
      </c>
      <c r="F24" s="10">
        <v>0</v>
      </c>
      <c r="G24" s="11">
        <v>0</v>
      </c>
      <c r="H24" s="10">
        <v>0</v>
      </c>
      <c r="I24" s="11">
        <v>0</v>
      </c>
      <c r="J24" s="10">
        <v>1</v>
      </c>
      <c r="K24" s="11">
        <v>0</v>
      </c>
      <c r="L24" s="10">
        <v>0</v>
      </c>
      <c r="M24" s="12">
        <v>0.5</v>
      </c>
      <c r="N24" s="10">
        <v>0</v>
      </c>
      <c r="O24" s="11">
        <v>0</v>
      </c>
      <c r="P24" s="10">
        <v>0</v>
      </c>
      <c r="Q24" s="11">
        <v>0</v>
      </c>
      <c r="R24" s="10">
        <v>0</v>
      </c>
      <c r="S24" s="11">
        <v>0</v>
      </c>
      <c r="T24" s="10">
        <v>0</v>
      </c>
      <c r="U24" s="11">
        <v>1</v>
      </c>
      <c r="V24" s="10">
        <v>0</v>
      </c>
      <c r="W24" s="11">
        <v>1</v>
      </c>
      <c r="X24" s="8">
        <f t="shared" si="2"/>
        <v>4.5</v>
      </c>
    </row>
    <row r="25" spans="1:24" hidden="1" x14ac:dyDescent="0.35">
      <c r="A25" s="1" t="s">
        <v>44</v>
      </c>
      <c r="B25" s="4" t="str">
        <f t="shared" si="0"/>
        <v>Mississippi</v>
      </c>
      <c r="C25" s="4" t="str">
        <f t="shared" si="1"/>
        <v>South</v>
      </c>
      <c r="D25" s="10">
        <v>0</v>
      </c>
      <c r="E25" s="11">
        <v>0</v>
      </c>
      <c r="F25" s="10">
        <v>1</v>
      </c>
      <c r="G25" s="11">
        <v>0</v>
      </c>
      <c r="H25" s="10">
        <v>1</v>
      </c>
      <c r="I25" s="11">
        <v>0</v>
      </c>
      <c r="J25" s="10">
        <v>0</v>
      </c>
      <c r="K25" s="11">
        <v>0</v>
      </c>
      <c r="L25" s="10">
        <v>0</v>
      </c>
      <c r="M25" s="12">
        <v>0</v>
      </c>
      <c r="N25" s="10">
        <v>0</v>
      </c>
      <c r="O25" s="11">
        <v>0.5</v>
      </c>
      <c r="P25" s="10">
        <v>0</v>
      </c>
      <c r="Q25" s="11">
        <v>0</v>
      </c>
      <c r="R25" s="10">
        <v>0</v>
      </c>
      <c r="S25" s="11">
        <v>0</v>
      </c>
      <c r="T25" s="10">
        <v>0</v>
      </c>
      <c r="U25" s="11">
        <v>0</v>
      </c>
      <c r="V25" s="10">
        <v>0</v>
      </c>
      <c r="W25" s="11">
        <v>1</v>
      </c>
      <c r="X25" s="8">
        <f t="shared" si="2"/>
        <v>3.5</v>
      </c>
    </row>
    <row r="26" spans="1:24" hidden="1" x14ac:dyDescent="0.35">
      <c r="A26" s="1" t="s">
        <v>45</v>
      </c>
      <c r="B26" s="4" t="str">
        <f t="shared" si="0"/>
        <v>Missouri</v>
      </c>
      <c r="C26" s="4" t="str">
        <f t="shared" si="1"/>
        <v>Central</v>
      </c>
      <c r="D26" s="10">
        <v>0</v>
      </c>
      <c r="E26" s="11">
        <v>1</v>
      </c>
      <c r="F26" s="10">
        <v>0</v>
      </c>
      <c r="G26" s="11">
        <v>0</v>
      </c>
      <c r="H26" s="10">
        <v>1</v>
      </c>
      <c r="I26" s="11">
        <v>0</v>
      </c>
      <c r="J26" s="10">
        <v>0</v>
      </c>
      <c r="K26" s="11">
        <v>0</v>
      </c>
      <c r="L26" s="10">
        <v>0</v>
      </c>
      <c r="M26" s="12">
        <v>0</v>
      </c>
      <c r="N26" s="10">
        <v>1</v>
      </c>
      <c r="O26" s="11">
        <v>0.5</v>
      </c>
      <c r="P26" s="10">
        <v>0</v>
      </c>
      <c r="Q26" s="11">
        <v>0</v>
      </c>
      <c r="R26" s="10">
        <v>0</v>
      </c>
      <c r="S26" s="11">
        <v>0</v>
      </c>
      <c r="T26" s="10">
        <v>0</v>
      </c>
      <c r="U26" s="11">
        <v>1</v>
      </c>
      <c r="V26" s="10">
        <v>0</v>
      </c>
      <c r="W26" s="11">
        <v>0</v>
      </c>
      <c r="X26" s="8">
        <f t="shared" si="2"/>
        <v>4.5</v>
      </c>
    </row>
    <row r="27" spans="1:24" hidden="1" x14ac:dyDescent="0.35">
      <c r="A27" s="1" t="s">
        <v>46</v>
      </c>
      <c r="B27" s="4" t="str">
        <f t="shared" si="0"/>
        <v>Montana</v>
      </c>
      <c r="C27" s="4" t="str">
        <f t="shared" si="1"/>
        <v>West</v>
      </c>
      <c r="D27" s="10">
        <v>0</v>
      </c>
      <c r="E27" s="11">
        <v>1</v>
      </c>
      <c r="F27" s="10">
        <v>0</v>
      </c>
      <c r="G27" s="11">
        <v>0.5</v>
      </c>
      <c r="H27" s="10">
        <v>0</v>
      </c>
      <c r="I27" s="11">
        <v>0</v>
      </c>
      <c r="J27" s="10">
        <v>0</v>
      </c>
      <c r="K27" s="11">
        <v>0</v>
      </c>
      <c r="L27" s="10">
        <v>0</v>
      </c>
      <c r="M27" s="12">
        <v>0</v>
      </c>
      <c r="N27" s="10">
        <v>1</v>
      </c>
      <c r="O27" s="11">
        <v>1</v>
      </c>
      <c r="P27" s="10">
        <v>0</v>
      </c>
      <c r="Q27" s="11">
        <v>0</v>
      </c>
      <c r="R27" s="10">
        <v>0</v>
      </c>
      <c r="S27" s="11">
        <v>0</v>
      </c>
      <c r="T27" s="10">
        <v>0</v>
      </c>
      <c r="U27" s="11">
        <v>1</v>
      </c>
      <c r="V27" s="10">
        <v>0</v>
      </c>
      <c r="W27" s="11">
        <v>1</v>
      </c>
      <c r="X27" s="8">
        <f t="shared" si="2"/>
        <v>5.5</v>
      </c>
    </row>
    <row r="28" spans="1:24" hidden="1" x14ac:dyDescent="0.35">
      <c r="A28" s="1" t="s">
        <v>47</v>
      </c>
      <c r="B28" s="4" t="str">
        <f t="shared" si="0"/>
        <v>Nebraska</v>
      </c>
      <c r="C28" s="4" t="str">
        <f t="shared" si="1"/>
        <v>Central</v>
      </c>
      <c r="D28" s="10">
        <v>0</v>
      </c>
      <c r="E28" s="11">
        <v>1</v>
      </c>
      <c r="F28" s="10">
        <v>0</v>
      </c>
      <c r="G28" s="11">
        <v>0</v>
      </c>
      <c r="H28" s="10">
        <v>0</v>
      </c>
      <c r="I28" s="11">
        <v>0</v>
      </c>
      <c r="J28" s="10">
        <v>0</v>
      </c>
      <c r="K28" s="11">
        <v>0</v>
      </c>
      <c r="L28" s="10">
        <v>0</v>
      </c>
      <c r="M28" s="12">
        <v>0</v>
      </c>
      <c r="N28" s="10">
        <v>1</v>
      </c>
      <c r="O28" s="11">
        <v>0</v>
      </c>
      <c r="P28" s="10">
        <v>0</v>
      </c>
      <c r="Q28" s="11">
        <v>0</v>
      </c>
      <c r="R28" s="10">
        <v>0</v>
      </c>
      <c r="S28" s="11">
        <v>0</v>
      </c>
      <c r="T28" s="10">
        <v>0</v>
      </c>
      <c r="U28" s="11">
        <v>0</v>
      </c>
      <c r="V28" s="10">
        <v>0</v>
      </c>
      <c r="W28" s="11">
        <v>1</v>
      </c>
      <c r="X28" s="8">
        <f t="shared" si="2"/>
        <v>3</v>
      </c>
    </row>
    <row r="29" spans="1:24" hidden="1" x14ac:dyDescent="0.35">
      <c r="A29" s="1" t="s">
        <v>48</v>
      </c>
      <c r="B29" s="4" t="str">
        <f t="shared" si="0"/>
        <v>Nevada</v>
      </c>
      <c r="C29" s="4" t="str">
        <f t="shared" si="1"/>
        <v>West</v>
      </c>
      <c r="D29" s="10">
        <v>0</v>
      </c>
      <c r="E29" s="11">
        <v>1</v>
      </c>
      <c r="F29" s="10">
        <v>1</v>
      </c>
      <c r="G29" s="11">
        <v>1</v>
      </c>
      <c r="H29" s="10">
        <v>0</v>
      </c>
      <c r="I29" s="11">
        <v>0</v>
      </c>
      <c r="J29" s="10">
        <v>0.5</v>
      </c>
      <c r="K29" s="11">
        <v>0</v>
      </c>
      <c r="L29" s="10">
        <v>0</v>
      </c>
      <c r="M29" s="12">
        <v>0</v>
      </c>
      <c r="N29" s="10">
        <v>0</v>
      </c>
      <c r="O29" s="11">
        <v>0</v>
      </c>
      <c r="P29" s="10">
        <v>0</v>
      </c>
      <c r="Q29" s="11">
        <v>0</v>
      </c>
      <c r="R29" s="10">
        <v>0</v>
      </c>
      <c r="S29" s="11">
        <v>0</v>
      </c>
      <c r="T29" s="10">
        <v>0</v>
      </c>
      <c r="U29" s="11">
        <v>0</v>
      </c>
      <c r="V29" s="10">
        <v>0</v>
      </c>
      <c r="W29" s="11">
        <v>1</v>
      </c>
      <c r="X29" s="8">
        <f t="shared" si="2"/>
        <v>4.5</v>
      </c>
    </row>
    <row r="30" spans="1:24" hidden="1" x14ac:dyDescent="0.35">
      <c r="A30" s="1" t="s">
        <v>49</v>
      </c>
      <c r="B30" s="4" t="str">
        <f t="shared" si="0"/>
        <v>New Hampshire</v>
      </c>
      <c r="C30" s="4" t="str">
        <f t="shared" si="1"/>
        <v>East</v>
      </c>
      <c r="D30" s="10">
        <v>0</v>
      </c>
      <c r="E30" s="11">
        <v>1</v>
      </c>
      <c r="F30" s="10">
        <v>1</v>
      </c>
      <c r="G30" s="11">
        <v>0.5</v>
      </c>
      <c r="H30" s="10">
        <v>1</v>
      </c>
      <c r="I30" s="11">
        <v>0</v>
      </c>
      <c r="J30" s="10">
        <v>0.5</v>
      </c>
      <c r="K30" s="11">
        <v>0</v>
      </c>
      <c r="L30" s="10">
        <v>0</v>
      </c>
      <c r="M30" s="12">
        <v>1</v>
      </c>
      <c r="N30" s="10">
        <v>0</v>
      </c>
      <c r="O30" s="11">
        <v>0</v>
      </c>
      <c r="P30" s="10">
        <v>0</v>
      </c>
      <c r="Q30" s="11">
        <v>0</v>
      </c>
      <c r="R30" s="10">
        <v>0</v>
      </c>
      <c r="S30" s="11">
        <v>0</v>
      </c>
      <c r="T30" s="10">
        <v>0</v>
      </c>
      <c r="U30" s="11">
        <v>0</v>
      </c>
      <c r="V30" s="10">
        <v>0</v>
      </c>
      <c r="W30" s="11">
        <v>0</v>
      </c>
      <c r="X30" s="8">
        <f t="shared" si="2"/>
        <v>5</v>
      </c>
    </row>
    <row r="31" spans="1:24" hidden="1" x14ac:dyDescent="0.35">
      <c r="A31" s="1" t="s">
        <v>50</v>
      </c>
      <c r="B31" s="4" t="str">
        <f t="shared" si="0"/>
        <v>New Jersey</v>
      </c>
      <c r="C31" s="4" t="str">
        <f t="shared" si="1"/>
        <v>East</v>
      </c>
      <c r="D31" s="10">
        <v>0</v>
      </c>
      <c r="E31" s="11">
        <v>0.5</v>
      </c>
      <c r="F31" s="10">
        <v>1</v>
      </c>
      <c r="G31" s="11">
        <v>1</v>
      </c>
      <c r="H31" s="10">
        <v>0</v>
      </c>
      <c r="I31" s="11">
        <v>0</v>
      </c>
      <c r="J31" s="10">
        <v>1</v>
      </c>
      <c r="K31" s="11">
        <v>0</v>
      </c>
      <c r="L31" s="10">
        <v>1</v>
      </c>
      <c r="M31" s="12">
        <v>1</v>
      </c>
      <c r="N31" s="10">
        <v>0</v>
      </c>
      <c r="O31" s="11">
        <v>0.5</v>
      </c>
      <c r="P31" s="10">
        <v>0</v>
      </c>
      <c r="Q31" s="11">
        <v>0</v>
      </c>
      <c r="R31" s="10">
        <v>0</v>
      </c>
      <c r="S31" s="11">
        <v>0</v>
      </c>
      <c r="T31" s="10">
        <v>0</v>
      </c>
      <c r="U31" s="11">
        <v>0</v>
      </c>
      <c r="V31" s="10">
        <v>0</v>
      </c>
      <c r="W31" s="11">
        <v>1</v>
      </c>
      <c r="X31" s="8">
        <f t="shared" si="2"/>
        <v>7</v>
      </c>
    </row>
    <row r="32" spans="1:24" hidden="1" x14ac:dyDescent="0.35">
      <c r="A32" s="1" t="s">
        <v>51</v>
      </c>
      <c r="B32" s="4" t="str">
        <f t="shared" si="0"/>
        <v>New Mexico</v>
      </c>
      <c r="C32" s="4" t="str">
        <f t="shared" si="1"/>
        <v>West</v>
      </c>
      <c r="D32" s="10">
        <v>0</v>
      </c>
      <c r="E32" s="11">
        <v>1</v>
      </c>
      <c r="F32" s="10">
        <v>0</v>
      </c>
      <c r="G32" s="11">
        <v>0</v>
      </c>
      <c r="H32" s="10">
        <v>1</v>
      </c>
      <c r="I32" s="11">
        <v>0</v>
      </c>
      <c r="J32" s="10">
        <v>1</v>
      </c>
      <c r="K32" s="11">
        <v>0</v>
      </c>
      <c r="L32" s="10">
        <v>0</v>
      </c>
      <c r="M32" s="12">
        <v>0</v>
      </c>
      <c r="N32" s="10">
        <v>0</v>
      </c>
      <c r="O32" s="11">
        <v>0.5</v>
      </c>
      <c r="P32" s="10">
        <v>0</v>
      </c>
      <c r="Q32" s="11">
        <v>0</v>
      </c>
      <c r="R32" s="10">
        <v>0</v>
      </c>
      <c r="S32" s="11">
        <v>0</v>
      </c>
      <c r="T32" s="10">
        <v>0</v>
      </c>
      <c r="U32" s="11">
        <v>0</v>
      </c>
      <c r="V32" s="10">
        <v>0</v>
      </c>
      <c r="W32" s="11">
        <v>1</v>
      </c>
      <c r="X32" s="8">
        <f t="shared" si="2"/>
        <v>4.5</v>
      </c>
    </row>
    <row r="33" spans="1:24" x14ac:dyDescent="0.35">
      <c r="A33" s="1" t="s">
        <v>52</v>
      </c>
      <c r="B33" s="4" t="str">
        <f t="shared" si="0"/>
        <v>New York</v>
      </c>
      <c r="C33" s="4" t="str">
        <f t="shared" si="1"/>
        <v>East</v>
      </c>
      <c r="D33" s="10">
        <v>0</v>
      </c>
      <c r="E33" s="11">
        <v>1</v>
      </c>
      <c r="F33" s="10">
        <v>0</v>
      </c>
      <c r="G33" s="11">
        <v>0.5</v>
      </c>
      <c r="H33" s="10">
        <v>1</v>
      </c>
      <c r="I33" s="11">
        <v>0</v>
      </c>
      <c r="J33" s="10">
        <v>0.5</v>
      </c>
      <c r="K33" s="11">
        <v>0</v>
      </c>
      <c r="L33" s="10">
        <v>0</v>
      </c>
      <c r="M33" s="12">
        <v>1</v>
      </c>
      <c r="N33" s="10">
        <v>1</v>
      </c>
      <c r="O33" s="11">
        <v>1</v>
      </c>
      <c r="P33" s="10">
        <v>0</v>
      </c>
      <c r="Q33" s="11">
        <v>0</v>
      </c>
      <c r="R33" s="10">
        <v>0</v>
      </c>
      <c r="S33" s="11">
        <v>0</v>
      </c>
      <c r="T33" s="10">
        <v>1</v>
      </c>
      <c r="U33" s="11">
        <v>0.5</v>
      </c>
      <c r="V33" s="10">
        <v>0</v>
      </c>
      <c r="W33" s="11">
        <v>0</v>
      </c>
      <c r="X33" s="8">
        <f t="shared" si="2"/>
        <v>7.5</v>
      </c>
    </row>
    <row r="34" spans="1:24" hidden="1" x14ac:dyDescent="0.35">
      <c r="A34" s="1" t="s">
        <v>53</v>
      </c>
      <c r="B34" s="4" t="str">
        <f t="shared" si="0"/>
        <v>North Carolina</v>
      </c>
      <c r="C34" s="4" t="str">
        <f t="shared" si="1"/>
        <v>South</v>
      </c>
      <c r="D34" s="10">
        <v>0</v>
      </c>
      <c r="E34" s="11">
        <v>0</v>
      </c>
      <c r="F34" s="10">
        <v>0</v>
      </c>
      <c r="G34" s="11">
        <v>0</v>
      </c>
      <c r="H34" s="10">
        <v>0</v>
      </c>
      <c r="I34" s="11">
        <v>0</v>
      </c>
      <c r="J34" s="10">
        <v>0.5</v>
      </c>
      <c r="K34" s="11">
        <v>1</v>
      </c>
      <c r="L34" s="10">
        <v>0</v>
      </c>
      <c r="M34" s="12">
        <v>0</v>
      </c>
      <c r="N34" s="10">
        <v>0</v>
      </c>
      <c r="O34" s="11">
        <v>1</v>
      </c>
      <c r="P34" s="10">
        <v>0</v>
      </c>
      <c r="Q34" s="11">
        <v>0</v>
      </c>
      <c r="R34" s="10">
        <v>1</v>
      </c>
      <c r="S34" s="11">
        <v>0</v>
      </c>
      <c r="T34" s="10">
        <v>0</v>
      </c>
      <c r="U34" s="11">
        <v>0</v>
      </c>
      <c r="V34" s="10">
        <v>0</v>
      </c>
      <c r="W34" s="11">
        <v>1</v>
      </c>
      <c r="X34" s="8">
        <f t="shared" si="2"/>
        <v>4.5</v>
      </c>
    </row>
    <row r="35" spans="1:24" hidden="1" x14ac:dyDescent="0.35">
      <c r="A35" s="1" t="s">
        <v>54</v>
      </c>
      <c r="B35" s="4" t="str">
        <f t="shared" si="0"/>
        <v>North Dakota</v>
      </c>
      <c r="C35" s="4" t="str">
        <f t="shared" si="1"/>
        <v>Central</v>
      </c>
      <c r="D35" s="10">
        <v>0</v>
      </c>
      <c r="E35" s="11">
        <v>1</v>
      </c>
      <c r="F35" s="10">
        <v>0</v>
      </c>
      <c r="G35" s="11">
        <v>0</v>
      </c>
      <c r="H35" s="10">
        <v>0</v>
      </c>
      <c r="I35" s="11">
        <v>0</v>
      </c>
      <c r="J35" s="10">
        <v>0</v>
      </c>
      <c r="K35" s="11">
        <v>0</v>
      </c>
      <c r="L35" s="10">
        <v>0</v>
      </c>
      <c r="M35" s="12">
        <v>0.5</v>
      </c>
      <c r="N35" s="10">
        <v>1</v>
      </c>
      <c r="O35" s="11">
        <v>0</v>
      </c>
      <c r="P35" s="10">
        <v>0</v>
      </c>
      <c r="Q35" s="11">
        <v>0</v>
      </c>
      <c r="R35" s="10">
        <v>0</v>
      </c>
      <c r="S35" s="11">
        <v>0</v>
      </c>
      <c r="T35" s="10">
        <v>0</v>
      </c>
      <c r="U35" s="11">
        <v>1</v>
      </c>
      <c r="V35" s="10">
        <v>0</v>
      </c>
      <c r="W35" s="11">
        <v>0</v>
      </c>
      <c r="X35" s="8">
        <f t="shared" si="2"/>
        <v>3.5</v>
      </c>
    </row>
    <row r="36" spans="1:24" hidden="1" x14ac:dyDescent="0.35">
      <c r="A36" s="1" t="s">
        <v>55</v>
      </c>
      <c r="B36" s="4" t="str">
        <f t="shared" si="0"/>
        <v>Ohio</v>
      </c>
      <c r="C36" s="4" t="str">
        <f t="shared" si="1"/>
        <v>East</v>
      </c>
      <c r="D36" s="10">
        <v>0</v>
      </c>
      <c r="E36" s="11">
        <v>0</v>
      </c>
      <c r="F36" s="10">
        <v>0</v>
      </c>
      <c r="G36" s="11">
        <v>0.5</v>
      </c>
      <c r="H36" s="10">
        <v>1</v>
      </c>
      <c r="I36" s="11">
        <v>0</v>
      </c>
      <c r="J36" s="10">
        <v>0.5</v>
      </c>
      <c r="K36" s="11">
        <v>0</v>
      </c>
      <c r="L36" s="10">
        <v>0</v>
      </c>
      <c r="M36" s="12">
        <v>1</v>
      </c>
      <c r="N36" s="10">
        <v>0</v>
      </c>
      <c r="O36" s="11">
        <v>0.5</v>
      </c>
      <c r="P36" s="10">
        <v>0</v>
      </c>
      <c r="Q36" s="11">
        <v>0</v>
      </c>
      <c r="R36" s="10">
        <v>0</v>
      </c>
      <c r="S36" s="11">
        <v>0</v>
      </c>
      <c r="T36" s="10">
        <v>0</v>
      </c>
      <c r="U36" s="11">
        <v>1</v>
      </c>
      <c r="V36" s="10">
        <v>0</v>
      </c>
      <c r="W36" s="11">
        <v>1</v>
      </c>
      <c r="X36" s="8">
        <f t="shared" si="2"/>
        <v>5.5</v>
      </c>
    </row>
    <row r="37" spans="1:24" hidden="1" x14ac:dyDescent="0.35">
      <c r="A37" s="1" t="s">
        <v>56</v>
      </c>
      <c r="B37" s="4" t="str">
        <f t="shared" si="0"/>
        <v>Oklahoma</v>
      </c>
      <c r="C37" s="4" t="str">
        <f t="shared" si="1"/>
        <v>Central</v>
      </c>
      <c r="D37" s="10">
        <v>0</v>
      </c>
      <c r="E37" s="11">
        <v>1</v>
      </c>
      <c r="F37" s="10">
        <v>1</v>
      </c>
      <c r="G37" s="11">
        <v>0</v>
      </c>
      <c r="H37" s="10">
        <v>0</v>
      </c>
      <c r="I37" s="11">
        <v>0</v>
      </c>
      <c r="J37" s="10">
        <v>0</v>
      </c>
      <c r="K37" s="11">
        <v>0</v>
      </c>
      <c r="L37" s="10">
        <v>0</v>
      </c>
      <c r="M37" s="12">
        <v>0</v>
      </c>
      <c r="N37" s="10">
        <v>0</v>
      </c>
      <c r="O37" s="11">
        <v>0.5</v>
      </c>
      <c r="P37" s="10">
        <v>0</v>
      </c>
      <c r="Q37" s="11">
        <v>0</v>
      </c>
      <c r="R37" s="10">
        <v>0</v>
      </c>
      <c r="S37" s="11">
        <v>0</v>
      </c>
      <c r="T37" s="10">
        <v>0</v>
      </c>
      <c r="U37" s="11">
        <v>1</v>
      </c>
      <c r="V37" s="10">
        <v>0</v>
      </c>
      <c r="W37" s="11">
        <v>1</v>
      </c>
      <c r="X37" s="8">
        <f t="shared" si="2"/>
        <v>4.5</v>
      </c>
    </row>
    <row r="38" spans="1:24" hidden="1" x14ac:dyDescent="0.35">
      <c r="A38" s="1" t="s">
        <v>57</v>
      </c>
      <c r="B38" s="4" t="str">
        <f t="shared" si="0"/>
        <v>Oregon</v>
      </c>
      <c r="C38" s="4" t="str">
        <f t="shared" si="1"/>
        <v>West</v>
      </c>
      <c r="D38" s="10">
        <v>0</v>
      </c>
      <c r="E38" s="11">
        <v>1</v>
      </c>
      <c r="F38" s="10">
        <v>0</v>
      </c>
      <c r="G38" s="11">
        <v>0</v>
      </c>
      <c r="H38" s="10">
        <v>0</v>
      </c>
      <c r="I38" s="11">
        <v>0</v>
      </c>
      <c r="J38" s="10">
        <v>0</v>
      </c>
      <c r="K38" s="11">
        <v>0</v>
      </c>
      <c r="L38" s="10">
        <v>0</v>
      </c>
      <c r="M38" s="12">
        <v>0</v>
      </c>
      <c r="N38" s="10">
        <v>1</v>
      </c>
      <c r="O38" s="11">
        <v>0</v>
      </c>
      <c r="P38" s="10">
        <v>0</v>
      </c>
      <c r="Q38" s="11">
        <v>0</v>
      </c>
      <c r="R38" s="10">
        <v>1</v>
      </c>
      <c r="S38" s="11">
        <v>0</v>
      </c>
      <c r="T38" s="10">
        <v>0</v>
      </c>
      <c r="U38" s="11">
        <v>1</v>
      </c>
      <c r="V38" s="10">
        <v>0</v>
      </c>
      <c r="W38" s="11">
        <v>1</v>
      </c>
      <c r="X38" s="8">
        <f t="shared" si="2"/>
        <v>5</v>
      </c>
    </row>
    <row r="39" spans="1:24" hidden="1" x14ac:dyDescent="0.35">
      <c r="A39" s="1" t="s">
        <v>58</v>
      </c>
      <c r="B39" s="4" t="str">
        <f t="shared" si="0"/>
        <v>Pennsylvania</v>
      </c>
      <c r="C39" s="4" t="str">
        <f t="shared" si="1"/>
        <v>East</v>
      </c>
      <c r="D39" s="10">
        <v>0</v>
      </c>
      <c r="E39" s="11">
        <v>1</v>
      </c>
      <c r="F39" s="10">
        <v>0</v>
      </c>
      <c r="G39" s="11">
        <v>0</v>
      </c>
      <c r="H39" s="10">
        <v>0</v>
      </c>
      <c r="I39" s="11">
        <v>0.5</v>
      </c>
      <c r="J39" s="10">
        <v>0</v>
      </c>
      <c r="K39" s="11">
        <v>0</v>
      </c>
      <c r="L39" s="10">
        <v>0</v>
      </c>
      <c r="M39" s="12">
        <v>0</v>
      </c>
      <c r="N39" s="10">
        <v>1</v>
      </c>
      <c r="O39" s="11">
        <v>0</v>
      </c>
      <c r="P39" s="10">
        <v>0</v>
      </c>
      <c r="Q39" s="11">
        <v>0</v>
      </c>
      <c r="R39" s="10">
        <v>1</v>
      </c>
      <c r="S39" s="11">
        <v>0</v>
      </c>
      <c r="T39" s="10">
        <v>0</v>
      </c>
      <c r="U39" s="11">
        <v>1</v>
      </c>
      <c r="V39" s="10">
        <v>0</v>
      </c>
      <c r="W39" s="11">
        <v>0</v>
      </c>
      <c r="X39" s="8">
        <f t="shared" si="2"/>
        <v>4.5</v>
      </c>
    </row>
    <row r="40" spans="1:24" hidden="1" x14ac:dyDescent="0.35">
      <c r="A40" s="1" t="s">
        <v>59</v>
      </c>
      <c r="B40" s="4" t="str">
        <f t="shared" si="0"/>
        <v>Rhode Island </v>
      </c>
      <c r="C40" s="4" t="str">
        <f t="shared" si="1"/>
        <v>East</v>
      </c>
      <c r="D40" s="10">
        <v>0</v>
      </c>
      <c r="E40" s="11">
        <v>1</v>
      </c>
      <c r="F40" s="10">
        <v>0</v>
      </c>
      <c r="G40" s="11">
        <v>0</v>
      </c>
      <c r="H40" s="10">
        <v>1</v>
      </c>
      <c r="I40" s="11">
        <v>0</v>
      </c>
      <c r="J40" s="10">
        <v>1</v>
      </c>
      <c r="K40" s="11">
        <v>0</v>
      </c>
      <c r="L40" s="10">
        <v>0</v>
      </c>
      <c r="M40" s="12">
        <v>1</v>
      </c>
      <c r="N40" s="10">
        <v>0</v>
      </c>
      <c r="O40" s="11">
        <v>0.5</v>
      </c>
      <c r="P40" s="10">
        <v>0</v>
      </c>
      <c r="Q40" s="11">
        <v>0</v>
      </c>
      <c r="R40" s="10">
        <v>0</v>
      </c>
      <c r="S40" s="11">
        <v>0</v>
      </c>
      <c r="T40" s="10">
        <v>0</v>
      </c>
      <c r="U40" s="11">
        <v>0</v>
      </c>
      <c r="V40" s="10">
        <v>0</v>
      </c>
      <c r="W40" s="11">
        <v>0</v>
      </c>
      <c r="X40" s="8">
        <f t="shared" si="2"/>
        <v>4.5</v>
      </c>
    </row>
    <row r="41" spans="1:24" hidden="1" x14ac:dyDescent="0.35">
      <c r="A41" s="1" t="s">
        <v>60</v>
      </c>
      <c r="B41" s="4" t="str">
        <f t="shared" si="0"/>
        <v>South Carolina</v>
      </c>
      <c r="C41" s="4" t="str">
        <f t="shared" si="1"/>
        <v>South</v>
      </c>
      <c r="D41" s="10">
        <v>0</v>
      </c>
      <c r="E41" s="11">
        <v>0</v>
      </c>
      <c r="F41" s="10">
        <v>1</v>
      </c>
      <c r="G41" s="11">
        <v>0.5</v>
      </c>
      <c r="H41" s="10">
        <v>0</v>
      </c>
      <c r="I41" s="11">
        <v>0</v>
      </c>
      <c r="J41" s="10">
        <v>0</v>
      </c>
      <c r="K41" s="11">
        <v>0</v>
      </c>
      <c r="L41" s="10">
        <v>0</v>
      </c>
      <c r="M41" s="12">
        <v>0.5</v>
      </c>
      <c r="N41" s="10">
        <v>0</v>
      </c>
      <c r="O41" s="11">
        <v>0.5</v>
      </c>
      <c r="P41" s="10">
        <v>0</v>
      </c>
      <c r="Q41" s="11">
        <v>0</v>
      </c>
      <c r="R41" s="10">
        <v>0</v>
      </c>
      <c r="S41" s="11">
        <v>0</v>
      </c>
      <c r="T41" s="10">
        <v>0</v>
      </c>
      <c r="U41" s="11">
        <v>0</v>
      </c>
      <c r="V41" s="10">
        <v>0</v>
      </c>
      <c r="W41" s="11">
        <v>1</v>
      </c>
      <c r="X41" s="8">
        <f t="shared" si="2"/>
        <v>3.5</v>
      </c>
    </row>
    <row r="42" spans="1:24" hidden="1" x14ac:dyDescent="0.35">
      <c r="A42" s="1" t="s">
        <v>61</v>
      </c>
      <c r="B42" s="4" t="str">
        <f t="shared" si="0"/>
        <v>South Dakota</v>
      </c>
      <c r="C42" s="4" t="str">
        <f t="shared" si="1"/>
        <v>Central</v>
      </c>
      <c r="D42" s="10">
        <v>0</v>
      </c>
      <c r="E42" s="11">
        <v>0</v>
      </c>
      <c r="F42" s="10">
        <v>0</v>
      </c>
      <c r="G42" s="11">
        <v>0</v>
      </c>
      <c r="H42" s="10">
        <v>0</v>
      </c>
      <c r="I42" s="11">
        <v>0</v>
      </c>
      <c r="J42" s="10">
        <v>0</v>
      </c>
      <c r="K42" s="11">
        <v>0</v>
      </c>
      <c r="L42" s="10">
        <v>0</v>
      </c>
      <c r="M42" s="12">
        <v>0.5</v>
      </c>
      <c r="N42" s="10">
        <v>0</v>
      </c>
      <c r="O42" s="11">
        <v>0</v>
      </c>
      <c r="P42" s="10">
        <v>0</v>
      </c>
      <c r="Q42" s="11">
        <v>0</v>
      </c>
      <c r="R42" s="10">
        <v>1</v>
      </c>
      <c r="S42" s="11">
        <v>0</v>
      </c>
      <c r="T42" s="10">
        <v>0</v>
      </c>
      <c r="U42" s="11">
        <v>0</v>
      </c>
      <c r="V42" s="10">
        <v>0</v>
      </c>
      <c r="W42" s="11">
        <v>1</v>
      </c>
      <c r="X42" s="8">
        <f t="shared" si="2"/>
        <v>2.5</v>
      </c>
    </row>
    <row r="43" spans="1:24" hidden="1" x14ac:dyDescent="0.35">
      <c r="A43" s="1" t="s">
        <v>62</v>
      </c>
      <c r="B43" s="4" t="str">
        <f t="shared" si="0"/>
        <v>Tennessee</v>
      </c>
      <c r="C43" s="4" t="str">
        <f t="shared" si="1"/>
        <v>South</v>
      </c>
      <c r="D43" s="10">
        <v>0</v>
      </c>
      <c r="E43" s="11">
        <v>0</v>
      </c>
      <c r="F43" s="10">
        <v>0</v>
      </c>
      <c r="G43" s="11">
        <v>0</v>
      </c>
      <c r="H43" s="10">
        <v>0</v>
      </c>
      <c r="I43" s="11">
        <v>0</v>
      </c>
      <c r="J43" s="10">
        <v>0</v>
      </c>
      <c r="K43" s="11">
        <v>0</v>
      </c>
      <c r="L43" s="10">
        <v>0</v>
      </c>
      <c r="M43" s="12">
        <v>0</v>
      </c>
      <c r="N43" s="10">
        <v>0</v>
      </c>
      <c r="O43" s="11">
        <v>0</v>
      </c>
      <c r="P43" s="10">
        <v>0</v>
      </c>
      <c r="Q43" s="11">
        <v>0</v>
      </c>
      <c r="R43" s="10">
        <v>1</v>
      </c>
      <c r="S43" s="11">
        <v>0</v>
      </c>
      <c r="T43" s="10">
        <v>0</v>
      </c>
      <c r="U43" s="11">
        <v>0</v>
      </c>
      <c r="V43" s="10">
        <v>0</v>
      </c>
      <c r="W43" s="11">
        <v>1</v>
      </c>
      <c r="X43" s="8">
        <f t="shared" si="2"/>
        <v>2</v>
      </c>
    </row>
    <row r="44" spans="1:24" hidden="1" x14ac:dyDescent="0.35">
      <c r="A44" s="1" t="s">
        <v>63</v>
      </c>
      <c r="B44" s="4" t="str">
        <f t="shared" si="0"/>
        <v>Texas</v>
      </c>
      <c r="C44" s="4" t="str">
        <f t="shared" si="1"/>
        <v>Central</v>
      </c>
      <c r="D44" s="10">
        <v>0</v>
      </c>
      <c r="E44" s="11">
        <v>0</v>
      </c>
      <c r="F44" s="10">
        <v>1</v>
      </c>
      <c r="G44" s="11">
        <v>1</v>
      </c>
      <c r="H44" s="10">
        <v>1</v>
      </c>
      <c r="I44" s="11">
        <v>1</v>
      </c>
      <c r="J44" s="10">
        <v>0</v>
      </c>
      <c r="K44" s="11">
        <v>0</v>
      </c>
      <c r="L44" s="10">
        <v>0</v>
      </c>
      <c r="M44" s="12">
        <v>0.5</v>
      </c>
      <c r="N44" s="10">
        <v>0</v>
      </c>
      <c r="O44" s="11">
        <v>0.5</v>
      </c>
      <c r="P44" s="10">
        <v>0</v>
      </c>
      <c r="Q44" s="11">
        <v>0</v>
      </c>
      <c r="R44" s="10">
        <v>0</v>
      </c>
      <c r="S44" s="11">
        <v>0</v>
      </c>
      <c r="T44" s="10">
        <v>0</v>
      </c>
      <c r="U44" s="11">
        <v>0</v>
      </c>
      <c r="V44" s="10">
        <v>0</v>
      </c>
      <c r="W44" s="11">
        <v>1</v>
      </c>
      <c r="X44" s="8">
        <f t="shared" si="2"/>
        <v>6</v>
      </c>
    </row>
    <row r="45" spans="1:24" hidden="1" x14ac:dyDescent="0.35">
      <c r="A45" s="1" t="s">
        <v>64</v>
      </c>
      <c r="B45" s="4" t="str">
        <f t="shared" si="0"/>
        <v>Utah</v>
      </c>
      <c r="C45" s="4" t="str">
        <f t="shared" si="1"/>
        <v>West</v>
      </c>
      <c r="D45" s="10">
        <v>0</v>
      </c>
      <c r="E45" s="11">
        <v>1</v>
      </c>
      <c r="F45" s="10">
        <v>0</v>
      </c>
      <c r="G45" s="11">
        <v>0</v>
      </c>
      <c r="H45" s="10">
        <v>1</v>
      </c>
      <c r="I45" s="11">
        <v>0</v>
      </c>
      <c r="J45" s="10">
        <v>1</v>
      </c>
      <c r="K45" s="11">
        <v>0</v>
      </c>
      <c r="L45" s="10">
        <v>0</v>
      </c>
      <c r="M45" s="12">
        <v>0</v>
      </c>
      <c r="N45" s="10">
        <v>1</v>
      </c>
      <c r="O45" s="11">
        <v>0</v>
      </c>
      <c r="P45" s="10">
        <v>0</v>
      </c>
      <c r="Q45" s="11">
        <v>0</v>
      </c>
      <c r="R45" s="10">
        <v>0</v>
      </c>
      <c r="S45" s="11">
        <v>0</v>
      </c>
      <c r="T45" s="10">
        <v>0</v>
      </c>
      <c r="U45" s="11">
        <v>0</v>
      </c>
      <c r="V45" s="10">
        <v>0</v>
      </c>
      <c r="W45" s="11">
        <v>1</v>
      </c>
      <c r="X45" s="8">
        <f t="shared" si="2"/>
        <v>5</v>
      </c>
    </row>
    <row r="46" spans="1:24" hidden="1" x14ac:dyDescent="0.35">
      <c r="A46" s="1" t="s">
        <v>65</v>
      </c>
      <c r="B46" s="4" t="str">
        <f t="shared" si="0"/>
        <v>Vermont</v>
      </c>
      <c r="C46" s="4" t="str">
        <f t="shared" si="1"/>
        <v>East</v>
      </c>
      <c r="D46" s="10">
        <v>0</v>
      </c>
      <c r="E46" s="11">
        <v>1</v>
      </c>
      <c r="F46" s="10">
        <v>0</v>
      </c>
      <c r="G46" s="11">
        <v>0</v>
      </c>
      <c r="H46" s="10">
        <v>0</v>
      </c>
      <c r="I46" s="11">
        <v>0</v>
      </c>
      <c r="J46" s="10">
        <v>1</v>
      </c>
      <c r="K46" s="11">
        <v>0</v>
      </c>
      <c r="L46" s="10">
        <v>1</v>
      </c>
      <c r="M46" s="12">
        <v>0</v>
      </c>
      <c r="N46" s="10">
        <v>0</v>
      </c>
      <c r="O46" s="11">
        <v>0.5</v>
      </c>
      <c r="P46" s="10">
        <v>0</v>
      </c>
      <c r="Q46" s="11">
        <v>0</v>
      </c>
      <c r="R46" s="10">
        <v>1</v>
      </c>
      <c r="S46" s="11">
        <v>0</v>
      </c>
      <c r="T46" s="10">
        <v>0</v>
      </c>
      <c r="U46" s="11">
        <v>1</v>
      </c>
      <c r="V46" s="10">
        <v>0</v>
      </c>
      <c r="W46" s="11">
        <v>1</v>
      </c>
      <c r="X46" s="8">
        <f t="shared" si="2"/>
        <v>6.5</v>
      </c>
    </row>
    <row r="47" spans="1:24" hidden="1" x14ac:dyDescent="0.35">
      <c r="A47" s="1" t="s">
        <v>66</v>
      </c>
      <c r="B47" s="4" t="str">
        <f t="shared" si="0"/>
        <v>Virginia</v>
      </c>
      <c r="C47" s="4" t="str">
        <f t="shared" si="1"/>
        <v>South</v>
      </c>
      <c r="D47" s="10">
        <v>0</v>
      </c>
      <c r="E47" s="11">
        <v>1</v>
      </c>
      <c r="F47" s="10">
        <v>0.5</v>
      </c>
      <c r="G47" s="11">
        <v>0</v>
      </c>
      <c r="H47" s="10">
        <v>0</v>
      </c>
      <c r="I47" s="11">
        <v>0</v>
      </c>
      <c r="J47" s="10">
        <v>0</v>
      </c>
      <c r="K47" s="11">
        <v>0</v>
      </c>
      <c r="L47" s="10">
        <v>0</v>
      </c>
      <c r="M47" s="12">
        <v>0</v>
      </c>
      <c r="N47" s="10">
        <v>1</v>
      </c>
      <c r="O47" s="11">
        <v>0</v>
      </c>
      <c r="P47" s="10">
        <v>0</v>
      </c>
      <c r="Q47" s="11">
        <v>0</v>
      </c>
      <c r="R47" s="10">
        <v>0</v>
      </c>
      <c r="S47" s="11">
        <v>0</v>
      </c>
      <c r="T47" s="10">
        <v>0</v>
      </c>
      <c r="U47" s="11">
        <v>0</v>
      </c>
      <c r="V47" s="10">
        <v>0</v>
      </c>
      <c r="W47" s="11">
        <v>0</v>
      </c>
      <c r="X47" s="8">
        <f t="shared" si="2"/>
        <v>2.5</v>
      </c>
    </row>
    <row r="48" spans="1:24" hidden="1" x14ac:dyDescent="0.35">
      <c r="A48" s="1" t="s">
        <v>67</v>
      </c>
      <c r="B48" s="4" t="str">
        <f t="shared" si="0"/>
        <v>Washington</v>
      </c>
      <c r="C48" s="4" t="str">
        <f t="shared" si="1"/>
        <v>West</v>
      </c>
      <c r="D48" s="10">
        <v>0</v>
      </c>
      <c r="E48" s="11">
        <v>1</v>
      </c>
      <c r="F48" s="10">
        <v>1</v>
      </c>
      <c r="G48" s="11">
        <v>0</v>
      </c>
      <c r="H48" s="10">
        <v>1</v>
      </c>
      <c r="I48" s="11">
        <v>0</v>
      </c>
      <c r="J48" s="10">
        <v>1</v>
      </c>
      <c r="K48" s="11">
        <v>1</v>
      </c>
      <c r="L48" s="10">
        <v>0</v>
      </c>
      <c r="M48" s="12">
        <v>1</v>
      </c>
      <c r="N48" s="10">
        <v>1</v>
      </c>
      <c r="O48" s="11">
        <v>0</v>
      </c>
      <c r="P48" s="10">
        <v>0</v>
      </c>
      <c r="Q48" s="11">
        <v>0</v>
      </c>
      <c r="R48" s="10">
        <v>1</v>
      </c>
      <c r="S48" s="11">
        <v>0</v>
      </c>
      <c r="T48" s="10">
        <v>0</v>
      </c>
      <c r="U48" s="11">
        <v>0</v>
      </c>
      <c r="V48" s="10">
        <v>0</v>
      </c>
      <c r="W48" s="11">
        <v>1</v>
      </c>
      <c r="X48" s="8">
        <f t="shared" si="2"/>
        <v>9</v>
      </c>
    </row>
    <row r="49" spans="1:24" hidden="1" x14ac:dyDescent="0.35">
      <c r="A49" s="1" t="s">
        <v>68</v>
      </c>
      <c r="B49" s="4" t="str">
        <f t="shared" si="0"/>
        <v>West Virginia</v>
      </c>
      <c r="C49" s="4" t="str">
        <f t="shared" si="1"/>
        <v>East</v>
      </c>
      <c r="D49" s="10">
        <v>0</v>
      </c>
      <c r="E49" s="11">
        <v>1</v>
      </c>
      <c r="F49" s="10">
        <v>0.5</v>
      </c>
      <c r="G49" s="11">
        <v>0</v>
      </c>
      <c r="H49" s="10">
        <v>1</v>
      </c>
      <c r="I49" s="11">
        <v>0</v>
      </c>
      <c r="J49" s="10">
        <v>1</v>
      </c>
      <c r="K49" s="11">
        <v>0</v>
      </c>
      <c r="L49" s="10">
        <v>0</v>
      </c>
      <c r="M49" s="12">
        <v>1</v>
      </c>
      <c r="N49" s="10">
        <v>0</v>
      </c>
      <c r="O49" s="11">
        <v>0</v>
      </c>
      <c r="P49" s="10">
        <v>0</v>
      </c>
      <c r="Q49" s="11">
        <v>0</v>
      </c>
      <c r="R49" s="10">
        <v>0</v>
      </c>
      <c r="S49" s="11">
        <v>0</v>
      </c>
      <c r="T49" s="10">
        <v>0</v>
      </c>
      <c r="U49" s="11">
        <v>0</v>
      </c>
      <c r="V49" s="10">
        <v>0</v>
      </c>
      <c r="W49" s="11">
        <v>0</v>
      </c>
      <c r="X49" s="8">
        <f t="shared" si="2"/>
        <v>4.5</v>
      </c>
    </row>
    <row r="50" spans="1:24" hidden="1" x14ac:dyDescent="0.35">
      <c r="A50" s="1" t="s">
        <v>69</v>
      </c>
      <c r="B50" s="4" t="str">
        <f t="shared" si="0"/>
        <v>Wisconsin</v>
      </c>
      <c r="C50" s="4" t="str">
        <f t="shared" si="1"/>
        <v>Central</v>
      </c>
      <c r="D50" s="10">
        <v>0</v>
      </c>
      <c r="E50" s="11">
        <v>0</v>
      </c>
      <c r="F50" s="10">
        <v>0</v>
      </c>
      <c r="G50" s="11">
        <v>0.5</v>
      </c>
      <c r="H50" s="10">
        <v>0</v>
      </c>
      <c r="I50" s="11">
        <v>0</v>
      </c>
      <c r="J50" s="10">
        <v>0</v>
      </c>
      <c r="K50" s="11">
        <v>0</v>
      </c>
      <c r="L50" s="10">
        <v>0</v>
      </c>
      <c r="M50" s="12">
        <v>0</v>
      </c>
      <c r="N50" s="10">
        <v>1</v>
      </c>
      <c r="O50" s="11">
        <v>0</v>
      </c>
      <c r="P50" s="10">
        <v>0</v>
      </c>
      <c r="Q50" s="11">
        <v>0</v>
      </c>
      <c r="R50" s="10">
        <v>0</v>
      </c>
      <c r="S50" s="11">
        <v>0</v>
      </c>
      <c r="T50" s="10">
        <v>0</v>
      </c>
      <c r="U50" s="11">
        <v>1</v>
      </c>
      <c r="V50" s="10">
        <v>0</v>
      </c>
      <c r="W50" s="11">
        <v>1</v>
      </c>
      <c r="X50" s="8">
        <f t="shared" si="2"/>
        <v>3.5</v>
      </c>
    </row>
    <row r="51" spans="1:24" hidden="1" x14ac:dyDescent="0.35">
      <c r="A51" s="1" t="s">
        <v>70</v>
      </c>
      <c r="B51" s="4" t="str">
        <f t="shared" si="0"/>
        <v>Wyoming </v>
      </c>
      <c r="C51" s="4" t="str">
        <f t="shared" si="1"/>
        <v>West</v>
      </c>
      <c r="D51" s="10">
        <v>0</v>
      </c>
      <c r="E51" s="11">
        <v>0</v>
      </c>
      <c r="F51" s="10">
        <v>0</v>
      </c>
      <c r="G51" s="11">
        <v>0</v>
      </c>
      <c r="H51" s="10">
        <v>0</v>
      </c>
      <c r="I51" s="11">
        <v>0</v>
      </c>
      <c r="J51" s="10">
        <v>0.5</v>
      </c>
      <c r="K51" s="11">
        <v>0.5</v>
      </c>
      <c r="L51" s="10">
        <v>0</v>
      </c>
      <c r="M51" s="12">
        <v>0</v>
      </c>
      <c r="N51" s="10">
        <v>1</v>
      </c>
      <c r="O51" s="11">
        <v>0</v>
      </c>
      <c r="P51" s="10">
        <v>0</v>
      </c>
      <c r="Q51" s="11">
        <v>0</v>
      </c>
      <c r="R51" s="10">
        <v>0</v>
      </c>
      <c r="S51" s="11">
        <v>0</v>
      </c>
      <c r="T51" s="10">
        <v>0</v>
      </c>
      <c r="U51" s="11">
        <v>0</v>
      </c>
      <c r="V51" s="10">
        <v>0</v>
      </c>
      <c r="W51" s="11">
        <v>1</v>
      </c>
      <c r="X51" s="8">
        <f t="shared" si="2"/>
        <v>3</v>
      </c>
    </row>
    <row r="52" spans="1:24" ht="15" thickBot="1" x14ac:dyDescent="0.4"/>
    <row r="53" spans="1:24" ht="15" customHeight="1" x14ac:dyDescent="0.35">
      <c r="I53" s="31" t="s">
        <v>141</v>
      </c>
      <c r="J53" s="32"/>
      <c r="K53" s="32"/>
      <c r="L53" s="32"/>
      <c r="M53" s="33"/>
    </row>
    <row r="54" spans="1:24" x14ac:dyDescent="0.35">
      <c r="I54" s="34"/>
      <c r="J54" s="35"/>
      <c r="K54" s="35"/>
      <c r="L54" s="35"/>
      <c r="M54" s="36"/>
    </row>
    <row r="55" spans="1:24" ht="15" thickBot="1" x14ac:dyDescent="0.4">
      <c r="I55" s="37"/>
      <c r="J55" s="38"/>
      <c r="K55" s="38"/>
      <c r="L55" s="38"/>
      <c r="M55" s="39"/>
    </row>
  </sheetData>
  <autoFilter ref="A1:X51" xr:uid="{0A79342F-32D4-43EC-B6D4-5B5CF2888F1E}">
    <filterColumn colId="7">
      <filters>
        <filter val="1"/>
      </filters>
    </filterColumn>
    <filterColumn colId="14">
      <filters>
        <filter val="1"/>
      </filters>
    </filterColumn>
  </autoFilter>
  <mergeCells count="1">
    <mergeCell ref="I53:M5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1E93F-310B-4ECD-82FC-04B1721F0583}">
  <dimension ref="A1:C51"/>
  <sheetViews>
    <sheetView workbookViewId="0"/>
  </sheetViews>
  <sheetFormatPr defaultRowHeight="14.5" x14ac:dyDescent="0.35"/>
  <sheetData>
    <row r="1" spans="1:3" x14ac:dyDescent="0.35">
      <c r="A1" s="2" t="s">
        <v>0</v>
      </c>
      <c r="B1" s="3" t="s">
        <v>71</v>
      </c>
      <c r="C1" s="3" t="s">
        <v>72</v>
      </c>
    </row>
    <row r="2" spans="1:3" x14ac:dyDescent="0.35">
      <c r="A2" s="1" t="s">
        <v>21</v>
      </c>
      <c r="B2" s="4" t="s">
        <v>73</v>
      </c>
      <c r="C2" s="4" t="s">
        <v>74</v>
      </c>
    </row>
    <row r="3" spans="1:3" x14ac:dyDescent="0.35">
      <c r="A3" s="1" t="s">
        <v>22</v>
      </c>
      <c r="B3" s="4" t="s">
        <v>75</v>
      </c>
      <c r="C3" s="4" t="s">
        <v>76</v>
      </c>
    </row>
    <row r="4" spans="1:3" x14ac:dyDescent="0.35">
      <c r="A4" s="1" t="s">
        <v>23</v>
      </c>
      <c r="B4" s="4" t="s">
        <v>77</v>
      </c>
      <c r="C4" s="4" t="s">
        <v>76</v>
      </c>
    </row>
    <row r="5" spans="1:3" x14ac:dyDescent="0.35">
      <c r="A5" s="1" t="s">
        <v>24</v>
      </c>
      <c r="B5" s="4" t="s">
        <v>78</v>
      </c>
      <c r="C5" s="4" t="s">
        <v>74</v>
      </c>
    </row>
    <row r="6" spans="1:3" x14ac:dyDescent="0.35">
      <c r="A6" s="1" t="s">
        <v>25</v>
      </c>
      <c r="B6" s="4" t="s">
        <v>79</v>
      </c>
      <c r="C6" s="4" t="s">
        <v>76</v>
      </c>
    </row>
    <row r="7" spans="1:3" x14ac:dyDescent="0.35">
      <c r="A7" s="1" t="s">
        <v>26</v>
      </c>
      <c r="B7" s="4" t="s">
        <v>80</v>
      </c>
      <c r="C7" s="4" t="s">
        <v>76</v>
      </c>
    </row>
    <row r="8" spans="1:3" x14ac:dyDescent="0.35">
      <c r="A8" s="1" t="s">
        <v>27</v>
      </c>
      <c r="B8" s="4" t="s">
        <v>81</v>
      </c>
      <c r="C8" s="4" t="s">
        <v>82</v>
      </c>
    </row>
    <row r="9" spans="1:3" x14ac:dyDescent="0.35">
      <c r="A9" s="1" t="s">
        <v>28</v>
      </c>
      <c r="B9" s="4" t="s">
        <v>83</v>
      </c>
      <c r="C9" s="4" t="s">
        <v>82</v>
      </c>
    </row>
    <row r="10" spans="1:3" x14ac:dyDescent="0.35">
      <c r="A10" s="1" t="s">
        <v>29</v>
      </c>
      <c r="B10" s="4" t="s">
        <v>84</v>
      </c>
      <c r="C10" s="4" t="s">
        <v>74</v>
      </c>
    </row>
    <row r="11" spans="1:3" x14ac:dyDescent="0.35">
      <c r="A11" s="1" t="s">
        <v>30</v>
      </c>
      <c r="B11" s="4" t="s">
        <v>85</v>
      </c>
      <c r="C11" s="4" t="s">
        <v>74</v>
      </c>
    </row>
    <row r="12" spans="1:3" x14ac:dyDescent="0.35">
      <c r="A12" s="1" t="s">
        <v>31</v>
      </c>
      <c r="B12" s="4" t="s">
        <v>86</v>
      </c>
      <c r="C12" s="4" t="s">
        <v>76</v>
      </c>
    </row>
    <row r="13" spans="1:3" x14ac:dyDescent="0.35">
      <c r="A13" s="1" t="s">
        <v>32</v>
      </c>
      <c r="B13" s="4" t="s">
        <v>87</v>
      </c>
      <c r="C13" s="4" t="s">
        <v>76</v>
      </c>
    </row>
    <row r="14" spans="1:3" x14ac:dyDescent="0.35">
      <c r="A14" s="1" t="s">
        <v>33</v>
      </c>
      <c r="B14" s="4" t="s">
        <v>88</v>
      </c>
      <c r="C14" s="4" t="s">
        <v>89</v>
      </c>
    </row>
    <row r="15" spans="1:3" x14ac:dyDescent="0.35">
      <c r="A15" s="1" t="s">
        <v>34</v>
      </c>
      <c r="B15" s="4" t="s">
        <v>90</v>
      </c>
      <c r="C15" s="4" t="s">
        <v>89</v>
      </c>
    </row>
    <row r="16" spans="1:3" x14ac:dyDescent="0.35">
      <c r="A16" s="1" t="s">
        <v>35</v>
      </c>
      <c r="B16" s="4" t="s">
        <v>91</v>
      </c>
      <c r="C16" s="4" t="s">
        <v>89</v>
      </c>
    </row>
    <row r="17" spans="1:3" x14ac:dyDescent="0.35">
      <c r="A17" s="1" t="s">
        <v>36</v>
      </c>
      <c r="B17" s="4" t="s">
        <v>92</v>
      </c>
      <c r="C17" s="4" t="s">
        <v>89</v>
      </c>
    </row>
    <row r="18" spans="1:3" x14ac:dyDescent="0.35">
      <c r="A18" s="1" t="s">
        <v>37</v>
      </c>
      <c r="B18" s="4" t="s">
        <v>93</v>
      </c>
      <c r="C18" s="4" t="s">
        <v>74</v>
      </c>
    </row>
    <row r="19" spans="1:3" x14ac:dyDescent="0.35">
      <c r="A19" s="1" t="s">
        <v>38</v>
      </c>
      <c r="B19" s="4" t="s">
        <v>94</v>
      </c>
      <c r="C19" s="4" t="s">
        <v>74</v>
      </c>
    </row>
    <row r="20" spans="1:3" x14ac:dyDescent="0.35">
      <c r="A20" s="1" t="s">
        <v>39</v>
      </c>
      <c r="B20" s="4" t="s">
        <v>95</v>
      </c>
      <c r="C20" s="4" t="s">
        <v>82</v>
      </c>
    </row>
    <row r="21" spans="1:3" x14ac:dyDescent="0.35">
      <c r="A21" s="1" t="s">
        <v>40</v>
      </c>
      <c r="B21" s="4" t="s">
        <v>96</v>
      </c>
      <c r="C21" s="4" t="s">
        <v>82</v>
      </c>
    </row>
    <row r="22" spans="1:3" x14ac:dyDescent="0.35">
      <c r="A22" s="1" t="s">
        <v>41</v>
      </c>
      <c r="B22" s="4" t="s">
        <v>97</v>
      </c>
      <c r="C22" s="4" t="s">
        <v>82</v>
      </c>
    </row>
    <row r="23" spans="1:3" x14ac:dyDescent="0.35">
      <c r="A23" s="1" t="s">
        <v>42</v>
      </c>
      <c r="B23" s="4" t="s">
        <v>98</v>
      </c>
      <c r="C23" s="4" t="s">
        <v>89</v>
      </c>
    </row>
    <row r="24" spans="1:3" x14ac:dyDescent="0.35">
      <c r="A24" s="1" t="s">
        <v>43</v>
      </c>
      <c r="B24" s="4" t="s">
        <v>99</v>
      </c>
      <c r="C24" s="4" t="s">
        <v>89</v>
      </c>
    </row>
    <row r="25" spans="1:3" x14ac:dyDescent="0.35">
      <c r="A25" s="1" t="s">
        <v>44</v>
      </c>
      <c r="B25" s="4" t="s">
        <v>100</v>
      </c>
      <c r="C25" s="4" t="s">
        <v>74</v>
      </c>
    </row>
    <row r="26" spans="1:3" x14ac:dyDescent="0.35">
      <c r="A26" s="1" t="s">
        <v>45</v>
      </c>
      <c r="B26" s="4" t="s">
        <v>101</v>
      </c>
      <c r="C26" s="4" t="s">
        <v>89</v>
      </c>
    </row>
    <row r="27" spans="1:3" x14ac:dyDescent="0.35">
      <c r="A27" s="1" t="s">
        <v>46</v>
      </c>
      <c r="B27" s="4" t="s">
        <v>102</v>
      </c>
      <c r="C27" s="4" t="s">
        <v>76</v>
      </c>
    </row>
    <row r="28" spans="1:3" x14ac:dyDescent="0.35">
      <c r="A28" s="1" t="s">
        <v>47</v>
      </c>
      <c r="B28" s="4" t="s">
        <v>103</v>
      </c>
      <c r="C28" s="4" t="s">
        <v>89</v>
      </c>
    </row>
    <row r="29" spans="1:3" x14ac:dyDescent="0.35">
      <c r="A29" s="1" t="s">
        <v>48</v>
      </c>
      <c r="B29" s="4" t="s">
        <v>104</v>
      </c>
      <c r="C29" s="4" t="s">
        <v>76</v>
      </c>
    </row>
    <row r="30" spans="1:3" x14ac:dyDescent="0.35">
      <c r="A30" s="1" t="s">
        <v>49</v>
      </c>
      <c r="B30" s="4" t="s">
        <v>105</v>
      </c>
      <c r="C30" s="4" t="s">
        <v>82</v>
      </c>
    </row>
    <row r="31" spans="1:3" x14ac:dyDescent="0.35">
      <c r="A31" s="1" t="s">
        <v>50</v>
      </c>
      <c r="B31" s="4" t="s">
        <v>106</v>
      </c>
      <c r="C31" s="4" t="s">
        <v>82</v>
      </c>
    </row>
    <row r="32" spans="1:3" x14ac:dyDescent="0.35">
      <c r="A32" s="1" t="s">
        <v>51</v>
      </c>
      <c r="B32" s="4" t="s">
        <v>107</v>
      </c>
      <c r="C32" s="4" t="s">
        <v>76</v>
      </c>
    </row>
    <row r="33" spans="1:3" x14ac:dyDescent="0.35">
      <c r="A33" s="1" t="s">
        <v>52</v>
      </c>
      <c r="B33" s="4" t="s">
        <v>108</v>
      </c>
      <c r="C33" s="4" t="s">
        <v>82</v>
      </c>
    </row>
    <row r="34" spans="1:3" x14ac:dyDescent="0.35">
      <c r="A34" s="1" t="s">
        <v>53</v>
      </c>
      <c r="B34" s="4" t="s">
        <v>109</v>
      </c>
      <c r="C34" s="4" t="s">
        <v>74</v>
      </c>
    </row>
    <row r="35" spans="1:3" x14ac:dyDescent="0.35">
      <c r="A35" s="1" t="s">
        <v>54</v>
      </c>
      <c r="B35" s="4" t="s">
        <v>110</v>
      </c>
      <c r="C35" s="4" t="s">
        <v>89</v>
      </c>
    </row>
    <row r="36" spans="1:3" x14ac:dyDescent="0.35">
      <c r="A36" s="1" t="s">
        <v>55</v>
      </c>
      <c r="B36" s="4" t="s">
        <v>111</v>
      </c>
      <c r="C36" s="4" t="s">
        <v>82</v>
      </c>
    </row>
    <row r="37" spans="1:3" x14ac:dyDescent="0.35">
      <c r="A37" s="1" t="s">
        <v>56</v>
      </c>
      <c r="B37" s="4" t="s">
        <v>112</v>
      </c>
      <c r="C37" s="4" t="s">
        <v>89</v>
      </c>
    </row>
    <row r="38" spans="1:3" x14ac:dyDescent="0.35">
      <c r="A38" s="1" t="s">
        <v>57</v>
      </c>
      <c r="B38" s="4" t="s">
        <v>113</v>
      </c>
      <c r="C38" s="4" t="s">
        <v>76</v>
      </c>
    </row>
    <row r="39" spans="1:3" x14ac:dyDescent="0.35">
      <c r="A39" s="1" t="s">
        <v>58</v>
      </c>
      <c r="B39" s="4" t="s">
        <v>114</v>
      </c>
      <c r="C39" s="4" t="s">
        <v>82</v>
      </c>
    </row>
    <row r="40" spans="1:3" x14ac:dyDescent="0.35">
      <c r="A40" s="1" t="s">
        <v>59</v>
      </c>
      <c r="B40" s="4" t="s">
        <v>115</v>
      </c>
      <c r="C40" s="4" t="s">
        <v>82</v>
      </c>
    </row>
    <row r="41" spans="1:3" x14ac:dyDescent="0.35">
      <c r="A41" s="1" t="s">
        <v>60</v>
      </c>
      <c r="B41" s="4" t="s">
        <v>116</v>
      </c>
      <c r="C41" s="4" t="s">
        <v>74</v>
      </c>
    </row>
    <row r="42" spans="1:3" x14ac:dyDescent="0.35">
      <c r="A42" s="1" t="s">
        <v>61</v>
      </c>
      <c r="B42" s="4" t="s">
        <v>117</v>
      </c>
      <c r="C42" s="4" t="s">
        <v>89</v>
      </c>
    </row>
    <row r="43" spans="1:3" x14ac:dyDescent="0.35">
      <c r="A43" s="1" t="s">
        <v>62</v>
      </c>
      <c r="B43" s="4" t="s">
        <v>118</v>
      </c>
      <c r="C43" s="4" t="s">
        <v>74</v>
      </c>
    </row>
    <row r="44" spans="1:3" x14ac:dyDescent="0.35">
      <c r="A44" s="1" t="s">
        <v>63</v>
      </c>
      <c r="B44" s="4" t="s">
        <v>119</v>
      </c>
      <c r="C44" s="4" t="s">
        <v>89</v>
      </c>
    </row>
    <row r="45" spans="1:3" x14ac:dyDescent="0.35">
      <c r="A45" s="1" t="s">
        <v>64</v>
      </c>
      <c r="B45" s="4" t="s">
        <v>120</v>
      </c>
      <c r="C45" s="4" t="s">
        <v>76</v>
      </c>
    </row>
    <row r="46" spans="1:3" x14ac:dyDescent="0.35">
      <c r="A46" s="1" t="s">
        <v>65</v>
      </c>
      <c r="B46" s="4" t="s">
        <v>121</v>
      </c>
      <c r="C46" s="4" t="s">
        <v>82</v>
      </c>
    </row>
    <row r="47" spans="1:3" x14ac:dyDescent="0.35">
      <c r="A47" s="1" t="s">
        <v>66</v>
      </c>
      <c r="B47" s="4" t="s">
        <v>122</v>
      </c>
      <c r="C47" s="4" t="s">
        <v>74</v>
      </c>
    </row>
    <row r="48" spans="1:3" x14ac:dyDescent="0.35">
      <c r="A48" s="1" t="s">
        <v>67</v>
      </c>
      <c r="B48" s="4" t="s">
        <v>123</v>
      </c>
      <c r="C48" s="4" t="s">
        <v>76</v>
      </c>
    </row>
    <row r="49" spans="1:3" x14ac:dyDescent="0.35">
      <c r="A49" s="1" t="s">
        <v>68</v>
      </c>
      <c r="B49" s="4" t="s">
        <v>124</v>
      </c>
      <c r="C49" s="4" t="s">
        <v>82</v>
      </c>
    </row>
    <row r="50" spans="1:3" x14ac:dyDescent="0.35">
      <c r="A50" s="1" t="s">
        <v>69</v>
      </c>
      <c r="B50" s="4" t="s">
        <v>125</v>
      </c>
      <c r="C50" s="4" t="s">
        <v>89</v>
      </c>
    </row>
    <row r="51" spans="1:3" x14ac:dyDescent="0.35">
      <c r="A51" s="1" t="s">
        <v>70</v>
      </c>
      <c r="B51" s="4" t="s">
        <v>126</v>
      </c>
      <c r="C51" s="4" t="s">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Comparisons</vt:lpstr>
      <vt:lpstr>Medical Data</vt:lpstr>
      <vt:lpstr>Pivot1</vt:lpstr>
      <vt:lpstr>Pivot2</vt:lpstr>
      <vt:lpstr>Pivot3</vt:lpstr>
      <vt:lpstr>Filter1</vt:lpstr>
      <vt:lpstr>Filter2</vt:lpstr>
      <vt:lpstr>Filter3</vt:lpstr>
      <vt:lpstr>State Codes</vt:lpstr>
      <vt:lpstr>AllData</vt:lpstr>
      <vt:lpstr>AllStates</vt:lpstr>
      <vt:lpstr>RegionName</vt:lpstr>
      <vt:lpstr>StateName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Rashi Ratan</dc:creator>
  <cp:lastModifiedBy>Rashi Ratan</cp:lastModifiedBy>
  <dcterms:created xsi:type="dcterms:W3CDTF">2024-02-20T14:37:55Z</dcterms:created>
  <dcterms:modified xsi:type="dcterms:W3CDTF">2024-02-21T15:16:32Z</dcterms:modified>
</cp:coreProperties>
</file>