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3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T8" i="3"/>
  <c r="T2"/>
  <c r="O2" i="2"/>
  <c r="O5" s="1"/>
  <c r="L13" i="3"/>
  <c r="N13" s="1"/>
  <c r="L12"/>
  <c r="N12" s="1"/>
  <c r="L11"/>
  <c r="N11" s="1"/>
  <c r="L10"/>
  <c r="N10" s="1"/>
  <c r="L9"/>
  <c r="N9" s="1"/>
  <c r="L8"/>
  <c r="N8" s="1"/>
  <c r="L3"/>
  <c r="L2"/>
  <c r="D13"/>
  <c r="F13" s="1"/>
  <c r="D12"/>
  <c r="E12" s="1"/>
  <c r="D11"/>
  <c r="F11" s="1"/>
  <c r="D10"/>
  <c r="F10" s="1"/>
  <c r="D9"/>
  <c r="F9" s="1"/>
  <c r="D8"/>
  <c r="F8" s="1"/>
  <c r="D2"/>
  <c r="L5" i="2"/>
  <c r="N5" s="1"/>
  <c r="G24" i="1"/>
  <c r="F2" i="2"/>
  <c r="G2"/>
  <c r="L2"/>
  <c r="N2" s="1"/>
  <c r="C4"/>
  <c r="E4" s="1"/>
  <c r="E3"/>
  <c r="C3"/>
  <c r="E2"/>
  <c r="C2"/>
  <c r="H15" i="1"/>
  <c r="D15"/>
  <c r="G9"/>
  <c r="F9"/>
  <c r="F1"/>
  <c r="C1"/>
  <c r="F2"/>
  <c r="C2"/>
  <c r="F3"/>
  <c r="C3"/>
  <c r="F4"/>
  <c r="C4"/>
  <c r="F6"/>
  <c r="C6"/>
  <c r="F7"/>
  <c r="H14"/>
  <c r="D14"/>
  <c r="C14"/>
  <c r="C5"/>
  <c r="D13" s="1"/>
  <c r="C7"/>
  <c r="H11"/>
  <c r="H12"/>
  <c r="O11" i="3" l="1"/>
  <c r="G9"/>
  <c r="F12"/>
  <c r="G12" s="1"/>
  <c r="E13"/>
  <c r="G13" s="1"/>
  <c r="M11"/>
  <c r="O8" i="2"/>
  <c r="M5" i="3"/>
  <c r="M4"/>
  <c r="M3"/>
  <c r="M12"/>
  <c r="O12" s="1"/>
  <c r="M10"/>
  <c r="O10" s="1"/>
  <c r="M9"/>
  <c r="O9" s="1"/>
  <c r="M13"/>
  <c r="O13" s="1"/>
  <c r="M8"/>
  <c r="O8" s="1"/>
  <c r="E8"/>
  <c r="G8" s="1"/>
  <c r="E3"/>
  <c r="E10"/>
  <c r="G10" s="1"/>
  <c r="E11"/>
  <c r="G11" s="1"/>
  <c r="E5"/>
  <c r="E9"/>
  <c r="E4"/>
  <c r="N6" i="2"/>
  <c r="M2"/>
  <c r="F5" i="1"/>
  <c r="D12"/>
</calcChain>
</file>

<file path=xl/sharedStrings.xml><?xml version="1.0" encoding="utf-8"?>
<sst xmlns="http://schemas.openxmlformats.org/spreadsheetml/2006/main" count="5" uniqueCount="4">
  <si>
    <t xml:space="preserve"> </t>
  </si>
  <si>
    <t>y</t>
  </si>
  <si>
    <t>x</t>
  </si>
  <si>
    <t>z</t>
  </si>
</sst>
</file>

<file path=xl/styles.xml><?xml version="1.0" encoding="utf-8"?>
<styleSheet xmlns="http://schemas.openxmlformats.org/spreadsheetml/2006/main">
  <numFmts count="3">
    <numFmt numFmtId="164" formatCode="0.0000000000000000000000000"/>
    <numFmt numFmtId="165" formatCode="0.000000000000000000000000"/>
    <numFmt numFmtId="166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6" fontId="0" fillId="0" borderId="2" xfId="0" applyNumberFormat="1" applyBorder="1"/>
    <xf numFmtId="165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6" fontId="0" fillId="0" borderId="0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66" fontId="0" fillId="0" borderId="7" xfId="0" applyNumberFormat="1" applyBorder="1"/>
    <xf numFmtId="0" fontId="0" fillId="0" borderId="7" xfId="0" applyBorder="1"/>
    <xf numFmtId="165" fontId="0" fillId="0" borderId="7" xfId="0" applyNumberFormat="1" applyBorder="1"/>
    <xf numFmtId="0" fontId="1" fillId="0" borderId="7" xfId="0" applyFont="1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workbookViewId="0">
      <selection activeCell="D16" sqref="D16"/>
    </sheetView>
  </sheetViews>
  <sheetFormatPr defaultRowHeight="15"/>
  <cols>
    <col min="1" max="1" width="17.42578125" customWidth="1"/>
    <col min="2" max="2" width="13" style="3" customWidth="1"/>
    <col min="4" max="4" width="32.28515625" style="2" bestFit="1" customWidth="1"/>
    <col min="13" max="13" width="14.28515625" customWidth="1"/>
    <col min="14" max="14" width="14.85546875" customWidth="1"/>
  </cols>
  <sheetData>
    <row r="1" spans="1:15">
      <c r="A1" s="4">
        <v>15.1</v>
      </c>
      <c r="B1" s="5">
        <v>26.1</v>
      </c>
      <c r="C1" s="5">
        <f t="shared" ref="C1:C7" si="0">B1-A1</f>
        <v>11.000000000000002</v>
      </c>
      <c r="D1" s="6">
        <v>2600</v>
      </c>
      <c r="E1" s="7"/>
      <c r="F1" s="7">
        <f t="shared" ref="F1:F7" si="1">D1/C1</f>
        <v>236.36363636363632</v>
      </c>
      <c r="G1" s="7"/>
      <c r="H1" s="7"/>
      <c r="I1" s="7"/>
      <c r="J1" s="7"/>
      <c r="K1" s="7"/>
      <c r="L1" s="7"/>
      <c r="M1" s="7">
        <v>32.200000000000003</v>
      </c>
      <c r="N1" s="7">
        <v>15.101000000000001</v>
      </c>
      <c r="O1" s="8"/>
    </row>
    <row r="2" spans="1:15">
      <c r="A2" s="9">
        <v>15.1</v>
      </c>
      <c r="B2" s="10">
        <v>36.6</v>
      </c>
      <c r="C2" s="10">
        <f t="shared" si="0"/>
        <v>21.5</v>
      </c>
      <c r="D2" s="11">
        <v>5100</v>
      </c>
      <c r="E2" s="12"/>
      <c r="F2" s="12">
        <f t="shared" si="1"/>
        <v>237.2093023255814</v>
      </c>
      <c r="G2" s="12"/>
      <c r="H2" s="12"/>
      <c r="I2" s="12"/>
      <c r="J2" s="12"/>
      <c r="K2" s="12"/>
      <c r="L2" s="12"/>
      <c r="M2" s="12">
        <v>32.200000000000003</v>
      </c>
      <c r="N2" s="12">
        <v>14.801</v>
      </c>
      <c r="O2" s="13"/>
    </row>
    <row r="3" spans="1:15">
      <c r="A3" s="9">
        <v>14.9</v>
      </c>
      <c r="B3" s="10">
        <v>47.1</v>
      </c>
      <c r="C3" s="10">
        <f t="shared" si="0"/>
        <v>32.200000000000003</v>
      </c>
      <c r="D3" s="11">
        <v>7600</v>
      </c>
      <c r="E3" s="12"/>
      <c r="F3" s="12">
        <f t="shared" si="1"/>
        <v>236.02484472049687</v>
      </c>
      <c r="G3" s="12"/>
      <c r="H3" s="12"/>
      <c r="I3" s="12"/>
      <c r="J3" s="12"/>
      <c r="K3" s="12"/>
      <c r="L3" s="12"/>
      <c r="M3" s="12">
        <v>32.4</v>
      </c>
      <c r="N3" s="12">
        <v>14.9</v>
      </c>
      <c r="O3" s="13"/>
    </row>
    <row r="4" spans="1:15">
      <c r="A4" s="9">
        <v>14.8</v>
      </c>
      <c r="B4" s="10">
        <v>57.600999999999999</v>
      </c>
      <c r="C4" s="10">
        <f t="shared" si="0"/>
        <v>42.801000000000002</v>
      </c>
      <c r="D4" s="11">
        <v>10100</v>
      </c>
      <c r="E4" s="12"/>
      <c r="F4" s="12">
        <f t="shared" si="1"/>
        <v>235.97579495806173</v>
      </c>
      <c r="G4" s="12"/>
      <c r="H4" s="12"/>
      <c r="I4" s="12"/>
      <c r="J4" s="12"/>
      <c r="K4" s="12"/>
      <c r="L4" s="12"/>
      <c r="M4" s="12">
        <v>32.299999999999997</v>
      </c>
      <c r="N4" s="12">
        <v>15.1</v>
      </c>
      <c r="O4" s="13"/>
    </row>
    <row r="5" spans="1:15">
      <c r="A5" s="9">
        <v>13.500999999999999</v>
      </c>
      <c r="B5" s="10">
        <v>67.200999999999993</v>
      </c>
      <c r="C5" s="10">
        <f t="shared" si="0"/>
        <v>53.699999999999996</v>
      </c>
      <c r="D5" s="11">
        <v>12660</v>
      </c>
      <c r="E5" s="12"/>
      <c r="F5" s="12">
        <f t="shared" si="1"/>
        <v>235.75418994413408</v>
      </c>
      <c r="G5" s="12"/>
      <c r="H5" s="12"/>
      <c r="I5" s="12"/>
      <c r="J5" s="12"/>
      <c r="K5" s="12"/>
      <c r="L5" s="12"/>
      <c r="M5" s="12">
        <v>32.299999999999997</v>
      </c>
      <c r="N5" s="12">
        <v>15.1</v>
      </c>
      <c r="O5" s="13"/>
    </row>
    <row r="6" spans="1:15">
      <c r="A6" s="9">
        <v>15.101000000000001</v>
      </c>
      <c r="B6" s="10">
        <v>78.200999999999993</v>
      </c>
      <c r="C6" s="10">
        <f t="shared" si="0"/>
        <v>63.099999999999994</v>
      </c>
      <c r="D6" s="11">
        <v>15100</v>
      </c>
      <c r="E6" s="12"/>
      <c r="F6" s="12">
        <f t="shared" si="1"/>
        <v>239.30269413629162</v>
      </c>
      <c r="G6" s="12"/>
      <c r="H6" s="12"/>
      <c r="I6" s="12"/>
      <c r="J6" s="12"/>
      <c r="K6" s="12"/>
      <c r="L6" s="12"/>
      <c r="M6" s="12">
        <v>32.299999999999997</v>
      </c>
      <c r="N6" s="12">
        <v>14.9</v>
      </c>
      <c r="O6" s="13"/>
    </row>
    <row r="7" spans="1:15">
      <c r="A7" s="9">
        <v>13.801</v>
      </c>
      <c r="B7" s="10">
        <v>87.600999999999999</v>
      </c>
      <c r="C7" s="10">
        <f t="shared" si="0"/>
        <v>73.8</v>
      </c>
      <c r="D7" s="11">
        <v>17600</v>
      </c>
      <c r="E7" s="12"/>
      <c r="F7" s="12">
        <f t="shared" si="1"/>
        <v>238.48238482384824</v>
      </c>
      <c r="G7" s="12"/>
      <c r="H7" s="12"/>
      <c r="I7" s="12"/>
      <c r="J7" s="12"/>
      <c r="K7" s="12"/>
      <c r="L7" s="12"/>
      <c r="M7" s="12"/>
      <c r="N7" s="12"/>
      <c r="O7" s="13"/>
    </row>
    <row r="8" spans="1:15">
      <c r="A8" s="9"/>
      <c r="B8" s="10"/>
      <c r="C8" s="12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</row>
    <row r="9" spans="1:15" ht="15.75" thickBot="1">
      <c r="A9" s="14"/>
      <c r="B9" s="15"/>
      <c r="C9" s="16"/>
      <c r="D9" s="17"/>
      <c r="E9" s="16"/>
      <c r="F9" s="16">
        <f>SUM(F1:F7)</f>
        <v>1659.1128472720502</v>
      </c>
      <c r="G9" s="18">
        <f>F9/7</f>
        <v>237.01612103886433</v>
      </c>
      <c r="H9" s="16"/>
      <c r="I9" s="16"/>
      <c r="J9" s="16"/>
      <c r="K9" s="16"/>
      <c r="L9" s="16"/>
      <c r="M9" s="16"/>
      <c r="N9" s="16"/>
      <c r="O9" s="19"/>
    </row>
    <row r="11" spans="1:15">
      <c r="C11">
        <v>30</v>
      </c>
      <c r="D11" s="2">
        <v>7072.62569832402</v>
      </c>
      <c r="F11">
        <v>14.601000000000001</v>
      </c>
      <c r="G11" s="3">
        <v>44.801000000000002</v>
      </c>
      <c r="H11" s="3">
        <f>G11-F11</f>
        <v>30.200000000000003</v>
      </c>
      <c r="M11" t="s">
        <v>0</v>
      </c>
    </row>
    <row r="12" spans="1:15">
      <c r="C12">
        <v>60</v>
      </c>
      <c r="D12" s="2">
        <f>D5/C5*C12</f>
        <v>14145.251396648046</v>
      </c>
      <c r="F12">
        <v>14.201000000000001</v>
      </c>
      <c r="G12" s="3">
        <v>74.100999999999999</v>
      </c>
      <c r="H12" s="3">
        <f>G12-F12</f>
        <v>59.9</v>
      </c>
    </row>
    <row r="13" spans="1:15">
      <c r="C13">
        <v>74</v>
      </c>
      <c r="D13" s="2">
        <f>D5/C5*C13</f>
        <v>17445.810055865921</v>
      </c>
    </row>
    <row r="14" spans="1:15">
      <c r="A14">
        <v>13.5</v>
      </c>
      <c r="B14" s="3">
        <v>85</v>
      </c>
      <c r="C14" s="3">
        <f>B14-A14</f>
        <v>71.5</v>
      </c>
      <c r="D14" s="2">
        <f>D7/C7 * C14</f>
        <v>17051.490514905148</v>
      </c>
      <c r="F14">
        <v>14.000999999999999</v>
      </c>
      <c r="G14">
        <v>85.600999999999999</v>
      </c>
      <c r="H14">
        <f>G14-F14</f>
        <v>71.599999999999994</v>
      </c>
    </row>
    <row r="15" spans="1:15">
      <c r="D15" s="2">
        <f>G9*C14</f>
        <v>16946.652654278798</v>
      </c>
      <c r="F15">
        <v>14.9</v>
      </c>
      <c r="G15">
        <v>86.4</v>
      </c>
      <c r="H15">
        <f>G15-F15</f>
        <v>71.5</v>
      </c>
    </row>
    <row r="24" spans="5:7">
      <c r="E24">
        <v>32.299999999999997</v>
      </c>
      <c r="F24">
        <v>14</v>
      </c>
      <c r="G24">
        <f>SUM(E24:F24)</f>
        <v>46.3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8"/>
  <sheetViews>
    <sheetView workbookViewId="0">
      <selection activeCell="O1" sqref="O1"/>
    </sheetView>
  </sheetViews>
  <sheetFormatPr defaultRowHeight="15"/>
  <cols>
    <col min="1" max="1" width="15.28515625" customWidth="1"/>
    <col min="2" max="2" width="13.42578125" customWidth="1"/>
    <col min="3" max="3" width="13.140625" customWidth="1"/>
    <col min="4" max="4" width="11" customWidth="1"/>
    <col min="5" max="5" width="31.140625" style="1" customWidth="1"/>
    <col min="6" max="6" width="14.7109375" customWidth="1"/>
    <col min="7" max="7" width="14" customWidth="1"/>
    <col min="9" max="9" width="8" customWidth="1"/>
    <col min="11" max="11" width="6.7109375" customWidth="1"/>
    <col min="12" max="12" width="7.7109375" customWidth="1"/>
    <col min="13" max="13" width="8.140625" customWidth="1"/>
    <col min="14" max="14" width="9" customWidth="1"/>
  </cols>
  <sheetData>
    <row r="1" spans="1:15">
      <c r="A1">
        <v>66.400000000000006</v>
      </c>
      <c r="M1">
        <v>14</v>
      </c>
      <c r="N1">
        <v>19</v>
      </c>
    </row>
    <row r="2" spans="1:15">
      <c r="A2">
        <v>66.400000000000006</v>
      </c>
      <c r="B2">
        <v>58.9</v>
      </c>
      <c r="C2">
        <f>A2-B2</f>
        <v>7.5000000000000071</v>
      </c>
      <c r="D2">
        <v>2500</v>
      </c>
      <c r="E2" s="1">
        <f>D2/C2</f>
        <v>333.33333333333303</v>
      </c>
      <c r="F2">
        <f>N2/360</f>
        <v>337.77777777777777</v>
      </c>
      <c r="G2">
        <f>N2/360*7.5</f>
        <v>2533.3333333333335</v>
      </c>
      <c r="I2">
        <v>32</v>
      </c>
      <c r="J2">
        <v>1.8</v>
      </c>
      <c r="L2">
        <f>360/J2 * I2</f>
        <v>6400</v>
      </c>
      <c r="M2">
        <f>L2*M1</f>
        <v>89600</v>
      </c>
      <c r="N2">
        <f>L2*N1</f>
        <v>121600</v>
      </c>
      <c r="O2">
        <f>L2*O1</f>
        <v>0</v>
      </c>
    </row>
    <row r="3" spans="1:15">
      <c r="A3">
        <v>66.400000000000006</v>
      </c>
      <c r="B3">
        <v>51.3</v>
      </c>
      <c r="C3">
        <f>A3-B3</f>
        <v>15.100000000000009</v>
      </c>
      <c r="D3">
        <v>5000</v>
      </c>
      <c r="E3" s="1">
        <f>D3/C3</f>
        <v>331.12582781456933</v>
      </c>
      <c r="F3" t="s">
        <v>0</v>
      </c>
    </row>
    <row r="4" spans="1:15">
      <c r="A4">
        <v>66.3</v>
      </c>
      <c r="B4">
        <v>43.8</v>
      </c>
      <c r="C4">
        <f>A4-B4</f>
        <v>22.5</v>
      </c>
      <c r="D4">
        <v>7500</v>
      </c>
      <c r="E4" s="1">
        <f>D4/C4</f>
        <v>333.33333333333331</v>
      </c>
    </row>
    <row r="5" spans="1:15">
      <c r="J5">
        <v>11.8</v>
      </c>
      <c r="K5">
        <v>89.4</v>
      </c>
      <c r="L5">
        <f>K5-J5</f>
        <v>77.600000000000009</v>
      </c>
      <c r="N5">
        <f>N2/360*L5</f>
        <v>26211.555555555558</v>
      </c>
      <c r="O5">
        <f>O2/360*146.65</f>
        <v>0</v>
      </c>
    </row>
    <row r="6" spans="1:15">
      <c r="N6">
        <f>333.33*L5</f>
        <v>25866.408000000003</v>
      </c>
    </row>
    <row r="8" spans="1:15">
      <c r="O8">
        <f>O5*2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3"/>
  <sheetViews>
    <sheetView tabSelected="1" workbookViewId="0">
      <selection activeCell="F18" sqref="F18"/>
    </sheetView>
  </sheetViews>
  <sheetFormatPr defaultRowHeight="15"/>
  <sheetData>
    <row r="1" spans="1:20" ht="15.75" thickBot="1">
      <c r="B1" s="20" t="s">
        <v>1</v>
      </c>
      <c r="C1" s="20"/>
      <c r="D1" s="20"/>
      <c r="H1" s="21"/>
      <c r="J1" s="20" t="s">
        <v>2</v>
      </c>
      <c r="K1" s="20"/>
      <c r="L1" s="20"/>
      <c r="Q1" s="20" t="s">
        <v>3</v>
      </c>
      <c r="R1" s="20"/>
      <c r="S1" s="20"/>
    </row>
    <row r="2" spans="1:20">
      <c r="B2">
        <v>11.8</v>
      </c>
      <c r="C2">
        <v>89.4</v>
      </c>
      <c r="D2">
        <f>C2-B2</f>
        <v>77.600000000000009</v>
      </c>
      <c r="E2">
        <v>26126</v>
      </c>
      <c r="F2" s="22">
        <v>121600</v>
      </c>
      <c r="J2">
        <v>24.1</v>
      </c>
      <c r="K2">
        <v>32.4</v>
      </c>
      <c r="L2">
        <f>K2-J2</f>
        <v>8.2999999999999972</v>
      </c>
      <c r="M2">
        <v>2000</v>
      </c>
      <c r="N2" s="22">
        <v>89600</v>
      </c>
      <c r="Q2">
        <v>146.65</v>
      </c>
      <c r="T2" s="22">
        <f>5.18* (37/24) * 6400</f>
        <v>51109.333333333328</v>
      </c>
    </row>
    <row r="3" spans="1:20">
      <c r="C3">
        <v>86.4</v>
      </c>
      <c r="D3">
        <v>74.599999999999994</v>
      </c>
      <c r="E3">
        <f>E2/D2*D3</f>
        <v>25115.974226804119</v>
      </c>
      <c r="F3" s="23"/>
      <c r="J3">
        <v>24.1</v>
      </c>
      <c r="K3">
        <v>32.6</v>
      </c>
      <c r="L3">
        <f>K3-J3</f>
        <v>8.5</v>
      </c>
      <c r="M3">
        <f>M2/L2*L3</f>
        <v>2048.1927710843379</v>
      </c>
      <c r="N3" s="23"/>
      <c r="T3" s="23"/>
    </row>
    <row r="4" spans="1:20">
      <c r="D4">
        <v>71.599999999999994</v>
      </c>
      <c r="E4">
        <f>E2/D2*D4</f>
        <v>24105.948453608242</v>
      </c>
      <c r="F4" s="23"/>
      <c r="L4">
        <v>8.6999999999999993</v>
      </c>
      <c r="M4">
        <f>M2/L2*L4</f>
        <v>2096.3855421686753</v>
      </c>
      <c r="N4" s="23"/>
      <c r="T4" s="23"/>
    </row>
    <row r="5" spans="1:20">
      <c r="D5">
        <v>68.599999999999994</v>
      </c>
      <c r="E5">
        <f>E2/D2*D5</f>
        <v>23095.922680412365</v>
      </c>
      <c r="F5" s="23"/>
      <c r="L5">
        <v>9.1</v>
      </c>
      <c r="M5">
        <f>M2/L2*L5</f>
        <v>2192.7710843373497</v>
      </c>
      <c r="N5" s="23"/>
      <c r="T5" s="23"/>
    </row>
    <row r="6" spans="1:20">
      <c r="F6" s="23"/>
      <c r="N6" s="23"/>
      <c r="T6" s="23"/>
    </row>
    <row r="7" spans="1:20" ht="15.75" thickBot="1">
      <c r="F7" s="24"/>
      <c r="N7" s="24"/>
      <c r="T7" s="23"/>
    </row>
    <row r="8" spans="1:20">
      <c r="A8">
        <v>409</v>
      </c>
      <c r="C8">
        <v>89.310310000000001</v>
      </c>
      <c r="D8">
        <f>C8-B2</f>
        <v>77.510310000000004</v>
      </c>
      <c r="E8">
        <f>E2/D2*D8</f>
        <v>26095.803596134017</v>
      </c>
      <c r="F8" s="22">
        <f>F2/360*D8</f>
        <v>26181.260266666668</v>
      </c>
      <c r="G8">
        <f>F8-E8</f>
        <v>85.456670532650605</v>
      </c>
      <c r="I8">
        <v>-199</v>
      </c>
      <c r="K8">
        <v>32.519350000000003</v>
      </c>
      <c r="L8">
        <f>K8-J2</f>
        <v>8.4193500000000014</v>
      </c>
      <c r="M8">
        <f>M2/L2*L8</f>
        <v>2028.7590361445793</v>
      </c>
      <c r="N8" s="22">
        <f>N2/360*L8</f>
        <v>2095.4826666666668</v>
      </c>
      <c r="O8">
        <f>N8-M8</f>
        <v>66.723630522087433</v>
      </c>
      <c r="S8">
        <v>30</v>
      </c>
      <c r="T8" s="23">
        <f>T2/360*30</f>
        <v>4259.1111111111104</v>
      </c>
    </row>
    <row r="9" spans="1:20">
      <c r="A9">
        <v>409</v>
      </c>
      <c r="C9">
        <v>86.311599999999999</v>
      </c>
      <c r="D9">
        <f>C9-B2</f>
        <v>74.511600000000001</v>
      </c>
      <c r="E9">
        <f>E2/D2*D9</f>
        <v>25086.212134020614</v>
      </c>
      <c r="F9" s="23">
        <f>F2/360*D9</f>
        <v>25168.362666666668</v>
      </c>
      <c r="G9">
        <f t="shared" ref="G9:G13" si="0">F9-E9</f>
        <v>82.150532646053762</v>
      </c>
      <c r="I9">
        <v>-184</v>
      </c>
      <c r="K9">
        <v>32.677950000000003</v>
      </c>
      <c r="L9">
        <f>K9-J2</f>
        <v>8.5779500000000013</v>
      </c>
      <c r="M9">
        <f>M2/L2*L9</f>
        <v>2066.9759036144587</v>
      </c>
      <c r="N9" s="23">
        <f>N2/360*L9</f>
        <v>2134.9564444444445</v>
      </c>
      <c r="O9">
        <f t="shared" ref="O9:O13" si="1">N9-M9</f>
        <v>67.980540829985785</v>
      </c>
      <c r="T9" s="23"/>
    </row>
    <row r="10" spans="1:20">
      <c r="A10">
        <v>409</v>
      </c>
      <c r="C10">
        <v>83.398830000000004</v>
      </c>
      <c r="D10">
        <f>C10-B2</f>
        <v>71.598830000000007</v>
      </c>
      <c r="E10">
        <f>E2/D2*D10</f>
        <v>24105.5545435567</v>
      </c>
      <c r="F10" s="23">
        <f>F2/360*D10</f>
        <v>24184.493688888891</v>
      </c>
      <c r="G10">
        <f t="shared" si="0"/>
        <v>78.939145332191401</v>
      </c>
      <c r="I10">
        <v>-169</v>
      </c>
      <c r="K10">
        <v>33.040680000000002</v>
      </c>
      <c r="L10">
        <f>K10-J2</f>
        <v>8.9406800000000004</v>
      </c>
      <c r="M10">
        <f>M2/L2*L10</f>
        <v>2154.3807228915671</v>
      </c>
      <c r="N10" s="23">
        <f>N2/360*L10</f>
        <v>2225.2359111111114</v>
      </c>
      <c r="O10">
        <f t="shared" si="1"/>
        <v>70.855188219544289</v>
      </c>
      <c r="T10" s="23"/>
    </row>
    <row r="11" spans="1:20">
      <c r="A11">
        <v>409</v>
      </c>
      <c r="C11">
        <v>80.561539999999994</v>
      </c>
      <c r="D11">
        <f>C11-B2</f>
        <v>68.761539999999997</v>
      </c>
      <c r="E11">
        <f>E2/D2*D11</f>
        <v>23150.309201546388</v>
      </c>
      <c r="F11" s="23">
        <f>F2/360*D11</f>
        <v>23226.120177777775</v>
      </c>
      <c r="G11">
        <f t="shared" si="0"/>
        <v>75.810976231387031</v>
      </c>
      <c r="I11">
        <v>-154</v>
      </c>
      <c r="K11">
        <v>33.59328</v>
      </c>
      <c r="L11">
        <f>K11-J2</f>
        <v>9.4932799999999986</v>
      </c>
      <c r="M11">
        <f>M2/L2*L11</f>
        <v>2287.5373493975908</v>
      </c>
      <c r="N11" s="23">
        <f>N2/360*L11</f>
        <v>2362.7719111111105</v>
      </c>
      <c r="O11">
        <f t="shared" si="1"/>
        <v>75.234561713519724</v>
      </c>
      <c r="T11" s="23"/>
    </row>
    <row r="12" spans="1:20">
      <c r="A12">
        <v>409</v>
      </c>
      <c r="C12">
        <v>77.792720000000003</v>
      </c>
      <c r="D12">
        <f>C12-B2</f>
        <v>65.992720000000006</v>
      </c>
      <c r="E12">
        <f>E2/D2*D12</f>
        <v>22218.116014432988</v>
      </c>
      <c r="F12" s="23">
        <f>F2/360*D12</f>
        <v>22290.874311111114</v>
      </c>
      <c r="G12">
        <f t="shared" si="0"/>
        <v>72.758296678126499</v>
      </c>
      <c r="I12">
        <v>-139</v>
      </c>
      <c r="K12">
        <v>34.324509999999997</v>
      </c>
      <c r="L12">
        <f>K12-J2</f>
        <v>10.224509999999995</v>
      </c>
      <c r="M12">
        <f>M2/L2*L12</f>
        <v>2463.7373493975897</v>
      </c>
      <c r="N12" s="23">
        <f>N2/360*L12</f>
        <v>2544.766933333332</v>
      </c>
      <c r="O12">
        <f t="shared" si="1"/>
        <v>81.029583935742266</v>
      </c>
      <c r="T12" s="23"/>
    </row>
    <row r="13" spans="1:20" ht="15.75" thickBot="1">
      <c r="A13">
        <v>409</v>
      </c>
      <c r="C13">
        <v>75.087959999999995</v>
      </c>
      <c r="D13">
        <f>C13-B2</f>
        <v>63.287959999999998</v>
      </c>
      <c r="E13">
        <f>E2/D2*D13</f>
        <v>21307.490244329892</v>
      </c>
      <c r="F13" s="24">
        <f>F2/360*D13</f>
        <v>21377.266488888887</v>
      </c>
      <c r="G13">
        <f t="shared" si="0"/>
        <v>69.776244558994222</v>
      </c>
      <c r="I13">
        <v>-124</v>
      </c>
      <c r="K13">
        <v>35.225149999999999</v>
      </c>
      <c r="L13">
        <f>K13-J2</f>
        <v>11.125149999999998</v>
      </c>
      <c r="M13">
        <f>M2/L2*L13</f>
        <v>2680.7590361445787</v>
      </c>
      <c r="N13" s="24">
        <f>N2/360*L13</f>
        <v>2768.9262222222214</v>
      </c>
      <c r="O13">
        <f t="shared" si="1"/>
        <v>88.167186077642782</v>
      </c>
      <c r="T13" s="24"/>
    </row>
  </sheetData>
  <mergeCells count="3">
    <mergeCell ref="B1:D1"/>
    <mergeCell ref="J1:L1"/>
    <mergeCell ref="Q1:S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rasika</dc:creator>
  <cp:lastModifiedBy>rasika</cp:lastModifiedBy>
  <dcterms:created xsi:type="dcterms:W3CDTF">2018-07-09T12:46:59Z</dcterms:created>
  <dcterms:modified xsi:type="dcterms:W3CDTF">2018-07-14T13:28:33Z</dcterms:modified>
</cp:coreProperties>
</file>