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iciadarnell/Documents/OShea_Lab/DarnellSubramaniamOShea2017_Paper/rawdata/western_blots/fig3/293t_s6kphospho_3612h/rawdata/"/>
    </mc:Choice>
  </mc:AlternateContent>
  <bookViews>
    <workbookView xWindow="0" yWindow="1780" windowWidth="25360" windowHeight="142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J7" i="1"/>
  <c r="E8" i="1"/>
  <c r="J8" i="1"/>
  <c r="E9" i="1"/>
  <c r="J9" i="1"/>
  <c r="E10" i="1"/>
  <c r="J10" i="1"/>
  <c r="E11" i="1"/>
  <c r="J11" i="1"/>
  <c r="J17" i="1"/>
  <c r="E17" i="1"/>
  <c r="J24" i="1"/>
  <c r="E24" i="1"/>
  <c r="E12" i="1"/>
  <c r="J12" i="1"/>
  <c r="J19" i="1"/>
  <c r="E19" i="1"/>
  <c r="J25" i="1"/>
  <c r="E25" i="1"/>
  <c r="J18" i="1"/>
  <c r="E18" i="1"/>
  <c r="E13" i="1"/>
  <c r="J13" i="1"/>
  <c r="J26" i="1"/>
  <c r="E26" i="1"/>
  <c r="J20" i="1"/>
  <c r="E20" i="1"/>
  <c r="J27" i="1"/>
  <c r="E27" i="1"/>
  <c r="J21" i="1"/>
  <c r="E21" i="1"/>
  <c r="J28" i="1"/>
  <c r="E28" i="1"/>
  <c r="J22" i="1"/>
  <c r="E22" i="1"/>
  <c r="J29" i="1"/>
  <c r="E29" i="1"/>
  <c r="J23" i="1"/>
  <c r="E23" i="1"/>
  <c r="J30" i="1"/>
  <c r="E30" i="1"/>
  <c r="I50" i="1"/>
  <c r="I43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33" i="1"/>
  <c r="J33" i="1"/>
  <c r="J43" i="1"/>
  <c r="P38" i="1"/>
  <c r="I35" i="1"/>
  <c r="J35" i="1"/>
  <c r="I45" i="1"/>
  <c r="J45" i="1"/>
  <c r="P40" i="1"/>
  <c r="S40" i="1"/>
  <c r="Q38" i="1"/>
  <c r="Q40" i="1"/>
  <c r="T40" i="1"/>
  <c r="S38" i="1"/>
  <c r="T38" i="1"/>
  <c r="I39" i="1"/>
  <c r="J39" i="1"/>
  <c r="I49" i="1"/>
  <c r="J49" i="1"/>
  <c r="Q44" i="1"/>
  <c r="I38" i="1"/>
  <c r="J38" i="1"/>
  <c r="I48" i="1"/>
  <c r="J48" i="1"/>
  <c r="Q43" i="1"/>
  <c r="I37" i="1"/>
  <c r="J37" i="1"/>
  <c r="I47" i="1"/>
  <c r="J47" i="1"/>
  <c r="Q42" i="1"/>
  <c r="I36" i="1"/>
  <c r="J36" i="1"/>
  <c r="I46" i="1"/>
  <c r="J46" i="1"/>
  <c r="Q41" i="1"/>
  <c r="I34" i="1"/>
  <c r="J34" i="1"/>
  <c r="I44" i="1"/>
  <c r="J44" i="1"/>
  <c r="Q39" i="1"/>
  <c r="P44" i="1"/>
  <c r="P43" i="1"/>
  <c r="P42" i="1"/>
  <c r="P41" i="1"/>
  <c r="P39" i="1"/>
  <c r="S39" i="1"/>
  <c r="T39" i="1"/>
  <c r="U39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U38" i="1"/>
</calcChain>
</file>

<file path=xl/sharedStrings.xml><?xml version="1.0" encoding="utf-8"?>
<sst xmlns="http://schemas.openxmlformats.org/spreadsheetml/2006/main" count="67" uniqueCount="16">
  <si>
    <t>Rich</t>
  </si>
  <si>
    <t>-Leucine 3 hours</t>
  </si>
  <si>
    <t>-Arginine 3 hours</t>
  </si>
  <si>
    <t>-Leucine 6 hours</t>
  </si>
  <si>
    <t>-Arginine 6 hours</t>
  </si>
  <si>
    <t>-Leucine 12 hours</t>
  </si>
  <si>
    <t>-Arginine 12 hours</t>
  </si>
  <si>
    <t>replicate</t>
  </si>
  <si>
    <t>06-25-14 analysis of s6k phos</t>
  </si>
  <si>
    <t>s6k total gel 3</t>
  </si>
  <si>
    <t>normalized to max signal</t>
  </si>
  <si>
    <t>ps6k</t>
  </si>
  <si>
    <t>phos/total</t>
  </si>
  <si>
    <t>pt / rich pt</t>
  </si>
  <si>
    <t>stdev</t>
  </si>
  <si>
    <t>sterr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</si>
</sst>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604A7B"/>
              </a:solidFill>
            </c:spPr>
          </c:dPt>
          <c:dPt>
            <c:idx val="4"/>
            <c:invertIfNegative val="0"/>
            <c:bubble3D val="0"/>
            <c:spPr>
              <a:solidFill>
                <a:srgbClr val="31859C"/>
              </a:solidFill>
            </c:spPr>
          </c:dPt>
          <c:dPt>
            <c:idx val="5"/>
            <c:invertIfNegative val="0"/>
            <c:bubble3D val="0"/>
            <c:spPr>
              <a:solidFill>
                <a:srgbClr val="604A7B"/>
              </a:solidFill>
            </c:spPr>
          </c:dPt>
          <c:dPt>
            <c:idx val="6"/>
            <c:invertIfNegative val="0"/>
            <c:bubble3D val="0"/>
            <c:spPr>
              <a:solidFill>
                <a:srgbClr val="31859C"/>
              </a:solidFill>
            </c:spPr>
          </c:dPt>
          <c:errBars>
            <c:errBarType val="both"/>
            <c:errValType val="cust"/>
            <c:noEndCap val="0"/>
            <c:plus>
              <c:numRef>
                <c:f>Sheet1!$U$38:$U$44</c:f>
                <c:numCache>
                  <c:formatCode>General</c:formatCode>
                  <c:ptCount val="7"/>
                  <c:pt idx="0">
                    <c:v>0.0946258554722066</c:v>
                  </c:pt>
                  <c:pt idx="1">
                    <c:v>0.0345860248305985</c:v>
                  </c:pt>
                  <c:pt idx="2">
                    <c:v>0.113272239502227</c:v>
                  </c:pt>
                  <c:pt idx="3">
                    <c:v>0.0446900858755811</c:v>
                  </c:pt>
                  <c:pt idx="4">
                    <c:v>0.10245785784601</c:v>
                  </c:pt>
                  <c:pt idx="5">
                    <c:v>0.0374648700947179</c:v>
                  </c:pt>
                  <c:pt idx="6">
                    <c:v>0.0587737860563739</c:v>
                  </c:pt>
                </c:numCache>
              </c:numRef>
            </c:plus>
            <c:minus>
              <c:numRef>
                <c:f>Sheet1!$U$38:$U$44</c:f>
                <c:numCache>
                  <c:formatCode>General</c:formatCode>
                  <c:ptCount val="7"/>
                  <c:pt idx="0">
                    <c:v>0.0946258554722066</c:v>
                  </c:pt>
                  <c:pt idx="1">
                    <c:v>0.0345860248305985</c:v>
                  </c:pt>
                  <c:pt idx="2">
                    <c:v>0.113272239502227</c:v>
                  </c:pt>
                  <c:pt idx="3">
                    <c:v>0.0446900858755811</c:v>
                  </c:pt>
                  <c:pt idx="4">
                    <c:v>0.10245785784601</c:v>
                  </c:pt>
                  <c:pt idx="5">
                    <c:v>0.0374648700947179</c:v>
                  </c:pt>
                  <c:pt idx="6">
                    <c:v>0.0587737860563739</c:v>
                  </c:pt>
                </c:numCache>
              </c:numRef>
            </c:minus>
          </c:errBars>
          <c:cat>
            <c:strRef>
              <c:f>Sheet1!$R$38:$R$44</c:f>
              <c:strCache>
                <c:ptCount val="7"/>
                <c:pt idx="0">
                  <c:v>Rich</c:v>
                </c:pt>
                <c:pt idx="1">
                  <c:v>-Leucine 3 hours</c:v>
                </c:pt>
                <c:pt idx="2">
                  <c:v>-Arginine 3 hours</c:v>
                </c:pt>
                <c:pt idx="3">
                  <c:v>-Leucine 6 hours</c:v>
                </c:pt>
                <c:pt idx="4">
                  <c:v>-Arginine 6 hours</c:v>
                </c:pt>
                <c:pt idx="5">
                  <c:v>-Leucine 12 hours</c:v>
                </c:pt>
                <c:pt idx="6">
                  <c:v>-Arginine 12 hours</c:v>
                </c:pt>
              </c:strCache>
            </c:strRef>
          </c:cat>
          <c:val>
            <c:numRef>
              <c:f>Sheet1!$S$38:$S$44</c:f>
              <c:numCache>
                <c:formatCode>General</c:formatCode>
                <c:ptCount val="7"/>
                <c:pt idx="0">
                  <c:v>1.0</c:v>
                </c:pt>
                <c:pt idx="1">
                  <c:v>0.245356618940794</c:v>
                </c:pt>
                <c:pt idx="2">
                  <c:v>0.585962332131784</c:v>
                </c:pt>
                <c:pt idx="3">
                  <c:v>0.183211124888818</c:v>
                </c:pt>
                <c:pt idx="4">
                  <c:v>0.566969478304742</c:v>
                </c:pt>
                <c:pt idx="5">
                  <c:v>0.212470074497388</c:v>
                </c:pt>
                <c:pt idx="6">
                  <c:v>0.699796436693702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0757152"/>
        <c:axId val="-580754832"/>
      </c:barChart>
      <c:catAx>
        <c:axId val="-58075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Myriad Pro"/>
                <a:cs typeface="Myriad Pro"/>
              </a:defRPr>
            </a:pPr>
            <a:endParaRPr lang="en-US"/>
          </a:p>
        </c:txPr>
        <c:crossAx val="-580754832"/>
        <c:crosses val="autoZero"/>
        <c:auto val="1"/>
        <c:lblAlgn val="ctr"/>
        <c:lblOffset val="100"/>
        <c:noMultiLvlLbl val="0"/>
      </c:catAx>
      <c:valAx>
        <c:axId val="-58075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Relative Phosphorylation</a:t>
                </a:r>
                <a:r>
                  <a:rPr lang="en-US" sz="1400" baseline="0"/>
                  <a:t> Index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201745193719341"/>
              <c:y val="0.1284015479293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580757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Sheet1!$N$106</c:f>
              <c:strCache>
                <c:ptCount val="1"/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604A7B"/>
              </a:solidFill>
            </c:spPr>
          </c:dPt>
          <c:dPt>
            <c:idx val="4"/>
            <c:invertIfNegative val="0"/>
            <c:bubble3D val="0"/>
            <c:spPr>
              <a:solidFill>
                <a:srgbClr val="31859C"/>
              </a:solidFill>
            </c:spPr>
          </c:dPt>
          <c:dPt>
            <c:idx val="5"/>
            <c:invertIfNegative val="0"/>
            <c:bubble3D val="0"/>
            <c:spPr>
              <a:solidFill>
                <a:srgbClr val="604A7B"/>
              </a:solidFill>
            </c:spPr>
          </c:dPt>
          <c:dPt>
            <c:idx val="6"/>
            <c:invertIfNegative val="0"/>
            <c:bubble3D val="0"/>
            <c:spPr>
              <a:solidFill>
                <a:srgbClr val="31859C"/>
              </a:solidFill>
            </c:spPr>
          </c:dPt>
          <c:errBars>
            <c:errBarType val="both"/>
            <c:errValType val="cust"/>
            <c:noEndCap val="0"/>
            <c:plus>
              <c:numRef>
                <c:f>Sheet1!$P$107:$P$113</c:f>
                <c:numCache>
                  <c:formatCode>General</c:formatCode>
                  <c:ptCount val="7"/>
                </c:numCache>
              </c:numRef>
            </c:plus>
            <c:minus>
              <c:numRef>
                <c:f>Sheet1!$P$107:$P$113</c:f>
                <c:numCache>
                  <c:formatCode>General</c:formatCode>
                  <c:ptCount val="7"/>
                </c:numCache>
              </c:numRef>
            </c:minus>
          </c:errBars>
          <c:cat>
            <c:numRef>
              <c:f>Sheet1!$M$107:$M$113</c:f>
              <c:numCache>
                <c:formatCode>General</c:formatCode>
                <c:ptCount val="7"/>
              </c:numCache>
            </c:numRef>
          </c:cat>
          <c:val>
            <c:numRef>
              <c:f>Sheet1!$N$107:$N$113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0778320"/>
        <c:axId val="-580776000"/>
      </c:barChart>
      <c:catAx>
        <c:axId val="-58077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0776000"/>
        <c:crosses val="autoZero"/>
        <c:auto val="1"/>
        <c:lblAlgn val="ctr"/>
        <c:lblOffset val="100"/>
        <c:noMultiLvlLbl val="0"/>
      </c:catAx>
      <c:valAx>
        <c:axId val="-58077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Relative Phosphorylation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8077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>
          <a:latin typeface="Myriad Pro"/>
          <a:cs typeface="Myriad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126999</xdr:colOff>
      <xdr:row>46</xdr:row>
      <xdr:rowOff>88900</xdr:rowOff>
    </xdr:from>
    <xdr:to>
      <xdr:col>23</xdr:col>
      <xdr:colOff>550332</xdr:colOff>
      <xdr:row>66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90</xdr:row>
      <xdr:rowOff>114300</xdr:rowOff>
    </xdr:from>
    <xdr:to>
      <xdr:col>22</xdr:col>
      <xdr:colOff>304800</xdr:colOff>
      <xdr:row>105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47"/>
  <sheetViews>
    <sheetView tabSelected="1" topLeftCell="B32" workbookViewId="0">
      <selection activeCell="P56" sqref="P56"/>
    </sheetView>
  </sheetViews>
  <sheetFormatPr baseColWidth="10" defaultRowHeight="16" x14ac:dyDescent="0.2"/>
  <cols>
    <col min="9" max="9" width="12.1640625" bestFit="1" customWidth="1"/>
  </cols>
  <sheetData>
    <row r="2" spans="1:13" x14ac:dyDescent="0.2">
      <c r="A2" t="s">
        <v>8</v>
      </c>
    </row>
    <row r="5" spans="1:13" x14ac:dyDescent="0.2">
      <c r="A5" t="s">
        <v>9</v>
      </c>
      <c r="H5" t="s">
        <v>11</v>
      </c>
    </row>
    <row r="6" spans="1:13" x14ac:dyDescent="0.2">
      <c r="D6" t="s">
        <v>7</v>
      </c>
      <c r="E6" t="s">
        <v>10</v>
      </c>
    </row>
    <row r="7" spans="1:13" x14ac:dyDescent="0.2">
      <c r="A7" t="s">
        <v>0</v>
      </c>
      <c r="B7">
        <v>1</v>
      </c>
      <c r="C7">
        <v>7396.5389999999998</v>
      </c>
      <c r="D7">
        <v>3</v>
      </c>
      <c r="E7">
        <f>C7/7396.539</f>
        <v>1</v>
      </c>
      <c r="H7">
        <v>1</v>
      </c>
      <c r="I7">
        <v>8306.0239999999994</v>
      </c>
      <c r="J7">
        <f>I7/8306.024</f>
        <v>1</v>
      </c>
    </row>
    <row r="8" spans="1:13" x14ac:dyDescent="0.2">
      <c r="A8" s="1" t="s">
        <v>1</v>
      </c>
      <c r="B8">
        <v>2</v>
      </c>
      <c r="C8">
        <v>6196.317</v>
      </c>
      <c r="D8">
        <v>3</v>
      </c>
      <c r="E8">
        <f t="shared" ref="E8:E13" si="0">C8/7515.711</f>
        <v>0.82444854518754107</v>
      </c>
      <c r="H8">
        <v>2</v>
      </c>
      <c r="I8">
        <v>1993.4970000000001</v>
      </c>
      <c r="J8">
        <f t="shared" ref="J8:J13" si="1">I8/8306.024</f>
        <v>0.24000616901660773</v>
      </c>
    </row>
    <row r="9" spans="1:13" x14ac:dyDescent="0.2">
      <c r="A9" s="1" t="s">
        <v>2</v>
      </c>
      <c r="B9">
        <v>3</v>
      </c>
      <c r="C9">
        <v>6079.7309999999998</v>
      </c>
      <c r="D9">
        <v>3</v>
      </c>
      <c r="E9">
        <f t="shared" si="0"/>
        <v>0.80893624036368605</v>
      </c>
      <c r="H9">
        <v>3</v>
      </c>
      <c r="I9">
        <v>5028.8320000000003</v>
      </c>
      <c r="J9">
        <f t="shared" si="1"/>
        <v>0.60544395248556959</v>
      </c>
    </row>
    <row r="10" spans="1:13" x14ac:dyDescent="0.2">
      <c r="A10" s="1" t="s">
        <v>3</v>
      </c>
      <c r="B10">
        <v>4</v>
      </c>
      <c r="C10">
        <v>5656.61</v>
      </c>
      <c r="D10">
        <v>3</v>
      </c>
      <c r="E10">
        <f t="shared" si="0"/>
        <v>0.7526380404994284</v>
      </c>
      <c r="H10">
        <v>4</v>
      </c>
      <c r="I10">
        <v>1570.376</v>
      </c>
      <c r="J10">
        <f t="shared" si="1"/>
        <v>0.18906470773501258</v>
      </c>
    </row>
    <row r="11" spans="1:13" x14ac:dyDescent="0.2">
      <c r="A11" s="1" t="s">
        <v>4</v>
      </c>
      <c r="B11">
        <v>5</v>
      </c>
      <c r="C11">
        <v>6108.66</v>
      </c>
      <c r="D11">
        <v>3</v>
      </c>
      <c r="E11">
        <f t="shared" si="0"/>
        <v>0.8127853771918585</v>
      </c>
      <c r="H11">
        <v>5</v>
      </c>
      <c r="I11">
        <v>4851.125</v>
      </c>
      <c r="J11">
        <f t="shared" si="1"/>
        <v>0.58404899865447057</v>
      </c>
    </row>
    <row r="12" spans="1:13" x14ac:dyDescent="0.2">
      <c r="A12" s="1" t="s">
        <v>5</v>
      </c>
      <c r="B12">
        <v>6</v>
      </c>
      <c r="C12">
        <v>5982.4390000000003</v>
      </c>
      <c r="D12">
        <v>3</v>
      </c>
      <c r="E12">
        <f t="shared" si="0"/>
        <v>0.79599109119549705</v>
      </c>
      <c r="H12">
        <v>6</v>
      </c>
      <c r="I12">
        <v>1464.4259999999999</v>
      </c>
      <c r="J12">
        <f t="shared" si="1"/>
        <v>0.17630890544019617</v>
      </c>
      <c r="M12" s="1"/>
    </row>
    <row r="13" spans="1:13" x14ac:dyDescent="0.2">
      <c r="A13" s="1" t="s">
        <v>6</v>
      </c>
      <c r="B13">
        <v>7</v>
      </c>
      <c r="C13">
        <v>6540.61</v>
      </c>
      <c r="D13">
        <v>1</v>
      </c>
      <c r="E13">
        <f t="shared" si="0"/>
        <v>0.87025831621253125</v>
      </c>
      <c r="H13">
        <v>7</v>
      </c>
      <c r="I13">
        <v>4983.4179999999997</v>
      </c>
      <c r="J13">
        <f t="shared" si="1"/>
        <v>0.5999763545108947</v>
      </c>
      <c r="M13" s="1"/>
    </row>
    <row r="14" spans="1:13" x14ac:dyDescent="0.2">
      <c r="M14" s="1"/>
    </row>
    <row r="15" spans="1:13" x14ac:dyDescent="0.2">
      <c r="M15" s="1"/>
    </row>
    <row r="16" spans="1:13" x14ac:dyDescent="0.2">
      <c r="A16" t="s">
        <v>9</v>
      </c>
      <c r="M16" s="1"/>
    </row>
    <row r="17" spans="1:13" x14ac:dyDescent="0.2">
      <c r="A17" t="s">
        <v>0</v>
      </c>
      <c r="B17">
        <v>1</v>
      </c>
      <c r="C17">
        <v>7291.4179999999997</v>
      </c>
      <c r="D17">
        <v>1</v>
      </c>
      <c r="E17">
        <f>C17/7291.418</f>
        <v>1</v>
      </c>
      <c r="H17">
        <v>1</v>
      </c>
      <c r="I17">
        <v>7571.2669999999998</v>
      </c>
      <c r="J17">
        <f>I17/7571.267</f>
        <v>1</v>
      </c>
      <c r="M17" s="1"/>
    </row>
    <row r="18" spans="1:13" x14ac:dyDescent="0.2">
      <c r="A18" s="1" t="s">
        <v>1</v>
      </c>
      <c r="B18">
        <v>2</v>
      </c>
      <c r="C18">
        <v>4770.0540000000001</v>
      </c>
      <c r="D18">
        <v>1</v>
      </c>
      <c r="E18">
        <f t="shared" ref="E18:E30" si="2">C18/7291.418</f>
        <v>0.65420114441388499</v>
      </c>
      <c r="H18">
        <v>2</v>
      </c>
      <c r="I18">
        <v>965.52700000000004</v>
      </c>
      <c r="J18">
        <f t="shared" ref="J18:J30" si="3">I18/7571.267</f>
        <v>0.12752515530095559</v>
      </c>
    </row>
    <row r="19" spans="1:13" x14ac:dyDescent="0.2">
      <c r="A19" s="1" t="s">
        <v>2</v>
      </c>
      <c r="B19">
        <v>3</v>
      </c>
      <c r="C19">
        <v>4907.4179999999997</v>
      </c>
      <c r="D19">
        <v>1</v>
      </c>
      <c r="E19">
        <f t="shared" si="2"/>
        <v>0.67304027831074831</v>
      </c>
      <c r="H19">
        <v>3</v>
      </c>
      <c r="I19">
        <v>2022.6189999999999</v>
      </c>
      <c r="J19">
        <f t="shared" si="3"/>
        <v>0.26714405924398121</v>
      </c>
    </row>
    <row r="20" spans="1:13" x14ac:dyDescent="0.2">
      <c r="A20" s="1" t="s">
        <v>3</v>
      </c>
      <c r="B20">
        <v>4</v>
      </c>
      <c r="C20">
        <v>4517.125</v>
      </c>
      <c r="D20">
        <v>1</v>
      </c>
      <c r="E20">
        <f t="shared" si="2"/>
        <v>0.6195125557196145</v>
      </c>
      <c r="H20">
        <v>4</v>
      </c>
      <c r="I20">
        <v>742.577</v>
      </c>
      <c r="J20">
        <f t="shared" si="3"/>
        <v>9.8078300501091828E-2</v>
      </c>
    </row>
    <row r="21" spans="1:13" x14ac:dyDescent="0.2">
      <c r="A21" s="1" t="s">
        <v>4</v>
      </c>
      <c r="B21">
        <v>5</v>
      </c>
      <c r="C21">
        <v>4529.5389999999998</v>
      </c>
      <c r="D21">
        <v>1</v>
      </c>
      <c r="E21">
        <f t="shared" si="2"/>
        <v>0.62121510520998791</v>
      </c>
      <c r="H21">
        <v>5</v>
      </c>
      <c r="I21">
        <v>1961.4469999999999</v>
      </c>
      <c r="J21">
        <f t="shared" si="3"/>
        <v>0.25906456607592887</v>
      </c>
    </row>
    <row r="22" spans="1:13" x14ac:dyDescent="0.2">
      <c r="A22" s="1" t="s">
        <v>5</v>
      </c>
      <c r="B22">
        <v>6</v>
      </c>
      <c r="C22">
        <v>4158.8320000000003</v>
      </c>
      <c r="D22">
        <v>1</v>
      </c>
      <c r="E22">
        <f t="shared" si="2"/>
        <v>0.57037355422498071</v>
      </c>
      <c r="H22">
        <v>6</v>
      </c>
      <c r="I22">
        <v>586.74900000000002</v>
      </c>
      <c r="J22">
        <f t="shared" si="3"/>
        <v>7.7496804695964372E-2</v>
      </c>
    </row>
    <row r="23" spans="1:13" x14ac:dyDescent="0.2">
      <c r="A23" s="1" t="s">
        <v>6</v>
      </c>
      <c r="B23">
        <v>7</v>
      </c>
      <c r="C23">
        <v>6412.0749999999998</v>
      </c>
      <c r="D23">
        <v>3</v>
      </c>
      <c r="E23">
        <f t="shared" si="2"/>
        <v>0.8794002757762619</v>
      </c>
      <c r="H23">
        <v>7</v>
      </c>
      <c r="I23">
        <v>3930.761</v>
      </c>
      <c r="J23">
        <f t="shared" si="3"/>
        <v>0.51916819206085318</v>
      </c>
    </row>
    <row r="24" spans="1:13" x14ac:dyDescent="0.2">
      <c r="A24" t="s">
        <v>0</v>
      </c>
      <c r="B24">
        <v>8</v>
      </c>
      <c r="C24">
        <v>7100.66</v>
      </c>
      <c r="D24">
        <v>2</v>
      </c>
      <c r="E24">
        <f t="shared" si="2"/>
        <v>0.9738380106585578</v>
      </c>
      <c r="H24">
        <v>8</v>
      </c>
      <c r="I24">
        <v>5985.9740000000002</v>
      </c>
      <c r="J24">
        <f t="shared" si="3"/>
        <v>0.79061721109558025</v>
      </c>
    </row>
    <row r="25" spans="1:13" x14ac:dyDescent="0.2">
      <c r="A25" s="1" t="s">
        <v>1</v>
      </c>
      <c r="B25">
        <v>9</v>
      </c>
      <c r="C25">
        <v>5023.4179999999997</v>
      </c>
      <c r="D25">
        <v>2</v>
      </c>
      <c r="E25">
        <f t="shared" si="2"/>
        <v>0.68894939228556085</v>
      </c>
      <c r="H25">
        <v>9</v>
      </c>
      <c r="I25">
        <v>1087.4770000000001</v>
      </c>
      <c r="J25">
        <f t="shared" si="3"/>
        <v>0.14363210279072183</v>
      </c>
    </row>
    <row r="26" spans="1:13" x14ac:dyDescent="0.2">
      <c r="A26" s="1" t="s">
        <v>2</v>
      </c>
      <c r="B26">
        <v>10</v>
      </c>
      <c r="C26">
        <v>3967.5889999999999</v>
      </c>
      <c r="D26">
        <v>2</v>
      </c>
      <c r="E26">
        <f t="shared" si="2"/>
        <v>0.54414504832941957</v>
      </c>
      <c r="H26">
        <v>10</v>
      </c>
      <c r="I26">
        <v>2118.2049999999999</v>
      </c>
      <c r="J26">
        <f t="shared" si="3"/>
        <v>0.27976889469094141</v>
      </c>
    </row>
    <row r="27" spans="1:13" x14ac:dyDescent="0.2">
      <c r="A27" s="1" t="s">
        <v>3</v>
      </c>
      <c r="B27">
        <v>11</v>
      </c>
      <c r="C27">
        <v>3675.761</v>
      </c>
      <c r="D27">
        <v>2</v>
      </c>
      <c r="E27">
        <f t="shared" si="2"/>
        <v>0.50412155769975064</v>
      </c>
      <c r="H27">
        <v>11</v>
      </c>
      <c r="I27">
        <v>418.435</v>
      </c>
      <c r="J27">
        <f t="shared" si="3"/>
        <v>5.5266179359412367E-2</v>
      </c>
    </row>
    <row r="28" spans="1:13" x14ac:dyDescent="0.2">
      <c r="A28" s="1" t="s">
        <v>4</v>
      </c>
      <c r="B28">
        <v>12</v>
      </c>
      <c r="C28">
        <v>3781.0039999999999</v>
      </c>
      <c r="D28">
        <v>2</v>
      </c>
      <c r="E28">
        <f t="shared" si="2"/>
        <v>0.51855537564846788</v>
      </c>
      <c r="H28">
        <v>12</v>
      </c>
      <c r="I28">
        <v>1845.376</v>
      </c>
      <c r="J28">
        <f t="shared" si="3"/>
        <v>0.24373410685424249</v>
      </c>
    </row>
    <row r="29" spans="1:13" x14ac:dyDescent="0.2">
      <c r="A29" s="1" t="s">
        <v>5</v>
      </c>
      <c r="B29">
        <v>13</v>
      </c>
      <c r="C29">
        <v>3472.64</v>
      </c>
      <c r="D29">
        <v>2</v>
      </c>
      <c r="E29">
        <f t="shared" si="2"/>
        <v>0.47626401339218244</v>
      </c>
      <c r="H29">
        <v>13</v>
      </c>
      <c r="I29">
        <v>878.33500000000004</v>
      </c>
      <c r="J29">
        <f t="shared" si="3"/>
        <v>0.11600898502192566</v>
      </c>
    </row>
    <row r="30" spans="1:13" x14ac:dyDescent="0.2">
      <c r="A30" s="1" t="s">
        <v>6</v>
      </c>
      <c r="B30">
        <v>14</v>
      </c>
      <c r="C30">
        <v>4748.6400000000003</v>
      </c>
      <c r="D30">
        <v>2</v>
      </c>
      <c r="E30">
        <f t="shared" si="2"/>
        <v>0.65126426711512087</v>
      </c>
      <c r="H30">
        <v>14</v>
      </c>
      <c r="I30">
        <v>3446.0540000000001</v>
      </c>
      <c r="J30">
        <f t="shared" si="3"/>
        <v>0.45514892025337372</v>
      </c>
    </row>
    <row r="32" spans="1:13" x14ac:dyDescent="0.2">
      <c r="I32" t="s">
        <v>12</v>
      </c>
    </row>
    <row r="33" spans="7:21" x14ac:dyDescent="0.2">
      <c r="G33" t="s">
        <v>0</v>
      </c>
      <c r="H33">
        <v>1</v>
      </c>
      <c r="I33">
        <f>I7/C7</f>
        <v>1.1229608875177972</v>
      </c>
      <c r="J33">
        <f>I33/I$33</f>
        <v>1</v>
      </c>
    </row>
    <row r="34" spans="7:21" x14ac:dyDescent="0.2">
      <c r="G34" s="1" t="s">
        <v>1</v>
      </c>
      <c r="H34">
        <v>2</v>
      </c>
      <c r="I34">
        <f t="shared" ref="I34:I55" si="4">I8/C8</f>
        <v>0.32172288796715859</v>
      </c>
      <c r="J34">
        <f t="shared" ref="J34:J39" si="5">I34/I$33</f>
        <v>0.28649518566786214</v>
      </c>
    </row>
    <row r="35" spans="7:21" x14ac:dyDescent="0.2">
      <c r="G35" s="1" t="s">
        <v>2</v>
      </c>
      <c r="H35">
        <v>3</v>
      </c>
      <c r="I35">
        <f t="shared" si="4"/>
        <v>0.82714712213418662</v>
      </c>
      <c r="J35">
        <f t="shared" si="5"/>
        <v>0.73657696481532853</v>
      </c>
    </row>
    <row r="36" spans="7:21" x14ac:dyDescent="0.2">
      <c r="G36" s="1" t="s">
        <v>3</v>
      </c>
      <c r="H36">
        <v>4</v>
      </c>
      <c r="I36">
        <f t="shared" si="4"/>
        <v>0.27761786653136772</v>
      </c>
      <c r="J36">
        <f t="shared" si="5"/>
        <v>0.2472195333045096</v>
      </c>
    </row>
    <row r="37" spans="7:21" x14ac:dyDescent="0.2">
      <c r="G37" s="1" t="s">
        <v>4</v>
      </c>
      <c r="H37">
        <v>5</v>
      </c>
      <c r="I37">
        <f t="shared" si="4"/>
        <v>0.79413897646947118</v>
      </c>
      <c r="J37">
        <f t="shared" si="5"/>
        <v>0.70718311322920879</v>
      </c>
      <c r="S37" t="s">
        <v>13</v>
      </c>
      <c r="T37" t="s">
        <v>14</v>
      </c>
      <c r="U37" t="s">
        <v>15</v>
      </c>
    </row>
    <row r="38" spans="7:21" x14ac:dyDescent="0.2">
      <c r="G38" s="1" t="s">
        <v>5</v>
      </c>
      <c r="H38">
        <v>6</v>
      </c>
      <c r="I38">
        <f t="shared" si="4"/>
        <v>0.24478745207431282</v>
      </c>
      <c r="J38">
        <f t="shared" si="5"/>
        <v>0.21798395188579825</v>
      </c>
      <c r="O38" t="s">
        <v>0</v>
      </c>
      <c r="P38">
        <f>AVERAGE(J33,J43,J50)</f>
        <v>0.93728566847270134</v>
      </c>
      <c r="Q38">
        <f>STDEV(J33,J43,J50)</f>
        <v>0.108624408568</v>
      </c>
      <c r="R38" t="s">
        <v>0</v>
      </c>
      <c r="S38">
        <f>P38/P$38</f>
        <v>1</v>
      </c>
      <c r="T38">
        <f>S38*SQRT((Q38/P38)^2+(Q$38/P$38)^2)</f>
        <v>0.16389678938753133</v>
      </c>
      <c r="U38">
        <f>T38/SQRT(3)</f>
        <v>9.4625855472206616E-2</v>
      </c>
    </row>
    <row r="39" spans="7:21" x14ac:dyDescent="0.2">
      <c r="G39" s="1" t="s">
        <v>6</v>
      </c>
      <c r="H39">
        <v>7</v>
      </c>
      <c r="I39">
        <f t="shared" si="4"/>
        <v>0.76191945399588112</v>
      </c>
      <c r="J39">
        <f t="shared" si="5"/>
        <v>0.67849153293311459</v>
      </c>
      <c r="O39" s="1" t="s">
        <v>1</v>
      </c>
      <c r="P39">
        <f t="shared" ref="P39:P44" si="6">AVERAGE(J34,J44,J51)</f>
        <v>0.22996924259812379</v>
      </c>
      <c r="Q39">
        <f t="shared" ref="Q39:Q44" si="7">STDEV(J34,J44,J51)</f>
        <v>4.9419315816322022E-2</v>
      </c>
      <c r="R39" s="1" t="s">
        <v>1</v>
      </c>
      <c r="S39">
        <f>P39/P$38</f>
        <v>0.24535661894079383</v>
      </c>
      <c r="T39">
        <f>S39*SQRT((Q39/P39)^2+(Q$38/P$38)^2)</f>
        <v>5.9904752238435451E-2</v>
      </c>
      <c r="U39">
        <f t="shared" ref="U39:U44" si="8">T39/SQRT(3)</f>
        <v>3.4586024830598548E-2</v>
      </c>
    </row>
    <row r="40" spans="7:21" x14ac:dyDescent="0.2">
      <c r="O40" s="1" t="s">
        <v>2</v>
      </c>
      <c r="P40">
        <f t="shared" si="6"/>
        <v>0.54921409617196237</v>
      </c>
      <c r="Q40">
        <f t="shared" si="7"/>
        <v>0.17252222668146039</v>
      </c>
      <c r="R40" s="1" t="s">
        <v>2</v>
      </c>
      <c r="S40">
        <f>P40/P$38</f>
        <v>0.58596233213178417</v>
      </c>
      <c r="T40">
        <f>S40*SQRT((Q40/P40)^2+(Q$38/P$38)^2)</f>
        <v>0.19619327390496771</v>
      </c>
      <c r="U40">
        <f t="shared" si="8"/>
        <v>0.11327223950222709</v>
      </c>
    </row>
    <row r="41" spans="7:21" x14ac:dyDescent="0.2">
      <c r="O41" s="1" t="s">
        <v>3</v>
      </c>
      <c r="P41">
        <f t="shared" si="6"/>
        <v>0.17172116166305093</v>
      </c>
      <c r="Q41">
        <f t="shared" si="7"/>
        <v>6.9768182537239862E-2</v>
      </c>
      <c r="R41" s="1" t="s">
        <v>3</v>
      </c>
      <c r="S41">
        <f>P41/P$38</f>
        <v>0.18321112488881755</v>
      </c>
      <c r="T41">
        <f>S41*SQRT((Q41/P41)^2+(Q$38/P$38)^2)</f>
        <v>7.7405499331122674E-2</v>
      </c>
      <c r="U41">
        <f t="shared" si="8"/>
        <v>4.4690085875581077E-2</v>
      </c>
    </row>
    <row r="42" spans="7:21" x14ac:dyDescent="0.2">
      <c r="G42" t="s">
        <v>9</v>
      </c>
      <c r="O42" s="1" t="s">
        <v>4</v>
      </c>
      <c r="P42">
        <f t="shared" si="6"/>
        <v>0.5314123664764786</v>
      </c>
      <c r="Q42">
        <f t="shared" si="7"/>
        <v>0.15451107671545367</v>
      </c>
      <c r="R42" s="1" t="s">
        <v>4</v>
      </c>
      <c r="S42">
        <f>P42/P$38</f>
        <v>0.56696947830474176</v>
      </c>
      <c r="T42">
        <f>S42*SQRT((Q42/P42)^2+(Q$38/P$38)^2)</f>
        <v>0.17746221542395818</v>
      </c>
      <c r="U42">
        <f t="shared" si="8"/>
        <v>0.10245785784600962</v>
      </c>
    </row>
    <row r="43" spans="7:21" x14ac:dyDescent="0.2">
      <c r="G43" t="s">
        <v>0</v>
      </c>
      <c r="H43">
        <v>1</v>
      </c>
      <c r="I43">
        <f t="shared" si="4"/>
        <v>1.0383806003167011</v>
      </c>
      <c r="J43">
        <f>I43/I$43</f>
        <v>1</v>
      </c>
      <c r="O43" s="1" t="s">
        <v>5</v>
      </c>
      <c r="P43">
        <f t="shared" si="6"/>
        <v>0.19914515580572864</v>
      </c>
      <c r="Q43">
        <f t="shared" si="7"/>
        <v>5.6272457902072241E-2</v>
      </c>
      <c r="R43" s="1" t="s">
        <v>5</v>
      </c>
      <c r="S43">
        <f>P43/P$38</f>
        <v>0.21247007449738767</v>
      </c>
      <c r="T43">
        <f>S43*SQRT((Q43/P43)^2+(Q$38/P$38)^2)</f>
        <v>6.4891058503019294E-2</v>
      </c>
      <c r="U43">
        <f t="shared" si="8"/>
        <v>3.7464870094717946E-2</v>
      </c>
    </row>
    <row r="44" spans="7:21" x14ac:dyDescent="0.2">
      <c r="G44" s="1" t="s">
        <v>1</v>
      </c>
      <c r="H44">
        <v>2</v>
      </c>
      <c r="I44">
        <f t="shared" si="4"/>
        <v>0.20241427036255774</v>
      </c>
      <c r="J44">
        <f t="shared" ref="J44:J56" si="9">I44/I$43</f>
        <v>0.19493263866911839</v>
      </c>
      <c r="O44" s="1" t="s">
        <v>6</v>
      </c>
      <c r="P44">
        <f t="shared" si="6"/>
        <v>0.65590917096127066</v>
      </c>
      <c r="Q44">
        <f t="shared" si="7"/>
        <v>5.7669141547764168E-2</v>
      </c>
      <c r="R44" s="1" t="s">
        <v>6</v>
      </c>
      <c r="S44">
        <f>P44/P$38</f>
        <v>0.69979643669370173</v>
      </c>
      <c r="T44">
        <f>S44*SQRT((Q44/P44)^2+(Q$38/P$38)^2)</f>
        <v>0.10179918360282277</v>
      </c>
      <c r="U44">
        <f t="shared" si="8"/>
        <v>5.8773786056373865E-2</v>
      </c>
    </row>
    <row r="45" spans="7:21" x14ac:dyDescent="0.2">
      <c r="G45" s="1" t="s">
        <v>2</v>
      </c>
      <c r="H45">
        <v>3</v>
      </c>
      <c r="I45">
        <f t="shared" si="4"/>
        <v>0.41215543489468393</v>
      </c>
      <c r="J45">
        <f t="shared" si="9"/>
        <v>0.39692135501084908</v>
      </c>
    </row>
    <row r="46" spans="7:21" x14ac:dyDescent="0.2">
      <c r="G46" s="1" t="s">
        <v>3</v>
      </c>
      <c r="H46">
        <v>4</v>
      </c>
      <c r="I46">
        <f t="shared" si="4"/>
        <v>0.16439151008661482</v>
      </c>
      <c r="J46">
        <f t="shared" si="9"/>
        <v>0.15831527480046931</v>
      </c>
    </row>
    <row r="47" spans="7:21" x14ac:dyDescent="0.2">
      <c r="G47" s="1" t="s">
        <v>4</v>
      </c>
      <c r="H47">
        <v>5</v>
      </c>
      <c r="I47">
        <f t="shared" si="4"/>
        <v>0.43303457592483474</v>
      </c>
      <c r="J47">
        <f t="shared" si="9"/>
        <v>0.41702876170140435</v>
      </c>
    </row>
    <row r="48" spans="7:21" x14ac:dyDescent="0.2">
      <c r="G48" s="1" t="s">
        <v>5</v>
      </c>
      <c r="H48">
        <v>6</v>
      </c>
      <c r="I48">
        <f t="shared" si="4"/>
        <v>0.14108504503187433</v>
      </c>
      <c r="J48">
        <f t="shared" si="9"/>
        <v>0.13587026278114603</v>
      </c>
    </row>
    <row r="49" spans="7:10" x14ac:dyDescent="0.2">
      <c r="G49" s="1" t="s">
        <v>6</v>
      </c>
      <c r="H49">
        <v>7</v>
      </c>
      <c r="I49">
        <f t="shared" si="4"/>
        <v>0.61302480086399491</v>
      </c>
      <c r="J49">
        <f t="shared" si="9"/>
        <v>0.59036619200804141</v>
      </c>
    </row>
    <row r="50" spans="7:10" x14ac:dyDescent="0.2">
      <c r="G50" t="s">
        <v>0</v>
      </c>
      <c r="H50">
        <v>8</v>
      </c>
      <c r="I50">
        <f t="shared" si="4"/>
        <v>0.84301656465736996</v>
      </c>
      <c r="J50">
        <f>I50/I$43</f>
        <v>0.81185700541810391</v>
      </c>
    </row>
    <row r="51" spans="7:10" x14ac:dyDescent="0.2">
      <c r="G51" s="1" t="s">
        <v>1</v>
      </c>
      <c r="H51">
        <v>9</v>
      </c>
      <c r="I51">
        <f>I25/C25</f>
        <v>0.21648148730605341</v>
      </c>
      <c r="J51">
        <f t="shared" ref="J51:J56" si="10">I51/I$43</f>
        <v>0.20847990345739087</v>
      </c>
    </row>
    <row r="52" spans="7:10" x14ac:dyDescent="0.2">
      <c r="G52" s="1" t="s">
        <v>2</v>
      </c>
      <c r="H52">
        <v>10</v>
      </c>
      <c r="I52">
        <f t="shared" si="4"/>
        <v>0.53387712285723143</v>
      </c>
      <c r="J52">
        <f t="shared" si="10"/>
        <v>0.51414396868970924</v>
      </c>
    </row>
    <row r="53" spans="7:10" x14ac:dyDescent="0.2">
      <c r="G53" s="1" t="s">
        <v>3</v>
      </c>
      <c r="H53">
        <v>11</v>
      </c>
      <c r="I53">
        <f t="shared" si="4"/>
        <v>0.11383629131491411</v>
      </c>
      <c r="J53">
        <f t="shared" si="10"/>
        <v>0.10962867688417387</v>
      </c>
    </row>
    <row r="54" spans="7:10" x14ac:dyDescent="0.2">
      <c r="G54" s="1" t="s">
        <v>4</v>
      </c>
      <c r="H54">
        <v>12</v>
      </c>
      <c r="I54">
        <f t="shared" si="4"/>
        <v>0.48806507477907984</v>
      </c>
      <c r="J54">
        <f t="shared" si="10"/>
        <v>0.47002522449882284</v>
      </c>
    </row>
    <row r="55" spans="7:10" x14ac:dyDescent="0.2">
      <c r="G55" s="1" t="s">
        <v>5</v>
      </c>
      <c r="H55">
        <v>13</v>
      </c>
      <c r="I55">
        <f t="shared" si="4"/>
        <v>0.25293004745669001</v>
      </c>
      <c r="J55">
        <f t="shared" si="10"/>
        <v>0.24358125275024164</v>
      </c>
    </row>
    <row r="56" spans="7:10" x14ac:dyDescent="0.2">
      <c r="G56" s="1" t="s">
        <v>6</v>
      </c>
      <c r="H56">
        <v>14</v>
      </c>
      <c r="I56">
        <f>I30/C30</f>
        <v>0.7256928299471006</v>
      </c>
      <c r="J56">
        <f t="shared" si="10"/>
        <v>0.69886978794265586</v>
      </c>
    </row>
    <row r="77" spans="1:7" x14ac:dyDescent="0.2">
      <c r="A77" s="1"/>
      <c r="G77" s="1"/>
    </row>
    <row r="78" spans="1:7" x14ac:dyDescent="0.2">
      <c r="A78" s="1"/>
      <c r="G78" s="1"/>
    </row>
    <row r="79" spans="1:7" x14ac:dyDescent="0.2">
      <c r="A79" s="1"/>
      <c r="G79" s="1"/>
    </row>
    <row r="80" spans="1:7" x14ac:dyDescent="0.2">
      <c r="A80" s="1"/>
      <c r="G80" s="1"/>
    </row>
    <row r="81" spans="1:7" x14ac:dyDescent="0.2">
      <c r="A81" s="1"/>
      <c r="G81" s="1"/>
    </row>
    <row r="82" spans="1:7" x14ac:dyDescent="0.2">
      <c r="A82" s="1"/>
      <c r="G82" s="1"/>
    </row>
    <row r="87" spans="1:7" x14ac:dyDescent="0.2">
      <c r="A87" s="1"/>
      <c r="G87" s="1"/>
    </row>
    <row r="88" spans="1:7" x14ac:dyDescent="0.2">
      <c r="A88" s="1"/>
      <c r="G88" s="1"/>
    </row>
    <row r="89" spans="1:7" x14ac:dyDescent="0.2">
      <c r="A89" s="1"/>
      <c r="G89" s="1"/>
    </row>
    <row r="90" spans="1:7" x14ac:dyDescent="0.2">
      <c r="A90" s="1"/>
      <c r="G90" s="1"/>
    </row>
    <row r="91" spans="1:7" x14ac:dyDescent="0.2">
      <c r="A91" s="1"/>
      <c r="G91" s="1"/>
    </row>
    <row r="92" spans="1:7" x14ac:dyDescent="0.2">
      <c r="A92" s="1"/>
      <c r="G92" s="1"/>
    </row>
    <row r="94" spans="1:7" x14ac:dyDescent="0.2">
      <c r="A94" s="1"/>
      <c r="G94" s="1"/>
    </row>
    <row r="95" spans="1:7" x14ac:dyDescent="0.2">
      <c r="A95" s="1"/>
      <c r="G95" s="1"/>
    </row>
    <row r="96" spans="1:7" x14ac:dyDescent="0.2">
      <c r="A96" s="1"/>
      <c r="G96" s="1"/>
    </row>
    <row r="97" spans="1:13" x14ac:dyDescent="0.2">
      <c r="A97" s="1"/>
      <c r="G97" s="1"/>
    </row>
    <row r="98" spans="1:13" x14ac:dyDescent="0.2">
      <c r="A98" s="1"/>
      <c r="G98" s="1"/>
    </row>
    <row r="99" spans="1:13" x14ac:dyDescent="0.2">
      <c r="A99" s="1"/>
      <c r="G99" s="1"/>
    </row>
    <row r="103" spans="1:13" x14ac:dyDescent="0.2">
      <c r="G103" s="1"/>
    </row>
    <row r="104" spans="1:13" x14ac:dyDescent="0.2">
      <c r="G104" s="1"/>
    </row>
    <row r="105" spans="1:13" x14ac:dyDescent="0.2">
      <c r="G105" s="1"/>
    </row>
    <row r="106" spans="1:13" x14ac:dyDescent="0.2">
      <c r="G106" s="1"/>
    </row>
    <row r="107" spans="1:13" x14ac:dyDescent="0.2">
      <c r="G107" s="1"/>
    </row>
    <row r="108" spans="1:13" x14ac:dyDescent="0.2">
      <c r="G108" s="1"/>
      <c r="J108" s="1"/>
      <c r="M108" s="1"/>
    </row>
    <row r="109" spans="1:13" x14ac:dyDescent="0.2">
      <c r="J109" s="1"/>
      <c r="M109" s="1"/>
    </row>
    <row r="110" spans="1:13" x14ac:dyDescent="0.2">
      <c r="J110" s="1"/>
      <c r="M110" s="1"/>
    </row>
    <row r="111" spans="1:13" x14ac:dyDescent="0.2">
      <c r="J111" s="1"/>
      <c r="M111" s="1"/>
    </row>
    <row r="112" spans="1:13" x14ac:dyDescent="0.2">
      <c r="J112" s="1"/>
      <c r="M112" s="1"/>
    </row>
    <row r="113" spans="7:13" x14ac:dyDescent="0.2">
      <c r="G113" s="1"/>
      <c r="J113" s="1"/>
      <c r="M113" s="1"/>
    </row>
    <row r="114" spans="7:13" x14ac:dyDescent="0.2">
      <c r="G114" s="1"/>
    </row>
    <row r="115" spans="7:13" x14ac:dyDescent="0.2">
      <c r="G115" s="1"/>
    </row>
    <row r="116" spans="7:13" x14ac:dyDescent="0.2">
      <c r="G116" s="1"/>
    </row>
    <row r="117" spans="7:13" x14ac:dyDescent="0.2">
      <c r="G117" s="1"/>
    </row>
    <row r="118" spans="7:13" x14ac:dyDescent="0.2">
      <c r="G118" s="1"/>
    </row>
    <row r="120" spans="7:13" x14ac:dyDescent="0.2">
      <c r="G120" s="1"/>
    </row>
    <row r="121" spans="7:13" x14ac:dyDescent="0.2">
      <c r="G121" s="1"/>
    </row>
    <row r="122" spans="7:13" x14ac:dyDescent="0.2">
      <c r="G122" s="1"/>
    </row>
    <row r="123" spans="7:13" x14ac:dyDescent="0.2">
      <c r="G123" s="1"/>
    </row>
    <row r="124" spans="7:13" x14ac:dyDescent="0.2">
      <c r="G124" s="1"/>
    </row>
    <row r="125" spans="7:13" x14ac:dyDescent="0.2">
      <c r="G125" s="1"/>
    </row>
    <row r="141" spans="11:14" x14ac:dyDescent="0.2">
      <c r="K141" s="1"/>
      <c r="N141" s="1"/>
    </row>
    <row r="142" spans="11:14" x14ac:dyDescent="0.2">
      <c r="K142" s="1"/>
      <c r="N142" s="1"/>
    </row>
    <row r="143" spans="11:14" x14ac:dyDescent="0.2">
      <c r="K143" s="1"/>
      <c r="N143" s="1"/>
    </row>
    <row r="144" spans="11:14" x14ac:dyDescent="0.2">
      <c r="K144" s="1"/>
      <c r="N144" s="1"/>
    </row>
    <row r="145" spans="11:14" x14ac:dyDescent="0.2">
      <c r="K145" s="1"/>
      <c r="N145" s="1"/>
    </row>
    <row r="146" spans="11:14" x14ac:dyDescent="0.2">
      <c r="K146" s="1"/>
      <c r="N146" s="1"/>
    </row>
    <row r="147" spans="11:14" x14ac:dyDescent="0.2">
      <c r="K147" s="1"/>
      <c r="N147" s="1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Darnell</dc:creator>
  <cp:lastModifiedBy>Microsoft Office User</cp:lastModifiedBy>
  <dcterms:created xsi:type="dcterms:W3CDTF">2014-06-26T01:18:19Z</dcterms:created>
  <dcterms:modified xsi:type="dcterms:W3CDTF">2018-02-23T16:55:50Z</dcterms:modified>
</cp:coreProperties>
</file>