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iciadarnell/Documents/OShea_Lab/DarnellSubramaniamOShea2017_Paper/rawdata/western_blots/suppfig3/293t_rps6phospho_3612h/processeddata/"/>
    </mc:Choice>
  </mc:AlternateContent>
  <bookViews>
    <workbookView xWindow="-9700" yWindow="460" windowWidth="25360" windowHeight="14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0" i="1"/>
  <c r="Q16" i="1"/>
  <c r="Q15" i="1"/>
  <c r="Q14" i="1"/>
  <c r="Q13" i="1"/>
  <c r="Q12" i="1"/>
  <c r="Q11" i="1"/>
  <c r="Q10" i="1"/>
  <c r="O11" i="1"/>
  <c r="O12" i="1"/>
  <c r="O13" i="1"/>
  <c r="O14" i="1"/>
  <c r="O15" i="1"/>
  <c r="O16" i="1"/>
  <c r="O17" i="1"/>
  <c r="O10" i="1"/>
  <c r="H25" i="1"/>
  <c r="H26" i="1"/>
  <c r="H27" i="1"/>
  <c r="J27" i="1"/>
  <c r="I27" i="1"/>
  <c r="H22" i="1"/>
  <c r="H23" i="1"/>
  <c r="H24" i="1"/>
  <c r="J24" i="1"/>
  <c r="I24" i="1"/>
  <c r="H19" i="1"/>
  <c r="H20" i="1"/>
  <c r="H21" i="1"/>
  <c r="J21" i="1"/>
  <c r="I21" i="1"/>
  <c r="H16" i="1"/>
  <c r="H17" i="1"/>
  <c r="H18" i="1"/>
  <c r="J18" i="1"/>
  <c r="I18" i="1"/>
  <c r="H13" i="1"/>
  <c r="H14" i="1"/>
  <c r="H15" i="1"/>
  <c r="J15" i="1"/>
  <c r="I15" i="1"/>
  <c r="H10" i="1"/>
  <c r="H11" i="1"/>
  <c r="H12" i="1"/>
  <c r="J12" i="1"/>
  <c r="I12" i="1"/>
  <c r="H7" i="1"/>
  <c r="H8" i="1"/>
  <c r="H9" i="1"/>
  <c r="J9" i="1"/>
  <c r="I9" i="1"/>
  <c r="H4" i="1"/>
  <c r="H5" i="1"/>
  <c r="H6" i="1"/>
  <c r="J6" i="1"/>
  <c r="I6" i="1"/>
</calcChain>
</file>

<file path=xl/sharedStrings.xml><?xml version="1.0" encoding="utf-8"?>
<sst xmlns="http://schemas.openxmlformats.org/spreadsheetml/2006/main" count="27" uniqueCount="18">
  <si>
    <t>Rich</t>
  </si>
  <si>
    <t>rps6</t>
  </si>
  <si>
    <t>Leu 3 Hours</t>
  </si>
  <si>
    <t>Arg 3 Hours</t>
  </si>
  <si>
    <t>Leu 6 Hours</t>
  </si>
  <si>
    <t>Arg 6 Hours</t>
  </si>
  <si>
    <t>Leu 12 Hours</t>
  </si>
  <si>
    <t>Arg 12 Hours</t>
  </si>
  <si>
    <t>AA 12 Hours</t>
  </si>
  <si>
    <t>ph</t>
  </si>
  <si>
    <t>tot</t>
  </si>
  <si>
    <t>-Amino Acids 12 Hours</t>
  </si>
  <si>
    <t>-Arg 12 Hours</t>
  </si>
  <si>
    <t>-Leu 12 Hours</t>
  </si>
  <si>
    <t>-Arg 6 Hours</t>
  </si>
  <si>
    <t>-Arg 3 Hours</t>
  </si>
  <si>
    <t>-Leu 3 Hours</t>
  </si>
  <si>
    <t>-Leu 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</si>
</sst>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604A7B"/>
              </a:solidFill>
            </c:spPr>
          </c:dPt>
          <c:dPt>
            <c:idx val="4"/>
            <c:invertIfNegative val="0"/>
            <c:bubble3D val="0"/>
            <c:spPr>
              <a:solidFill>
                <a:srgbClr val="31859C"/>
              </a:solidFill>
            </c:spPr>
          </c:dPt>
          <c:dPt>
            <c:idx val="5"/>
            <c:invertIfNegative val="0"/>
            <c:bubble3D val="0"/>
            <c:spPr>
              <a:solidFill>
                <a:srgbClr val="604A7B"/>
              </a:solidFill>
            </c:spPr>
          </c:dPt>
          <c:dPt>
            <c:idx val="6"/>
            <c:invertIfNegative val="0"/>
            <c:bubble3D val="0"/>
            <c:spPr>
              <a:solidFill>
                <a:srgbClr val="31859C"/>
              </a:solidFill>
            </c:spPr>
          </c:dPt>
          <c:errBars>
            <c:errBarType val="both"/>
            <c:errValType val="cust"/>
            <c:noEndCap val="0"/>
            <c:plus>
              <c:numRef>
                <c:f>Sheet1!$Q$10:$Q$16</c:f>
                <c:numCache>
                  <c:formatCode>General</c:formatCode>
                  <c:ptCount val="7"/>
                  <c:pt idx="0">
                    <c:v>0.124953213414528</c:v>
                  </c:pt>
                  <c:pt idx="1">
                    <c:v>0.0305965731206604</c:v>
                  </c:pt>
                  <c:pt idx="2">
                    <c:v>0.0332843375409569</c:v>
                  </c:pt>
                  <c:pt idx="3">
                    <c:v>0.0196069768963114</c:v>
                  </c:pt>
                  <c:pt idx="4">
                    <c:v>0.0170536041746293</c:v>
                  </c:pt>
                  <c:pt idx="5">
                    <c:v>0.00514348812497591</c:v>
                  </c:pt>
                  <c:pt idx="6">
                    <c:v>0.0226649629054677</c:v>
                  </c:pt>
                </c:numCache>
              </c:numRef>
            </c:plus>
            <c:minus>
              <c:numRef>
                <c:f>Sheet1!$Q$10:$Q$16</c:f>
                <c:numCache>
                  <c:formatCode>General</c:formatCode>
                  <c:ptCount val="7"/>
                  <c:pt idx="0">
                    <c:v>0.124953213414528</c:v>
                  </c:pt>
                  <c:pt idx="1">
                    <c:v>0.0305965731206604</c:v>
                  </c:pt>
                  <c:pt idx="2">
                    <c:v>0.0332843375409569</c:v>
                  </c:pt>
                  <c:pt idx="3">
                    <c:v>0.0196069768963114</c:v>
                  </c:pt>
                  <c:pt idx="4">
                    <c:v>0.0170536041746293</c:v>
                  </c:pt>
                  <c:pt idx="5">
                    <c:v>0.00514348812497591</c:v>
                  </c:pt>
                  <c:pt idx="6">
                    <c:v>0.0226649629054677</c:v>
                  </c:pt>
                </c:numCache>
              </c:numRef>
            </c:minus>
          </c:errBars>
          <c:cat>
            <c:strRef>
              <c:f>Sheet1!$N$10:$N$17</c:f>
              <c:strCache>
                <c:ptCount val="8"/>
                <c:pt idx="0">
                  <c:v>Rich</c:v>
                </c:pt>
                <c:pt idx="1">
                  <c:v>-Leu 3 Hours</c:v>
                </c:pt>
                <c:pt idx="2">
                  <c:v>-Arg 3 Hours</c:v>
                </c:pt>
                <c:pt idx="3">
                  <c:v>-Leu 6 Hours</c:v>
                </c:pt>
                <c:pt idx="4">
                  <c:v>-Arg 6 Hours</c:v>
                </c:pt>
                <c:pt idx="5">
                  <c:v>-Leu 12 Hours</c:v>
                </c:pt>
                <c:pt idx="6">
                  <c:v>-Arg 12 Hours</c:v>
                </c:pt>
                <c:pt idx="7">
                  <c:v>-Amino Acids 12 Hours</c:v>
                </c:pt>
              </c:strCache>
            </c:strRef>
          </c:cat>
          <c:val>
            <c:numRef>
              <c:f>Sheet1!$O$10:$O$17</c:f>
              <c:numCache>
                <c:formatCode>General</c:formatCode>
                <c:ptCount val="8"/>
                <c:pt idx="0">
                  <c:v>0.999999996616752</c:v>
                </c:pt>
                <c:pt idx="1">
                  <c:v>0.247216202334873</c:v>
                </c:pt>
                <c:pt idx="2">
                  <c:v>0.371864895177915</c:v>
                </c:pt>
                <c:pt idx="3">
                  <c:v>0.0729983417560735</c:v>
                </c:pt>
                <c:pt idx="4">
                  <c:v>0.16212887764571</c:v>
                </c:pt>
                <c:pt idx="5">
                  <c:v>0.0477086002765732</c:v>
                </c:pt>
                <c:pt idx="6">
                  <c:v>0.197202358262197</c:v>
                </c:pt>
                <c:pt idx="7">
                  <c:v>0.00604217560083418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3608704"/>
        <c:axId val="-623606384"/>
      </c:barChart>
      <c:catAx>
        <c:axId val="-62360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23606384"/>
        <c:crosses val="autoZero"/>
        <c:auto val="1"/>
        <c:lblAlgn val="ctr"/>
        <c:lblOffset val="100"/>
        <c:noMultiLvlLbl val="0"/>
      </c:catAx>
      <c:valAx>
        <c:axId val="-62360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Phosphorylation Index</a:t>
                </a:r>
              </a:p>
            </c:rich>
          </c:tx>
          <c:layout>
            <c:manualLayout>
              <c:xMode val="edge"/>
              <c:yMode val="edge"/>
              <c:x val="0.0193370165745856"/>
              <c:y val="0.109659386468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623608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Myriad Pro"/>
          <a:cs typeface="Myriad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18</xdr:row>
      <xdr:rowOff>152400</xdr:rowOff>
    </xdr:from>
    <xdr:to>
      <xdr:col>16</xdr:col>
      <xdr:colOff>203200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5"/>
  <sheetViews>
    <sheetView tabSelected="1" workbookViewId="0">
      <selection activeCell="O10" sqref="O10:Q16"/>
    </sheetView>
  </sheetViews>
  <sheetFormatPr baseColWidth="10" defaultRowHeight="16" x14ac:dyDescent="0.2"/>
  <cols>
    <col min="9" max="9" width="12.1640625" bestFit="1" customWidth="1"/>
  </cols>
  <sheetData>
    <row r="2" spans="1:17" x14ac:dyDescent="0.2">
      <c r="C2" t="s">
        <v>9</v>
      </c>
      <c r="F2" t="s">
        <v>10</v>
      </c>
    </row>
    <row r="3" spans="1:17" x14ac:dyDescent="0.2">
      <c r="A3" t="s">
        <v>1</v>
      </c>
    </row>
    <row r="4" spans="1:17" x14ac:dyDescent="0.2">
      <c r="A4" t="s">
        <v>0</v>
      </c>
      <c r="B4">
        <v>1</v>
      </c>
      <c r="C4">
        <v>7883.8609999999999</v>
      </c>
      <c r="E4">
        <v>1</v>
      </c>
      <c r="F4">
        <v>5594.79</v>
      </c>
      <c r="H4">
        <f>C4/F4</f>
        <v>1.4091433279890755</v>
      </c>
    </row>
    <row r="5" spans="1:17" x14ac:dyDescent="0.2">
      <c r="B5">
        <v>2</v>
      </c>
      <c r="C5">
        <v>7091.2759999999998</v>
      </c>
      <c r="E5">
        <v>2</v>
      </c>
      <c r="F5">
        <v>5687.8609999999999</v>
      </c>
      <c r="H5">
        <f t="shared" ref="H5:H27" si="0">C5/F5</f>
        <v>1.2467386245901579</v>
      </c>
    </row>
    <row r="6" spans="1:17" x14ac:dyDescent="0.2">
      <c r="B6">
        <v>3</v>
      </c>
      <c r="C6">
        <v>7118.74</v>
      </c>
      <c r="E6">
        <v>3</v>
      </c>
      <c r="F6">
        <v>6885.7610000000004</v>
      </c>
      <c r="H6">
        <f t="shared" si="0"/>
        <v>1.0338348949375384</v>
      </c>
      <c r="I6">
        <f>AVERAGE(H4:H6)</f>
        <v>1.2299056158389239</v>
      </c>
      <c r="J6">
        <f>STDEV(H4:H6)</f>
        <v>0.18821959945131794</v>
      </c>
    </row>
    <row r="7" spans="1:17" x14ac:dyDescent="0.2">
      <c r="A7" t="s">
        <v>2</v>
      </c>
      <c r="B7">
        <v>4</v>
      </c>
      <c r="C7">
        <v>1547.941</v>
      </c>
      <c r="E7">
        <v>4</v>
      </c>
      <c r="F7">
        <v>4868.2250000000004</v>
      </c>
      <c r="H7">
        <f t="shared" si="0"/>
        <v>0.31796825331614703</v>
      </c>
    </row>
    <row r="8" spans="1:17" x14ac:dyDescent="0.2">
      <c r="B8">
        <v>5</v>
      </c>
      <c r="C8">
        <v>1419.82</v>
      </c>
      <c r="E8">
        <v>5</v>
      </c>
      <c r="F8">
        <v>4162.2759999999998</v>
      </c>
      <c r="H8">
        <f t="shared" si="0"/>
        <v>0.34111625466451528</v>
      </c>
    </row>
    <row r="9" spans="1:17" x14ac:dyDescent="0.2">
      <c r="B9">
        <v>6</v>
      </c>
      <c r="C9">
        <v>1299.527</v>
      </c>
      <c r="E9">
        <v>6</v>
      </c>
      <c r="F9">
        <v>5134.9830000000002</v>
      </c>
      <c r="H9">
        <f t="shared" si="0"/>
        <v>0.25307328183949196</v>
      </c>
      <c r="I9">
        <f>AVERAGE(H7:H9)</f>
        <v>0.30405259660671807</v>
      </c>
      <c r="J9">
        <f>STDEV(H7:H9)</f>
        <v>4.5641268521020795E-2</v>
      </c>
    </row>
    <row r="10" spans="1:17" x14ac:dyDescent="0.2">
      <c r="A10" t="s">
        <v>3</v>
      </c>
      <c r="B10">
        <v>7</v>
      </c>
      <c r="C10">
        <v>2639.4259999999999</v>
      </c>
      <c r="E10">
        <v>7</v>
      </c>
      <c r="F10">
        <v>5793.5690000000004</v>
      </c>
      <c r="H10">
        <f t="shared" si="0"/>
        <v>0.45557859067528145</v>
      </c>
      <c r="K10" t="s">
        <v>0</v>
      </c>
      <c r="L10">
        <v>1.2299056158389239</v>
      </c>
      <c r="M10">
        <v>0.18821959945131794</v>
      </c>
      <c r="N10" t="s">
        <v>0</v>
      </c>
      <c r="O10">
        <f>L10/1.22990562</f>
        <v>0.99999999661675165</v>
      </c>
      <c r="P10">
        <f>O10*SQRT((M10/L10)^2+(M$10/L$10)^2)</f>
        <v>0.21642531420295927</v>
      </c>
      <c r="Q10">
        <f>P10/SQRT(3)</f>
        <v>0.12495321341452788</v>
      </c>
    </row>
    <row r="11" spans="1:17" x14ac:dyDescent="0.2">
      <c r="B11">
        <v>8</v>
      </c>
      <c r="C11">
        <v>2656.3049999999998</v>
      </c>
      <c r="E11">
        <v>8</v>
      </c>
      <c r="F11">
        <v>5657.9830000000002</v>
      </c>
      <c r="H11">
        <f t="shared" si="0"/>
        <v>0.46947914124167567</v>
      </c>
      <c r="K11" s="1" t="s">
        <v>16</v>
      </c>
      <c r="L11">
        <v>0.30405259660671807</v>
      </c>
      <c r="M11">
        <v>4.5641268521020795E-2</v>
      </c>
      <c r="N11" s="1" t="s">
        <v>16</v>
      </c>
      <c r="O11">
        <f t="shared" ref="O11:O17" si="1">L11/1.22990562</f>
        <v>0.24721620233487351</v>
      </c>
      <c r="P11">
        <f t="shared" ref="P11:P16" si="2">O11*SQRT((M11/L11)^2+(M$10/L$10)^2)</f>
        <v>5.2994819182480044E-2</v>
      </c>
      <c r="Q11">
        <f t="shared" ref="Q11:Q16" si="3">P11/SQRT(3)</f>
        <v>3.0596573120660397E-2</v>
      </c>
    </row>
    <row r="12" spans="1:17" x14ac:dyDescent="0.2">
      <c r="B12">
        <v>9</v>
      </c>
      <c r="C12">
        <v>3072.3049999999998</v>
      </c>
      <c r="E12">
        <v>9</v>
      </c>
      <c r="F12">
        <v>6872.8819999999996</v>
      </c>
      <c r="H12">
        <f t="shared" si="0"/>
        <v>0.44701844146313002</v>
      </c>
      <c r="I12">
        <f>AVERAGE(H10:H12)</f>
        <v>0.45735872446002901</v>
      </c>
      <c r="J12">
        <f>STDEV(H10:H12)</f>
        <v>1.133567006639616E-2</v>
      </c>
      <c r="K12" s="1" t="s">
        <v>15</v>
      </c>
      <c r="L12">
        <v>0.45735872446002901</v>
      </c>
      <c r="M12">
        <v>1.133567006639616E-2</v>
      </c>
      <c r="N12" s="1" t="s">
        <v>15</v>
      </c>
      <c r="O12">
        <f t="shared" si="1"/>
        <v>0.37186489517791538</v>
      </c>
      <c r="P12">
        <f t="shared" si="2"/>
        <v>5.7650163717209484E-2</v>
      </c>
      <c r="Q12">
        <f t="shared" si="3"/>
        <v>3.3284337540956895E-2</v>
      </c>
    </row>
    <row r="13" spans="1:17" x14ac:dyDescent="0.2">
      <c r="A13" t="s">
        <v>4</v>
      </c>
      <c r="B13">
        <v>10</v>
      </c>
      <c r="C13">
        <v>931.28399999999999</v>
      </c>
      <c r="E13">
        <v>10</v>
      </c>
      <c r="F13">
        <v>6892.8320000000003</v>
      </c>
      <c r="H13">
        <f t="shared" si="0"/>
        <v>0.13510905241851245</v>
      </c>
      <c r="K13" s="1" t="s">
        <v>17</v>
      </c>
      <c r="L13">
        <v>8.9781070776475527E-2</v>
      </c>
      <c r="M13">
        <v>3.9443388480886056E-2</v>
      </c>
      <c r="N13" s="1" t="s">
        <v>17</v>
      </c>
      <c r="O13">
        <f t="shared" si="1"/>
        <v>7.2998341756073545E-2</v>
      </c>
      <c r="P13">
        <f t="shared" si="2"/>
        <v>3.3960280167240536E-2</v>
      </c>
      <c r="Q13">
        <f t="shared" si="3"/>
        <v>1.9606976896311433E-2</v>
      </c>
    </row>
    <row r="14" spans="1:17" x14ac:dyDescent="0.2">
      <c r="B14">
        <v>11</v>
      </c>
      <c r="C14">
        <v>471.04199999999997</v>
      </c>
      <c r="E14">
        <v>11</v>
      </c>
      <c r="F14">
        <v>7445.125</v>
      </c>
      <c r="H14">
        <f t="shared" si="0"/>
        <v>6.326851463205789E-2</v>
      </c>
      <c r="K14" s="1" t="s">
        <v>14</v>
      </c>
      <c r="L14">
        <v>0.1994032177807509</v>
      </c>
      <c r="M14">
        <v>1.9711689918053745E-2</v>
      </c>
      <c r="N14" s="1" t="s">
        <v>14</v>
      </c>
      <c r="O14">
        <f t="shared" si="1"/>
        <v>0.16212887764570982</v>
      </c>
      <c r="P14">
        <f t="shared" si="2"/>
        <v>2.9537708882626652E-2</v>
      </c>
      <c r="Q14">
        <f t="shared" si="3"/>
        <v>1.7053604174629297E-2</v>
      </c>
    </row>
    <row r="15" spans="1:17" x14ac:dyDescent="0.2">
      <c r="B15">
        <v>12</v>
      </c>
      <c r="C15">
        <v>532.16300000000001</v>
      </c>
      <c r="E15">
        <v>12</v>
      </c>
      <c r="F15">
        <v>7498.8819999999996</v>
      </c>
      <c r="H15">
        <f t="shared" si="0"/>
        <v>7.0965645278856238E-2</v>
      </c>
      <c r="I15">
        <f>AVERAGE(H13:H15)</f>
        <v>8.9781070776475527E-2</v>
      </c>
      <c r="J15">
        <f>STDEV(H13:H15)</f>
        <v>3.9443388480886056E-2</v>
      </c>
      <c r="K15" s="1" t="s">
        <v>13</v>
      </c>
      <c r="L15">
        <v>5.8677075602491004E-2</v>
      </c>
      <c r="M15">
        <v>6.2785442276077933E-3</v>
      </c>
      <c r="N15" s="1" t="s">
        <v>13</v>
      </c>
      <c r="O15">
        <f t="shared" si="1"/>
        <v>4.7708600276573254E-2</v>
      </c>
      <c r="P15">
        <f t="shared" si="2"/>
        <v>8.9087827605854562E-3</v>
      </c>
      <c r="Q15">
        <f t="shared" si="3"/>
        <v>5.1434881249759106E-3</v>
      </c>
    </row>
    <row r="16" spans="1:17" x14ac:dyDescent="0.2">
      <c r="A16" t="s">
        <v>5</v>
      </c>
      <c r="B16">
        <v>13</v>
      </c>
      <c r="C16">
        <v>1544.527</v>
      </c>
      <c r="E16">
        <v>13</v>
      </c>
      <c r="F16">
        <v>8682.125</v>
      </c>
      <c r="H16">
        <f t="shared" si="0"/>
        <v>0.17789734655974201</v>
      </c>
      <c r="K16" s="1" t="s">
        <v>12</v>
      </c>
      <c r="L16">
        <v>0.24254028870392949</v>
      </c>
      <c r="M16">
        <v>3.0878427229286697E-2</v>
      </c>
      <c r="N16" s="1" t="s">
        <v>12</v>
      </c>
      <c r="O16">
        <f t="shared" si="1"/>
        <v>0.19720235826219698</v>
      </c>
      <c r="P16">
        <f t="shared" si="2"/>
        <v>3.9256867303933969E-2</v>
      </c>
      <c r="Q16">
        <f t="shared" si="3"/>
        <v>2.2664962905467698E-2</v>
      </c>
    </row>
    <row r="17" spans="1:15" x14ac:dyDescent="0.2">
      <c r="B17">
        <v>14</v>
      </c>
      <c r="C17">
        <v>1802.77</v>
      </c>
      <c r="E17">
        <v>14</v>
      </c>
      <c r="F17">
        <v>8322.5889999999999</v>
      </c>
      <c r="H17">
        <f t="shared" si="0"/>
        <v>0.21661168177354426</v>
      </c>
      <c r="K17" s="1" t="s">
        <v>11</v>
      </c>
      <c r="L17">
        <v>7.4313057284928312E-3</v>
      </c>
      <c r="M17">
        <v>1.1210012320909517E-3</v>
      </c>
      <c r="N17" s="1" t="s">
        <v>11</v>
      </c>
      <c r="O17">
        <f t="shared" si="1"/>
        <v>6.042175600834177E-3</v>
      </c>
    </row>
    <row r="18" spans="1:15" x14ac:dyDescent="0.2">
      <c r="B18">
        <v>15</v>
      </c>
      <c r="C18">
        <v>1689.6479999999999</v>
      </c>
      <c r="E18">
        <v>15</v>
      </c>
      <c r="F18">
        <v>8294.7610000000004</v>
      </c>
      <c r="H18">
        <f t="shared" si="0"/>
        <v>0.20370062500896649</v>
      </c>
      <c r="I18">
        <f>AVERAGE(H16:H18)</f>
        <v>0.1994032177807509</v>
      </c>
      <c r="J18">
        <f>STDEV(H16:H18)</f>
        <v>1.9711689918053745E-2</v>
      </c>
    </row>
    <row r="19" spans="1:15" x14ac:dyDescent="0.2">
      <c r="A19" t="s">
        <v>6</v>
      </c>
      <c r="B19">
        <v>16</v>
      </c>
      <c r="C19">
        <v>458.62700000000001</v>
      </c>
      <c r="E19">
        <v>16</v>
      </c>
      <c r="F19">
        <v>7977.2960000000003</v>
      </c>
      <c r="H19">
        <f t="shared" si="0"/>
        <v>5.7491535979108707E-2</v>
      </c>
    </row>
    <row r="20" spans="1:15" x14ac:dyDescent="0.2">
      <c r="B20">
        <v>17</v>
      </c>
      <c r="C20">
        <v>452.45600000000002</v>
      </c>
      <c r="E20">
        <v>17</v>
      </c>
      <c r="F20">
        <v>8524.7109999999993</v>
      </c>
      <c r="H20">
        <f t="shared" si="0"/>
        <v>5.3075816881064948E-2</v>
      </c>
    </row>
    <row r="21" spans="1:15" x14ac:dyDescent="0.2">
      <c r="B21">
        <v>18</v>
      </c>
      <c r="C21">
        <v>590.04200000000003</v>
      </c>
      <c r="E21">
        <v>18</v>
      </c>
      <c r="F21">
        <v>9013.2459999999992</v>
      </c>
      <c r="H21">
        <f t="shared" si="0"/>
        <v>6.5463873947299356E-2</v>
      </c>
      <c r="I21">
        <f>AVERAGE(H19:H21)</f>
        <v>5.8677075602491004E-2</v>
      </c>
      <c r="J21">
        <f>STDEV(H19:H21)</f>
        <v>6.2785442276077933E-3</v>
      </c>
    </row>
    <row r="22" spans="1:15" x14ac:dyDescent="0.2">
      <c r="A22" t="s">
        <v>7</v>
      </c>
      <c r="B22">
        <v>19</v>
      </c>
      <c r="C22">
        <v>2772.8910000000001</v>
      </c>
      <c r="E22">
        <v>19</v>
      </c>
      <c r="F22">
        <v>10038.075000000001</v>
      </c>
      <c r="H22">
        <f t="shared" si="0"/>
        <v>0.27623732637980886</v>
      </c>
    </row>
    <row r="23" spans="1:15" x14ac:dyDescent="0.2">
      <c r="B23">
        <v>20</v>
      </c>
      <c r="C23">
        <v>2564.4769999999999</v>
      </c>
      <c r="E23">
        <v>20</v>
      </c>
      <c r="F23">
        <v>10876.368</v>
      </c>
      <c r="H23">
        <f t="shared" si="0"/>
        <v>0.23578431697051808</v>
      </c>
    </row>
    <row r="24" spans="1:15" x14ac:dyDescent="0.2">
      <c r="B24">
        <v>21</v>
      </c>
      <c r="C24">
        <v>2608.4769999999999</v>
      </c>
      <c r="E24">
        <v>21</v>
      </c>
      <c r="F24">
        <v>12098.731</v>
      </c>
      <c r="H24">
        <f t="shared" si="0"/>
        <v>0.21559922276146151</v>
      </c>
      <c r="I24">
        <f>AVERAGE(H22:H24)</f>
        <v>0.24254028870392949</v>
      </c>
      <c r="J24">
        <f>STDEV(H22:H24)</f>
        <v>3.0878427229286697E-2</v>
      </c>
    </row>
    <row r="25" spans="1:15" x14ac:dyDescent="0.2">
      <c r="A25" t="s">
        <v>8</v>
      </c>
      <c r="B25">
        <v>1</v>
      </c>
      <c r="C25">
        <v>84.95</v>
      </c>
      <c r="E25">
        <v>22</v>
      </c>
      <c r="F25">
        <v>10860.489</v>
      </c>
      <c r="H25">
        <f t="shared" si="0"/>
        <v>7.8219314065876774E-3</v>
      </c>
    </row>
    <row r="26" spans="1:15" x14ac:dyDescent="0.2">
      <c r="B26">
        <v>2</v>
      </c>
      <c r="C26">
        <v>87.191999999999993</v>
      </c>
      <c r="E26">
        <v>23</v>
      </c>
      <c r="F26">
        <v>10499.075000000001</v>
      </c>
      <c r="H26">
        <f t="shared" si="0"/>
        <v>8.3047316073082619E-3</v>
      </c>
    </row>
    <row r="27" spans="1:15" x14ac:dyDescent="0.2">
      <c r="B27">
        <v>3</v>
      </c>
      <c r="C27">
        <v>60.777999999999999</v>
      </c>
      <c r="E27">
        <v>24</v>
      </c>
      <c r="F27">
        <v>9854.9529999999995</v>
      </c>
      <c r="H27">
        <f t="shared" si="0"/>
        <v>6.1672541715825533E-3</v>
      </c>
      <c r="I27">
        <f>AVERAGE(H25:H27)</f>
        <v>7.4313057284928312E-3</v>
      </c>
      <c r="J27">
        <f>STDEV(H25:H27)</f>
        <v>1.1210012320909517E-3</v>
      </c>
    </row>
    <row r="35" spans="7:15" x14ac:dyDescent="0.2">
      <c r="G35" s="1"/>
    </row>
    <row r="36" spans="7:15" x14ac:dyDescent="0.2">
      <c r="G36" s="1"/>
    </row>
    <row r="37" spans="7:15" x14ac:dyDescent="0.2">
      <c r="G37" s="1"/>
    </row>
    <row r="38" spans="7:15" x14ac:dyDescent="0.2">
      <c r="G38" s="1"/>
    </row>
    <row r="39" spans="7:15" x14ac:dyDescent="0.2">
      <c r="G39" s="1"/>
      <c r="J39" s="1"/>
      <c r="M39" s="1"/>
    </row>
    <row r="40" spans="7:15" x14ac:dyDescent="0.2">
      <c r="J40" s="1"/>
      <c r="M40" s="1"/>
    </row>
    <row r="41" spans="7:15" x14ac:dyDescent="0.2">
      <c r="J41" s="1"/>
      <c r="M41" s="1"/>
    </row>
    <row r="42" spans="7:15" x14ac:dyDescent="0.2">
      <c r="M42" s="1"/>
    </row>
    <row r="43" spans="7:15" x14ac:dyDescent="0.2">
      <c r="M43" s="1"/>
    </row>
    <row r="44" spans="7:15" x14ac:dyDescent="0.2">
      <c r="G44" s="1"/>
    </row>
    <row r="45" spans="7:15" x14ac:dyDescent="0.2">
      <c r="G45" s="1"/>
      <c r="L45" s="1"/>
      <c r="O45" s="1"/>
    </row>
    <row r="46" spans="7:15" x14ac:dyDescent="0.2">
      <c r="G46" s="1"/>
      <c r="L46" s="1"/>
      <c r="O46" s="1"/>
    </row>
    <row r="47" spans="7:15" x14ac:dyDescent="0.2">
      <c r="G47" s="1"/>
      <c r="L47" s="1"/>
      <c r="O47" s="1"/>
    </row>
    <row r="48" spans="7:15" x14ac:dyDescent="0.2">
      <c r="G48" s="1"/>
      <c r="L48" s="1"/>
      <c r="O48" s="1"/>
    </row>
    <row r="49" spans="7:15" x14ac:dyDescent="0.2">
      <c r="G49" s="1"/>
      <c r="L49" s="1"/>
      <c r="O49" s="1"/>
    </row>
    <row r="50" spans="7:15" x14ac:dyDescent="0.2">
      <c r="L50" s="1"/>
      <c r="O50" s="1"/>
    </row>
    <row r="51" spans="7:15" x14ac:dyDescent="0.2">
      <c r="G51" s="1"/>
      <c r="L51" s="1"/>
    </row>
    <row r="52" spans="7:15" x14ac:dyDescent="0.2">
      <c r="G52" s="1"/>
    </row>
    <row r="53" spans="7:15" x14ac:dyDescent="0.2">
      <c r="G53" s="1"/>
    </row>
    <row r="54" spans="7:15" x14ac:dyDescent="0.2">
      <c r="G54" s="1"/>
    </row>
    <row r="55" spans="7:15" x14ac:dyDescent="0.2">
      <c r="G55" s="1"/>
    </row>
    <row r="56" spans="7:15" x14ac:dyDescent="0.2">
      <c r="G56" s="1"/>
    </row>
    <row r="77" spans="1:7" x14ac:dyDescent="0.2">
      <c r="A77" s="1"/>
      <c r="G77" s="1"/>
    </row>
    <row r="78" spans="1:7" x14ac:dyDescent="0.2">
      <c r="A78" s="1"/>
      <c r="G78" s="1"/>
    </row>
    <row r="79" spans="1:7" x14ac:dyDescent="0.2">
      <c r="A79" s="1"/>
      <c r="G79" s="1"/>
    </row>
    <row r="80" spans="1:7" x14ac:dyDescent="0.2">
      <c r="A80" s="1"/>
      <c r="G80" s="1"/>
    </row>
    <row r="81" spans="1:7" x14ac:dyDescent="0.2">
      <c r="A81" s="1"/>
      <c r="G81" s="1"/>
    </row>
    <row r="82" spans="1:7" x14ac:dyDescent="0.2">
      <c r="A82" s="1"/>
      <c r="G82" s="1"/>
    </row>
    <row r="87" spans="1:7" x14ac:dyDescent="0.2">
      <c r="A87" s="1"/>
      <c r="G87" s="1"/>
    </row>
    <row r="88" spans="1:7" x14ac:dyDescent="0.2">
      <c r="A88" s="1"/>
      <c r="G88" s="1"/>
    </row>
    <row r="89" spans="1:7" x14ac:dyDescent="0.2">
      <c r="A89" s="1"/>
      <c r="G89" s="1"/>
    </row>
    <row r="90" spans="1:7" x14ac:dyDescent="0.2">
      <c r="A90" s="1"/>
      <c r="G90" s="1"/>
    </row>
    <row r="91" spans="1:7" x14ac:dyDescent="0.2">
      <c r="A91" s="1"/>
      <c r="G91" s="1"/>
    </row>
    <row r="92" spans="1:7" x14ac:dyDescent="0.2">
      <c r="A92" s="1"/>
      <c r="G92" s="1"/>
    </row>
    <row r="94" spans="1:7" x14ac:dyDescent="0.2">
      <c r="A94" s="1"/>
      <c r="G94" s="1"/>
    </row>
    <row r="95" spans="1:7" x14ac:dyDescent="0.2">
      <c r="A95" s="1"/>
      <c r="G95" s="1"/>
    </row>
    <row r="96" spans="1:7" x14ac:dyDescent="0.2">
      <c r="A96" s="1"/>
      <c r="G96" s="1"/>
    </row>
    <row r="97" spans="1:13" x14ac:dyDescent="0.2">
      <c r="A97" s="1"/>
      <c r="G97" s="1"/>
    </row>
    <row r="98" spans="1:13" x14ac:dyDescent="0.2">
      <c r="A98" s="1"/>
      <c r="G98" s="1"/>
    </row>
    <row r="99" spans="1:13" x14ac:dyDescent="0.2">
      <c r="A99" s="1"/>
      <c r="G99" s="1"/>
    </row>
    <row r="103" spans="1:13" x14ac:dyDescent="0.2">
      <c r="G103" s="1"/>
    </row>
    <row r="104" spans="1:13" x14ac:dyDescent="0.2">
      <c r="G104" s="1"/>
    </row>
    <row r="105" spans="1:13" x14ac:dyDescent="0.2">
      <c r="G105" s="1"/>
    </row>
    <row r="106" spans="1:13" x14ac:dyDescent="0.2">
      <c r="G106" s="1"/>
    </row>
    <row r="107" spans="1:13" x14ac:dyDescent="0.2">
      <c r="G107" s="1"/>
    </row>
    <row r="108" spans="1:13" x14ac:dyDescent="0.2">
      <c r="G108" s="1"/>
      <c r="J108" s="1"/>
      <c r="M108" s="1"/>
    </row>
    <row r="109" spans="1:13" x14ac:dyDescent="0.2">
      <c r="J109" s="1"/>
      <c r="M109" s="1"/>
    </row>
    <row r="110" spans="1:13" x14ac:dyDescent="0.2">
      <c r="J110" s="1"/>
      <c r="M110" s="1"/>
    </row>
    <row r="111" spans="1:13" x14ac:dyDescent="0.2">
      <c r="J111" s="1"/>
      <c r="M111" s="1"/>
    </row>
    <row r="112" spans="1:13" x14ac:dyDescent="0.2">
      <c r="J112" s="1"/>
      <c r="M112" s="1"/>
    </row>
    <row r="113" spans="7:13" x14ac:dyDescent="0.2">
      <c r="G113" s="1"/>
      <c r="J113" s="1"/>
      <c r="M113" s="1"/>
    </row>
    <row r="114" spans="7:13" x14ac:dyDescent="0.2">
      <c r="G114" s="1"/>
    </row>
    <row r="115" spans="7:13" x14ac:dyDescent="0.2">
      <c r="G115" s="1"/>
    </row>
    <row r="116" spans="7:13" x14ac:dyDescent="0.2">
      <c r="G116" s="1"/>
    </row>
    <row r="117" spans="7:13" x14ac:dyDescent="0.2">
      <c r="G117" s="1"/>
    </row>
    <row r="118" spans="7:13" x14ac:dyDescent="0.2">
      <c r="G118" s="1"/>
    </row>
    <row r="120" spans="7:13" x14ac:dyDescent="0.2">
      <c r="G120" s="1"/>
    </row>
    <row r="121" spans="7:13" x14ac:dyDescent="0.2">
      <c r="G121" s="1"/>
    </row>
    <row r="122" spans="7:13" x14ac:dyDescent="0.2">
      <c r="G122" s="1"/>
    </row>
    <row r="123" spans="7:13" x14ac:dyDescent="0.2">
      <c r="G123" s="1"/>
    </row>
    <row r="124" spans="7:13" x14ac:dyDescent="0.2">
      <c r="G124" s="1"/>
    </row>
    <row r="125" spans="7:13" x14ac:dyDescent="0.2">
      <c r="G125" s="1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Microsoft Office User</cp:lastModifiedBy>
  <dcterms:created xsi:type="dcterms:W3CDTF">2014-06-26T01:18:19Z</dcterms:created>
  <dcterms:modified xsi:type="dcterms:W3CDTF">2018-02-19T20:14:58Z</dcterms:modified>
</cp:coreProperties>
</file>