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5600" yWindow="0" windowWidth="25360" windowHeight="1428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G33" i="1"/>
  <c r="H33" i="1"/>
  <c r="K33" i="1"/>
  <c r="G34" i="1"/>
  <c r="H34" i="1"/>
  <c r="K34" i="1"/>
  <c r="G35" i="1"/>
  <c r="H35" i="1"/>
  <c r="K35" i="1"/>
  <c r="F36" i="1"/>
  <c r="G36" i="1"/>
  <c r="H36" i="1"/>
  <c r="K36" i="1"/>
  <c r="G37" i="1"/>
  <c r="H37" i="1"/>
  <c r="K37" i="1"/>
  <c r="G38" i="1"/>
  <c r="H38" i="1"/>
  <c r="K38" i="1"/>
  <c r="F39" i="1"/>
  <c r="G39" i="1"/>
  <c r="H39" i="1"/>
  <c r="K39" i="1"/>
  <c r="G40" i="1"/>
  <c r="H40" i="1"/>
  <c r="K40" i="1"/>
  <c r="G41" i="1"/>
  <c r="H41" i="1"/>
  <c r="K41" i="1"/>
  <c r="F42" i="1"/>
  <c r="G42" i="1"/>
  <c r="H42" i="1"/>
  <c r="K42" i="1"/>
  <c r="G43" i="1"/>
  <c r="H43" i="1"/>
  <c r="K43" i="1"/>
  <c r="G44" i="1"/>
  <c r="H44" i="1"/>
  <c r="K44" i="1"/>
  <c r="F45" i="1"/>
  <c r="G45" i="1"/>
  <c r="H45" i="1"/>
  <c r="K45" i="1"/>
  <c r="G46" i="1"/>
  <c r="H46" i="1"/>
  <c r="K46" i="1"/>
  <c r="G47" i="1"/>
  <c r="H47" i="1"/>
  <c r="K47" i="1"/>
  <c r="F48" i="1"/>
  <c r="G48" i="1"/>
  <c r="H48" i="1"/>
  <c r="K48" i="1"/>
  <c r="G49" i="1"/>
  <c r="H49" i="1"/>
  <c r="K49" i="1"/>
  <c r="G50" i="1"/>
  <c r="H50" i="1"/>
  <c r="K50" i="1"/>
  <c r="E2" i="1"/>
  <c r="E14" i="1"/>
  <c r="E26" i="1"/>
  <c r="H2" i="1"/>
  <c r="I2" i="1"/>
  <c r="J2" i="1"/>
  <c r="K2" i="1"/>
  <c r="L2" i="1"/>
  <c r="M2" i="1"/>
  <c r="E3" i="1"/>
  <c r="E15" i="1"/>
  <c r="E27" i="1"/>
  <c r="H3" i="1"/>
  <c r="I3" i="1"/>
  <c r="J3" i="1"/>
  <c r="K3" i="1"/>
  <c r="L3" i="1"/>
  <c r="M3" i="1"/>
  <c r="E4" i="1"/>
  <c r="E16" i="1"/>
  <c r="E28" i="1"/>
  <c r="H4" i="1"/>
  <c r="I4" i="1"/>
  <c r="J4" i="1"/>
  <c r="K4" i="1"/>
  <c r="L4" i="1"/>
  <c r="M4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E25" i="1"/>
  <c r="H22" i="1"/>
  <c r="E24" i="1"/>
  <c r="H21" i="1"/>
  <c r="E21" i="1"/>
  <c r="H18" i="1"/>
  <c r="E17" i="1"/>
  <c r="H14" i="1"/>
  <c r="E18" i="1"/>
  <c r="H15" i="1"/>
  <c r="E19" i="1"/>
  <c r="H16" i="1"/>
  <c r="E20" i="1"/>
  <c r="H17" i="1"/>
  <c r="E22" i="1"/>
  <c r="H19" i="1"/>
  <c r="E23" i="1"/>
  <c r="H20" i="1"/>
  <c r="E11" i="1"/>
  <c r="H11" i="1"/>
  <c r="E5" i="1"/>
  <c r="H5" i="1"/>
  <c r="E6" i="1"/>
  <c r="E7" i="1"/>
  <c r="E8" i="1"/>
  <c r="E9" i="1"/>
  <c r="E10" i="1"/>
  <c r="E12" i="1"/>
  <c r="E13" i="1"/>
  <c r="K5" i="1"/>
  <c r="H6" i="1"/>
  <c r="K6" i="1"/>
  <c r="H7" i="1"/>
  <c r="K7" i="1"/>
  <c r="H8" i="1"/>
  <c r="K8" i="1"/>
  <c r="H9" i="1"/>
  <c r="K9" i="1"/>
  <c r="H10" i="1"/>
  <c r="K10" i="1"/>
  <c r="K11" i="1"/>
  <c r="H12" i="1"/>
  <c r="K12" i="1"/>
  <c r="H13" i="1"/>
  <c r="K13" i="1"/>
  <c r="K14" i="1"/>
  <c r="K15" i="1"/>
  <c r="K16" i="1"/>
  <c r="K17" i="1"/>
  <c r="K18" i="1"/>
  <c r="K19" i="1"/>
  <c r="K20" i="1"/>
  <c r="K21" i="1"/>
  <c r="K22" i="1"/>
</calcChain>
</file>

<file path=xl/sharedStrings.xml><?xml version="1.0" encoding="utf-8"?>
<sst xmlns="http://schemas.openxmlformats.org/spreadsheetml/2006/main" count="79" uniqueCount="24">
  <si>
    <t>Ri</t>
  </si>
  <si>
    <t>L</t>
  </si>
  <si>
    <t>R</t>
  </si>
  <si>
    <t>phos/total</t>
  </si>
  <si>
    <t>WT 3</t>
  </si>
  <si>
    <t>(same color = same blot)</t>
  </si>
  <si>
    <t>average WT</t>
  </si>
  <si>
    <t>stdev WT</t>
  </si>
  <si>
    <t>sterr WT</t>
  </si>
  <si>
    <t>HEK293T</t>
  </si>
  <si>
    <t>normalized sterr</t>
  </si>
  <si>
    <t>normalized stdev</t>
  </si>
  <si>
    <t>normalized phos</t>
  </si>
  <si>
    <t>p~s6k</t>
  </si>
  <si>
    <t>s6k</t>
  </si>
  <si>
    <t>eef2k col1</t>
  </si>
  <si>
    <t>eef2k col4</t>
  </si>
  <si>
    <t>eef2k col5</t>
  </si>
  <si>
    <t>eef2k col6</t>
  </si>
  <si>
    <t>WT HEK293T 2</t>
  </si>
  <si>
    <t>eef2k col7</t>
  </si>
  <si>
    <t>eef2k col8</t>
  </si>
  <si>
    <t>WT 1</t>
  </si>
  <si>
    <t>(take all 6 tech reps into account)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</si>
</sst>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colors>
    <mruColors>
      <color rgb="FF112F3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5593669603"/>
          <c:y val="0.0314131786158309"/>
          <c:w val="0.848787869338115"/>
          <c:h val="0.756481070671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rgbClr val="DBEEF4"/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rgbClr val="DBEEF4"/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rgbClr val="B7DEE8"/>
              </a:solidFill>
              <a:ln>
                <a:solidFill>
                  <a:schemeClr val="tx1"/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rgbClr val="B7DEE8"/>
              </a:solidFill>
              <a:ln>
                <a:solidFill>
                  <a:schemeClr val="tx1"/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rgbClr val="31859C"/>
              </a:solidFill>
              <a:ln>
                <a:solidFill>
                  <a:schemeClr val="tx1"/>
                </a:solidFill>
              </a:ln>
            </c:spPr>
          </c:dPt>
          <c:dPt>
            <c:idx val="14"/>
            <c:invertIfNegative val="0"/>
            <c:bubble3D val="0"/>
            <c:spPr>
              <a:solidFill>
                <a:srgbClr val="31859C"/>
              </a:solidFill>
              <a:ln>
                <a:solidFill>
                  <a:schemeClr val="tx1"/>
                </a:solidFill>
              </a:ln>
            </c:spPr>
          </c:dPt>
          <c:dPt>
            <c:idx val="15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16"/>
            <c:invertIfNegative val="0"/>
            <c:bubble3D val="0"/>
            <c:spPr>
              <a:solidFill>
                <a:srgbClr val="215968"/>
              </a:solidFill>
              <a:ln>
                <a:solidFill>
                  <a:schemeClr val="tx1"/>
                </a:solidFill>
              </a:ln>
            </c:spPr>
          </c:dPt>
          <c:dPt>
            <c:idx val="17"/>
            <c:invertIfNegative val="0"/>
            <c:bubble3D val="0"/>
            <c:spPr>
              <a:solidFill>
                <a:srgbClr val="215968"/>
              </a:solidFill>
              <a:ln>
                <a:solidFill>
                  <a:schemeClr val="tx1"/>
                </a:solidFill>
              </a:ln>
            </c:spPr>
          </c:dPt>
          <c:dPt>
            <c:idx val="18"/>
            <c:invertIfNegative val="0"/>
            <c:bubble3D val="0"/>
            <c:spPr>
              <a:solidFill>
                <a:srgbClr val="112F37"/>
              </a:solidFill>
              <a:ln>
                <a:solidFill>
                  <a:schemeClr val="tx1"/>
                </a:solidFill>
              </a:ln>
            </c:spPr>
          </c:dPt>
          <c:dPt>
            <c:idx val="19"/>
            <c:invertIfNegative val="0"/>
            <c:bubble3D val="0"/>
            <c:spPr>
              <a:solidFill>
                <a:srgbClr val="112F37"/>
              </a:solidFill>
              <a:ln>
                <a:solidFill>
                  <a:schemeClr val="tx1"/>
                </a:solidFill>
              </a:ln>
            </c:spPr>
          </c:dPt>
          <c:dPt>
            <c:idx val="20"/>
            <c:invertIfNegative val="0"/>
            <c:bubble3D val="0"/>
            <c:spPr>
              <a:solidFill>
                <a:srgbClr val="112F37"/>
              </a:solidFill>
              <a:ln>
                <a:solidFill>
                  <a:schemeClr val="tx1"/>
                </a:solidFill>
              </a:ln>
            </c:spPr>
          </c:dPt>
          <c:errBars>
            <c:errBarType val="both"/>
            <c:errValType val="cust"/>
            <c:noEndCap val="0"/>
            <c:plus>
              <c:numRef>
                <c:f>Sheet1!$J$30:$J$32</c:f>
                <c:numCache>
                  <c:formatCode>General</c:formatCode>
                  <c:ptCount val="3"/>
                  <c:pt idx="0">
                    <c:v>0.0594327713852785</c:v>
                  </c:pt>
                  <c:pt idx="1">
                    <c:v>0.0103537752493806</c:v>
                  </c:pt>
                  <c:pt idx="2">
                    <c:v>0.0144424604788502</c:v>
                  </c:pt>
                </c:numCache>
              </c:numRef>
            </c:plus>
            <c:minus>
              <c:numRef>
                <c:f>Sheet1!$J$30:$J$32</c:f>
                <c:numCache>
                  <c:formatCode>General</c:formatCode>
                  <c:ptCount val="3"/>
                  <c:pt idx="0">
                    <c:v>0.0594327713852785</c:v>
                  </c:pt>
                  <c:pt idx="1">
                    <c:v>0.0103537752493806</c:v>
                  </c:pt>
                  <c:pt idx="2">
                    <c:v>0.0144424604788502</c:v>
                  </c:pt>
                </c:numCache>
              </c:numRef>
            </c:minus>
          </c:errBars>
          <c:cat>
            <c:multiLvlStrRef>
              <c:f>Sheet1!$F$30:$G$50</c:f>
              <c:multiLvlStrCache>
                <c:ptCount val="21"/>
                <c:lvl>
                  <c:pt idx="0">
                    <c:v>Ri</c:v>
                  </c:pt>
                  <c:pt idx="1">
                    <c:v>L</c:v>
                  </c:pt>
                  <c:pt idx="2">
                    <c:v>R</c:v>
                  </c:pt>
                  <c:pt idx="3">
                    <c:v>Ri</c:v>
                  </c:pt>
                  <c:pt idx="4">
                    <c:v>L</c:v>
                  </c:pt>
                  <c:pt idx="5">
                    <c:v>R</c:v>
                  </c:pt>
                  <c:pt idx="6">
                    <c:v>Ri</c:v>
                  </c:pt>
                  <c:pt idx="7">
                    <c:v>L</c:v>
                  </c:pt>
                  <c:pt idx="8">
                    <c:v>R</c:v>
                  </c:pt>
                  <c:pt idx="9">
                    <c:v>Ri</c:v>
                  </c:pt>
                  <c:pt idx="10">
                    <c:v>L</c:v>
                  </c:pt>
                  <c:pt idx="11">
                    <c:v>R</c:v>
                  </c:pt>
                  <c:pt idx="12">
                    <c:v>Ri</c:v>
                  </c:pt>
                  <c:pt idx="13">
                    <c:v>L</c:v>
                  </c:pt>
                  <c:pt idx="14">
                    <c:v>R</c:v>
                  </c:pt>
                  <c:pt idx="15">
                    <c:v>Ri</c:v>
                  </c:pt>
                  <c:pt idx="16">
                    <c:v>L</c:v>
                  </c:pt>
                  <c:pt idx="17">
                    <c:v>R</c:v>
                  </c:pt>
                  <c:pt idx="18">
                    <c:v>Ri</c:v>
                  </c:pt>
                  <c:pt idx="19">
                    <c:v>L</c:v>
                  </c:pt>
                  <c:pt idx="20">
                    <c:v>R</c:v>
                  </c:pt>
                </c:lvl>
                <c:lvl>
                  <c:pt idx="0">
                    <c:v>HEK293T</c:v>
                  </c:pt>
                  <c:pt idx="3">
                    <c:v>eef2k col1</c:v>
                  </c:pt>
                  <c:pt idx="6">
                    <c:v>eef2k col4</c:v>
                  </c:pt>
                  <c:pt idx="9">
                    <c:v>eef2k col5</c:v>
                  </c:pt>
                  <c:pt idx="12">
                    <c:v>eef2k col6</c:v>
                  </c:pt>
                  <c:pt idx="15">
                    <c:v>eef2k col7</c:v>
                  </c:pt>
                  <c:pt idx="18">
                    <c:v>eef2k col8</c:v>
                  </c:pt>
                </c:lvl>
              </c:multiLvlStrCache>
            </c:multiLvlStrRef>
          </c:cat>
          <c:val>
            <c:numRef>
              <c:f>Sheet1!$H$30:$H$50</c:f>
              <c:numCache>
                <c:formatCode>General</c:formatCode>
                <c:ptCount val="21"/>
                <c:pt idx="0">
                  <c:v>0.534023657528991</c:v>
                </c:pt>
                <c:pt idx="1">
                  <c:v>0.0896823069697256</c:v>
                </c:pt>
                <c:pt idx="2">
                  <c:v>0.164728698288138</c:v>
                </c:pt>
                <c:pt idx="3">
                  <c:v>0.456550612457025</c:v>
                </c:pt>
                <c:pt idx="4">
                  <c:v>0.041842408451704</c:v>
                </c:pt>
                <c:pt idx="5">
                  <c:v>0.108299355797826</c:v>
                </c:pt>
                <c:pt idx="6">
                  <c:v>0.523510203076317</c:v>
                </c:pt>
                <c:pt idx="7">
                  <c:v>0.0681237421971633</c:v>
                </c:pt>
                <c:pt idx="8">
                  <c:v>0.110704153250912</c:v>
                </c:pt>
                <c:pt idx="9">
                  <c:v>0.393877949840239</c:v>
                </c:pt>
                <c:pt idx="10">
                  <c:v>0.0340585437323385</c:v>
                </c:pt>
                <c:pt idx="11">
                  <c:v>0.0896090473448386</c:v>
                </c:pt>
                <c:pt idx="12">
                  <c:v>0.327885423475057</c:v>
                </c:pt>
                <c:pt idx="13">
                  <c:v>0.0566406239016172</c:v>
                </c:pt>
                <c:pt idx="14">
                  <c:v>0.0686662020565238</c:v>
                </c:pt>
                <c:pt idx="15">
                  <c:v>0.371117130797948</c:v>
                </c:pt>
                <c:pt idx="16">
                  <c:v>0.208293851404683</c:v>
                </c:pt>
                <c:pt idx="17">
                  <c:v>0.194045156144114</c:v>
                </c:pt>
                <c:pt idx="18">
                  <c:v>0.492575741086001</c:v>
                </c:pt>
                <c:pt idx="19">
                  <c:v>0.124208205243759</c:v>
                </c:pt>
                <c:pt idx="20">
                  <c:v>0.186766326209308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36245800"/>
        <c:axId val="2036249112"/>
      </c:barChart>
      <c:catAx>
        <c:axId val="2036245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36249112"/>
        <c:crosses val="autoZero"/>
        <c:auto val="1"/>
        <c:lblAlgn val="ctr"/>
        <c:lblOffset val="100"/>
        <c:noMultiLvlLbl val="0"/>
      </c:catAx>
      <c:valAx>
        <c:axId val="2036249112"/>
        <c:scaling>
          <c:orientation val="minMax"/>
          <c:max val="0.75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pS6K/S6K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36245800"/>
        <c:crosses val="autoZero"/>
        <c:crossBetween val="between"/>
        <c:majorUnit val="0.25"/>
      </c:valAx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4755593669603"/>
          <c:y val="0.0314131786158309"/>
          <c:w val="0.848787869338115"/>
          <c:h val="0.756481070671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rgbClr val="DBEEF4"/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rgbClr val="DBEEF4"/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rgbClr val="B7DEE8"/>
              </a:solidFill>
              <a:ln>
                <a:solidFill>
                  <a:schemeClr val="tx1"/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rgbClr val="B7DEE8"/>
              </a:solidFill>
              <a:ln>
                <a:solidFill>
                  <a:schemeClr val="tx1"/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rgbClr val="31859C"/>
              </a:solidFill>
              <a:ln>
                <a:solidFill>
                  <a:schemeClr val="tx1"/>
                </a:solidFill>
              </a:ln>
            </c:spPr>
          </c:dPt>
          <c:dPt>
            <c:idx val="14"/>
            <c:invertIfNegative val="0"/>
            <c:bubble3D val="0"/>
            <c:spPr>
              <a:solidFill>
                <a:srgbClr val="31859C"/>
              </a:solidFill>
              <a:ln>
                <a:solidFill>
                  <a:schemeClr val="tx1"/>
                </a:solidFill>
              </a:ln>
            </c:spPr>
          </c:dPt>
          <c:dPt>
            <c:idx val="15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16"/>
            <c:invertIfNegative val="0"/>
            <c:bubble3D val="0"/>
            <c:spPr>
              <a:solidFill>
                <a:srgbClr val="215968"/>
              </a:solidFill>
              <a:ln>
                <a:solidFill>
                  <a:schemeClr val="tx1"/>
                </a:solidFill>
              </a:ln>
            </c:spPr>
          </c:dPt>
          <c:dPt>
            <c:idx val="17"/>
            <c:invertIfNegative val="0"/>
            <c:bubble3D val="0"/>
            <c:spPr>
              <a:solidFill>
                <a:srgbClr val="215968"/>
              </a:solidFill>
              <a:ln>
                <a:solidFill>
                  <a:schemeClr val="tx1"/>
                </a:solidFill>
              </a:ln>
            </c:spPr>
          </c:dPt>
          <c:dPt>
            <c:idx val="18"/>
            <c:invertIfNegative val="0"/>
            <c:bubble3D val="0"/>
            <c:spPr>
              <a:solidFill>
                <a:srgbClr val="112F37"/>
              </a:solidFill>
              <a:ln>
                <a:solidFill>
                  <a:schemeClr val="tx1"/>
                </a:solidFill>
              </a:ln>
            </c:spPr>
          </c:dPt>
          <c:dPt>
            <c:idx val="19"/>
            <c:invertIfNegative val="0"/>
            <c:bubble3D val="0"/>
            <c:spPr>
              <a:solidFill>
                <a:srgbClr val="112F37"/>
              </a:solidFill>
              <a:ln>
                <a:solidFill>
                  <a:schemeClr val="tx1"/>
                </a:solidFill>
              </a:ln>
            </c:spPr>
          </c:dPt>
          <c:dPt>
            <c:idx val="20"/>
            <c:invertIfNegative val="0"/>
            <c:bubble3D val="0"/>
            <c:spPr>
              <a:solidFill>
                <a:srgbClr val="112F37"/>
              </a:solidFill>
              <a:ln>
                <a:solidFill>
                  <a:schemeClr val="tx1"/>
                </a:solidFill>
              </a:ln>
            </c:spPr>
          </c:dPt>
          <c:errBars>
            <c:errBarType val="both"/>
            <c:errValType val="cust"/>
            <c:noEndCap val="0"/>
            <c:plus>
              <c:numRef>
                <c:f>Sheet1!$M$30:$M$32</c:f>
                <c:numCache>
                  <c:formatCode>General</c:formatCode>
                  <c:ptCount val="3"/>
                  <c:pt idx="0">
                    <c:v>0.157391213212155</c:v>
                  </c:pt>
                  <c:pt idx="1">
                    <c:v>0.0269299766873999</c:v>
                  </c:pt>
                  <c:pt idx="2">
                    <c:v>0.0437031139831999</c:v>
                  </c:pt>
                </c:numCache>
              </c:numRef>
            </c:plus>
            <c:minus>
              <c:numRef>
                <c:f>Sheet1!$M$30:$M$32</c:f>
                <c:numCache>
                  <c:formatCode>General</c:formatCode>
                  <c:ptCount val="3"/>
                  <c:pt idx="0">
                    <c:v>0.157391213212155</c:v>
                  </c:pt>
                  <c:pt idx="1">
                    <c:v>0.0269299766873999</c:v>
                  </c:pt>
                  <c:pt idx="2">
                    <c:v>0.0437031139831999</c:v>
                  </c:pt>
                </c:numCache>
              </c:numRef>
            </c:minus>
          </c:errBars>
          <c:cat>
            <c:multiLvlStrRef>
              <c:f>Sheet1!$F$2:$G$22</c:f>
              <c:multiLvlStrCache>
                <c:ptCount val="21"/>
                <c:lvl>
                  <c:pt idx="0">
                    <c:v>Ri</c:v>
                  </c:pt>
                  <c:pt idx="1">
                    <c:v>L</c:v>
                  </c:pt>
                  <c:pt idx="2">
                    <c:v>R</c:v>
                  </c:pt>
                  <c:pt idx="3">
                    <c:v>Ri</c:v>
                  </c:pt>
                  <c:pt idx="4">
                    <c:v>L</c:v>
                  </c:pt>
                  <c:pt idx="5">
                    <c:v>R</c:v>
                  </c:pt>
                  <c:pt idx="6">
                    <c:v>Ri</c:v>
                  </c:pt>
                  <c:pt idx="7">
                    <c:v>L</c:v>
                  </c:pt>
                  <c:pt idx="8">
                    <c:v>R</c:v>
                  </c:pt>
                  <c:pt idx="9">
                    <c:v>Ri</c:v>
                  </c:pt>
                  <c:pt idx="10">
                    <c:v>L</c:v>
                  </c:pt>
                  <c:pt idx="11">
                    <c:v>R</c:v>
                  </c:pt>
                  <c:pt idx="12">
                    <c:v>Ri</c:v>
                  </c:pt>
                  <c:pt idx="13">
                    <c:v>L</c:v>
                  </c:pt>
                  <c:pt idx="14">
                    <c:v>R</c:v>
                  </c:pt>
                  <c:pt idx="15">
                    <c:v>Ri</c:v>
                  </c:pt>
                  <c:pt idx="16">
                    <c:v>L</c:v>
                  </c:pt>
                  <c:pt idx="17">
                    <c:v>R</c:v>
                  </c:pt>
                  <c:pt idx="18">
                    <c:v>Ri</c:v>
                  </c:pt>
                  <c:pt idx="19">
                    <c:v>L</c:v>
                  </c:pt>
                  <c:pt idx="20">
                    <c:v>R</c:v>
                  </c:pt>
                </c:lvl>
                <c:lvl>
                  <c:pt idx="0">
                    <c:v>HEK293T</c:v>
                  </c:pt>
                  <c:pt idx="3">
                    <c:v>eef2k col1</c:v>
                  </c:pt>
                  <c:pt idx="6">
                    <c:v>eef2k col4</c:v>
                  </c:pt>
                  <c:pt idx="9">
                    <c:v>eef2k col5</c:v>
                  </c:pt>
                  <c:pt idx="12">
                    <c:v>eef2k col6</c:v>
                  </c:pt>
                  <c:pt idx="15">
                    <c:v>eef2k col7</c:v>
                  </c:pt>
                  <c:pt idx="18">
                    <c:v>eef2k col8</c:v>
                  </c:pt>
                </c:lvl>
              </c:multiLvlStrCache>
            </c:multiLvlStrRef>
          </c:cat>
          <c:val>
            <c:numRef>
              <c:f>Sheet1!$K$30:$K$50</c:f>
              <c:numCache>
                <c:formatCode>General</c:formatCode>
                <c:ptCount val="21"/>
                <c:pt idx="0">
                  <c:v>1.0</c:v>
                </c:pt>
                <c:pt idx="1">
                  <c:v>0.167936955049331</c:v>
                </c:pt>
                <c:pt idx="2">
                  <c:v>0.308467042547072</c:v>
                </c:pt>
                <c:pt idx="3">
                  <c:v>0.758016165851087</c:v>
                </c:pt>
                <c:pt idx="4">
                  <c:v>0.0694714258597591</c:v>
                </c:pt>
                <c:pt idx="5">
                  <c:v>0.179810650136273</c:v>
                </c:pt>
                <c:pt idx="6">
                  <c:v>0.869189934461401</c:v>
                </c:pt>
                <c:pt idx="7">
                  <c:v>0.113106622693628</c:v>
                </c:pt>
                <c:pt idx="8">
                  <c:v>0.18380336265335</c:v>
                </c:pt>
                <c:pt idx="9">
                  <c:v>0.653960032480054</c:v>
                </c:pt>
                <c:pt idx="10">
                  <c:v>0.0565477868828595</c:v>
                </c:pt>
                <c:pt idx="11">
                  <c:v>0.1487789187892</c:v>
                </c:pt>
                <c:pt idx="12">
                  <c:v>0.544391891631551</c:v>
                </c:pt>
                <c:pt idx="13">
                  <c:v>0.0940410710003346</c:v>
                </c:pt>
                <c:pt idx="14">
                  <c:v>0.114007274957586</c:v>
                </c:pt>
                <c:pt idx="15">
                  <c:v>0.616169986182193</c:v>
                </c:pt>
                <c:pt idx="16">
                  <c:v>0.345832646598402</c:v>
                </c:pt>
                <c:pt idx="17">
                  <c:v>0.322175376067823</c:v>
                </c:pt>
                <c:pt idx="18">
                  <c:v>0.817829095967788</c:v>
                </c:pt>
                <c:pt idx="19">
                  <c:v>0.206224293511339</c:v>
                </c:pt>
                <c:pt idx="20">
                  <c:v>0.310090252078239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69990248"/>
        <c:axId val="2069986920"/>
      </c:barChart>
      <c:catAx>
        <c:axId val="2069990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69986920"/>
        <c:crosses val="autoZero"/>
        <c:auto val="1"/>
        <c:lblAlgn val="ctr"/>
        <c:lblOffset val="100"/>
        <c:noMultiLvlLbl val="0"/>
      </c:catAx>
      <c:valAx>
        <c:axId val="2069986920"/>
        <c:scaling>
          <c:orientation val="minMax"/>
          <c:max val="1.25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Normalized pS6K/S6k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69990248"/>
        <c:crosses val="autoZero"/>
        <c:crossBetween val="between"/>
        <c:majorUnit val="0.25"/>
      </c:valAx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558800</xdr:colOff>
      <xdr:row>0</xdr:row>
      <xdr:rowOff>0</xdr:rowOff>
    </xdr:from>
    <xdr:to>
      <xdr:col>23</xdr:col>
      <xdr:colOff>292100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24</xdr:row>
      <xdr:rowOff>38100</xdr:rowOff>
    </xdr:from>
    <xdr:to>
      <xdr:col>23</xdr:col>
      <xdr:colOff>304800</xdr:colOff>
      <xdr:row>43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1220_ps6k_quant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H1" t="str">
            <v>average WT</v>
          </cell>
          <cell r="I1" t="str">
            <v>stdev WT</v>
          </cell>
          <cell r="J1" t="str">
            <v>sterr WT</v>
          </cell>
          <cell r="K1" t="str">
            <v>normalized phos</v>
          </cell>
          <cell r="L1" t="str">
            <v>normalized stdev</v>
          </cell>
          <cell r="M1" t="str">
            <v>normalized sterr</v>
          </cell>
        </row>
        <row r="2">
          <cell r="H2">
            <v>0.53402365752899139</v>
          </cell>
          <cell r="I2">
            <v>0.14557996389341729</v>
          </cell>
          <cell r="J2">
            <v>5.943277138527852E-2</v>
          </cell>
          <cell r="K2">
            <v>1</v>
          </cell>
          <cell r="L2">
            <v>0.38552816236737458</v>
          </cell>
          <cell r="M2">
            <v>0.1573912132121553</v>
          </cell>
        </row>
        <row r="3">
          <cell r="H3">
            <v>8.9682306969725581E-2</v>
          </cell>
          <cell r="I3">
            <v>2.5361466272440184E-2</v>
          </cell>
          <cell r="J3">
            <v>1.0353775249380626E-2</v>
          </cell>
          <cell r="K3">
            <v>0.16793695504933104</v>
          </cell>
          <cell r="L3">
            <v>6.5964701669176229E-2</v>
          </cell>
          <cell r="M3">
            <v>2.692997668739993E-2</v>
          </cell>
        </row>
        <row r="4">
          <cell r="H4">
            <v>0.1647286982881383</v>
          </cell>
          <cell r="I4">
            <v>3.537665880349506E-2</v>
          </cell>
          <cell r="J4">
            <v>1.4442460478850229E-2</v>
          </cell>
          <cell r="K4">
            <v>0.3084670425470718</v>
          </cell>
          <cell r="L4">
            <v>0.10705032942953233</v>
          </cell>
          <cell r="M4">
            <v>4.370311398319994E-2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topLeftCell="I1" workbookViewId="0">
      <selection activeCell="M17" sqref="M17"/>
    </sheetView>
  </sheetViews>
  <sheetFormatPr baseColWidth="10" defaultRowHeight="15" x14ac:dyDescent="0"/>
  <sheetData>
    <row r="1" spans="1:25">
      <c r="B1" s="2"/>
      <c r="C1" t="s">
        <v>13</v>
      </c>
      <c r="D1" t="s">
        <v>14</v>
      </c>
      <c r="E1" t="s">
        <v>3</v>
      </c>
      <c r="H1" t="s">
        <v>6</v>
      </c>
      <c r="I1" t="s">
        <v>7</v>
      </c>
      <c r="J1" t="s">
        <v>8</v>
      </c>
      <c r="K1" t="s">
        <v>12</v>
      </c>
      <c r="L1" t="s">
        <v>11</v>
      </c>
      <c r="M1" t="s">
        <v>10</v>
      </c>
    </row>
    <row r="2" spans="1:25">
      <c r="A2" s="2" t="s">
        <v>19</v>
      </c>
      <c r="B2" s="2" t="s">
        <v>0</v>
      </c>
      <c r="C2" s="2">
        <v>9694.6810000000005</v>
      </c>
      <c r="D2" s="2">
        <v>15639.815000000001</v>
      </c>
      <c r="E2" s="2">
        <f>C2/D2</f>
        <v>0.61987184631020253</v>
      </c>
      <c r="F2" s="2" t="s">
        <v>9</v>
      </c>
      <c r="G2" s="2" t="s">
        <v>0</v>
      </c>
      <c r="H2">
        <f>AVERAGE(E2,E14,E26)</f>
        <v>0.60229666994557796</v>
      </c>
      <c r="I2">
        <f>STDEV(E2,E14,E26)</f>
        <v>0.14384214965836573</v>
      </c>
      <c r="J2">
        <f>I2/SQRT(3)</f>
        <v>8.3047303826071894E-2</v>
      </c>
      <c r="K2">
        <f>H2/H$2</f>
        <v>1</v>
      </c>
      <c r="L2">
        <f>K2*SQRT((I$2/H$2)^2+(I2/H2)^2)</f>
        <v>0.33774637821946141</v>
      </c>
      <c r="M2">
        <f>L2/SQRT(3)</f>
        <v>0.19499796238282721</v>
      </c>
    </row>
    <row r="3" spans="1:25">
      <c r="A3" s="2"/>
      <c r="B3" s="2" t="s">
        <v>1</v>
      </c>
      <c r="C3" s="2">
        <v>1693.6189999999999</v>
      </c>
      <c r="D3" s="2">
        <v>16682.401000000002</v>
      </c>
      <c r="E3" s="2">
        <f t="shared" ref="E3:E28" si="0">C3/D3</f>
        <v>0.10152129780359552</v>
      </c>
      <c r="F3" s="2"/>
      <c r="G3" s="2" t="s">
        <v>1</v>
      </c>
      <c r="H3">
        <f>AVERAGE(E3,E15,E27)</f>
        <v>8.7567094283762428E-2</v>
      </c>
      <c r="I3">
        <f>STDEV(E3,E15,E27)</f>
        <v>2.108600842234061E-2</v>
      </c>
      <c r="J3">
        <f t="shared" ref="J3" si="1">I3/SQRT(3)</f>
        <v>1.2174012638773069E-2</v>
      </c>
      <c r="K3">
        <f t="shared" ref="K3:K4" si="2">H3/H$2</f>
        <v>0.14538864093615989</v>
      </c>
      <c r="L3">
        <f>K3*SQRT((I$2/H$2)^2+(I3/H3)^2)</f>
        <v>4.9308002891945965E-2</v>
      </c>
      <c r="M3">
        <f t="shared" ref="M3:M4" si="3">L3/SQRT(3)</f>
        <v>2.846798874286785E-2</v>
      </c>
    </row>
    <row r="4" spans="1:25">
      <c r="A4" s="2"/>
      <c r="B4" s="2" t="s">
        <v>2</v>
      </c>
      <c r="C4" s="2">
        <v>3022.3470000000002</v>
      </c>
      <c r="D4" s="2">
        <v>19525.814999999999</v>
      </c>
      <c r="E4" s="2">
        <f t="shared" si="0"/>
        <v>0.15478723935466973</v>
      </c>
      <c r="F4" s="2"/>
      <c r="G4" s="2" t="s">
        <v>2</v>
      </c>
      <c r="H4">
        <f>AVERAGE(E4,E16,E28)</f>
        <v>0.16368111030012109</v>
      </c>
      <c r="I4">
        <f>STDEV(E4,E16,E28)</f>
        <v>8.399744345244901E-3</v>
      </c>
      <c r="J4">
        <f>I4/SQRT(3)</f>
        <v>4.8495946588511807E-3</v>
      </c>
      <c r="K4">
        <f t="shared" si="2"/>
        <v>0.2717616059788458</v>
      </c>
      <c r="L4">
        <f t="shared" ref="L4" si="4">K4*SQRT((I$2/H$2)^2+(I4/H4)^2)</f>
        <v>6.6384311874678414E-2</v>
      </c>
      <c r="M4">
        <f t="shared" si="3"/>
        <v>3.8327000330813654E-2</v>
      </c>
    </row>
    <row r="5" spans="1:25">
      <c r="A5" s="2" t="s">
        <v>15</v>
      </c>
      <c r="B5" s="2" t="s">
        <v>0</v>
      </c>
      <c r="C5" s="2">
        <v>8421.0239999999994</v>
      </c>
      <c r="D5" s="2">
        <v>18444.885999999999</v>
      </c>
      <c r="E5" s="2">
        <f t="shared" si="0"/>
        <v>0.45655061245702466</v>
      </c>
      <c r="F5" s="2" t="s">
        <v>15</v>
      </c>
      <c r="G5" s="2" t="s">
        <v>0</v>
      </c>
      <c r="H5">
        <f>E5</f>
        <v>0.45655061245702466</v>
      </c>
      <c r="K5">
        <f t="shared" ref="K5:K22" si="5">H5/H$2</f>
        <v>0.75801616585108711</v>
      </c>
    </row>
    <row r="6" spans="1:25">
      <c r="A6" s="2"/>
      <c r="B6" s="2" t="s">
        <v>1</v>
      </c>
      <c r="C6" s="2">
        <v>585.33500000000004</v>
      </c>
      <c r="D6" s="2">
        <v>13989.037</v>
      </c>
      <c r="E6" s="2">
        <f t="shared" si="0"/>
        <v>4.1842408451704005E-2</v>
      </c>
      <c r="F6" s="2"/>
      <c r="G6" s="2" t="s">
        <v>1</v>
      </c>
      <c r="H6">
        <f t="shared" ref="H6:H13" si="6">E6</f>
        <v>4.1842408451704005E-2</v>
      </c>
      <c r="K6">
        <f t="shared" si="5"/>
        <v>6.9471425859759087E-2</v>
      </c>
    </row>
    <row r="7" spans="1:25">
      <c r="A7" s="2"/>
      <c r="B7" s="2" t="s">
        <v>2</v>
      </c>
      <c r="C7" s="2">
        <v>1565.376</v>
      </c>
      <c r="D7" s="2">
        <v>14454.157999999999</v>
      </c>
      <c r="E7" s="2">
        <f t="shared" si="0"/>
        <v>0.10829935579782649</v>
      </c>
      <c r="F7" s="2"/>
      <c r="G7" s="2" t="s">
        <v>2</v>
      </c>
      <c r="H7">
        <f t="shared" si="6"/>
        <v>0.10829935579782649</v>
      </c>
      <c r="K7">
        <f t="shared" si="5"/>
        <v>0.17981065013627279</v>
      </c>
    </row>
    <row r="8" spans="1:25">
      <c r="A8" s="2" t="s">
        <v>16</v>
      </c>
      <c r="B8" s="2" t="s">
        <v>0</v>
      </c>
      <c r="C8" s="2">
        <v>10627.388000000001</v>
      </c>
      <c r="D8" s="2">
        <v>20300.25</v>
      </c>
      <c r="E8" s="2">
        <f t="shared" si="0"/>
        <v>0.52351020307631679</v>
      </c>
      <c r="F8" s="2" t="s">
        <v>16</v>
      </c>
      <c r="G8" s="2" t="s">
        <v>0</v>
      </c>
      <c r="H8">
        <f t="shared" si="6"/>
        <v>0.52351020307631679</v>
      </c>
      <c r="K8">
        <f t="shared" si="5"/>
        <v>0.86918993446140069</v>
      </c>
    </row>
    <row r="9" spans="1:25">
      <c r="A9" s="2"/>
      <c r="B9" s="2" t="s">
        <v>1</v>
      </c>
      <c r="C9" s="2">
        <v>1122.8910000000001</v>
      </c>
      <c r="D9" s="2">
        <v>16483.108</v>
      </c>
      <c r="E9" s="2">
        <f t="shared" si="0"/>
        <v>6.8123742197163301E-2</v>
      </c>
      <c r="F9" s="2"/>
      <c r="G9" s="2" t="s">
        <v>1</v>
      </c>
      <c r="H9">
        <f t="shared" si="6"/>
        <v>6.8123742197163301E-2</v>
      </c>
      <c r="K9">
        <f t="shared" si="5"/>
        <v>0.11310662269362837</v>
      </c>
    </row>
    <row r="10" spans="1:25">
      <c r="A10" s="2"/>
      <c r="B10" s="2" t="s">
        <v>2</v>
      </c>
      <c r="C10" s="2">
        <v>1685.912</v>
      </c>
      <c r="D10" s="2">
        <v>15228.986000000001</v>
      </c>
      <c r="E10" s="2">
        <f t="shared" si="0"/>
        <v>0.11070415325091243</v>
      </c>
      <c r="F10" s="2"/>
      <c r="G10" s="2" t="s">
        <v>2</v>
      </c>
      <c r="H10">
        <f t="shared" si="6"/>
        <v>0.11070415325091243</v>
      </c>
      <c r="K10">
        <f t="shared" si="5"/>
        <v>0.18380336265335051</v>
      </c>
      <c r="Y10" s="4"/>
    </row>
    <row r="11" spans="1:25">
      <c r="A11" s="2" t="s">
        <v>17</v>
      </c>
      <c r="B11" s="2" t="s">
        <v>0</v>
      </c>
      <c r="C11" s="2">
        <v>7943.1959999999999</v>
      </c>
      <c r="D11" s="2">
        <v>20166.643</v>
      </c>
      <c r="E11" s="2">
        <f t="shared" si="0"/>
        <v>0.39387794984023866</v>
      </c>
      <c r="F11" s="2" t="s">
        <v>17</v>
      </c>
      <c r="G11" s="2" t="s">
        <v>0</v>
      </c>
      <c r="H11">
        <f>E11</f>
        <v>0.39387794984023866</v>
      </c>
      <c r="K11">
        <f t="shared" si="5"/>
        <v>0.65396003248005419</v>
      </c>
    </row>
    <row r="12" spans="1:25">
      <c r="A12" s="2"/>
      <c r="B12" s="2" t="s">
        <v>1</v>
      </c>
      <c r="C12" s="2">
        <v>744.99099999999999</v>
      </c>
      <c r="D12" s="2">
        <v>21873.835999999999</v>
      </c>
      <c r="E12" s="2">
        <f t="shared" si="0"/>
        <v>3.4058543732338492E-2</v>
      </c>
      <c r="F12" s="2"/>
      <c r="G12" s="2" t="s">
        <v>1</v>
      </c>
      <c r="H12">
        <f t="shared" si="6"/>
        <v>3.4058543732338492E-2</v>
      </c>
      <c r="K12">
        <f t="shared" si="5"/>
        <v>5.6547786882859469E-2</v>
      </c>
    </row>
    <row r="13" spans="1:25">
      <c r="A13" s="2"/>
      <c r="B13" s="2" t="s">
        <v>2</v>
      </c>
      <c r="C13" s="2">
        <v>1812.912</v>
      </c>
      <c r="D13" s="2">
        <v>20231.349999999999</v>
      </c>
      <c r="E13" s="2">
        <f t="shared" si="0"/>
        <v>8.9609047344838585E-2</v>
      </c>
      <c r="F13" s="2"/>
      <c r="G13" s="2" t="s">
        <v>2</v>
      </c>
      <c r="H13">
        <f t="shared" si="6"/>
        <v>8.9609047344838585E-2</v>
      </c>
      <c r="K13">
        <f t="shared" si="5"/>
        <v>0.14877891878919974</v>
      </c>
    </row>
    <row r="14" spans="1:25">
      <c r="A14" s="1" t="s">
        <v>4</v>
      </c>
      <c r="B14" s="1" t="s">
        <v>0</v>
      </c>
      <c r="C14" s="1">
        <v>8896.2170000000006</v>
      </c>
      <c r="D14" s="1">
        <v>12078.329</v>
      </c>
      <c r="E14" s="1">
        <f t="shared" si="0"/>
        <v>0.73654368911461188</v>
      </c>
      <c r="F14" s="1" t="s">
        <v>18</v>
      </c>
      <c r="G14" s="1" t="s">
        <v>0</v>
      </c>
      <c r="H14">
        <f>E17</f>
        <v>0.32788542347505711</v>
      </c>
      <c r="K14">
        <f t="shared" si="5"/>
        <v>0.54439189163155099</v>
      </c>
    </row>
    <row r="15" spans="1:25">
      <c r="A15" s="1"/>
      <c r="B15" s="1" t="s">
        <v>1</v>
      </c>
      <c r="C15" s="1">
        <v>1445.6690000000001</v>
      </c>
      <c r="D15" s="1">
        <v>14771.401</v>
      </c>
      <c r="E15" s="1">
        <f t="shared" si="0"/>
        <v>9.7869457338542229E-2</v>
      </c>
      <c r="F15" s="1"/>
      <c r="G15" s="1" t="s">
        <v>1</v>
      </c>
      <c r="H15">
        <f t="shared" ref="H15:H20" si="7">E18</f>
        <v>5.6640623901617212E-2</v>
      </c>
      <c r="K15">
        <f t="shared" si="5"/>
        <v>9.4041071000334639E-2</v>
      </c>
    </row>
    <row r="16" spans="1:25">
      <c r="A16" s="1"/>
      <c r="B16" s="1" t="s">
        <v>2</v>
      </c>
      <c r="C16" s="1">
        <v>2989.2959999999998</v>
      </c>
      <c r="D16" s="1">
        <v>18141.472000000002</v>
      </c>
      <c r="E16" s="1">
        <f t="shared" si="0"/>
        <v>0.16477692659118287</v>
      </c>
      <c r="F16" s="1"/>
      <c r="G16" s="1" t="s">
        <v>2</v>
      </c>
      <c r="H16">
        <f t="shared" si="7"/>
        <v>6.8666202056523837E-2</v>
      </c>
      <c r="K16">
        <f t="shared" si="5"/>
        <v>0.11400727495758585</v>
      </c>
    </row>
    <row r="17" spans="1:13">
      <c r="A17" s="1" t="s">
        <v>18</v>
      </c>
      <c r="B17" s="1" t="s">
        <v>0</v>
      </c>
      <c r="C17" s="1">
        <v>7301.61</v>
      </c>
      <c r="D17" s="1">
        <v>22268.785</v>
      </c>
      <c r="E17" s="1">
        <f t="shared" si="0"/>
        <v>0.32788542347505711</v>
      </c>
      <c r="F17" s="1" t="s">
        <v>20</v>
      </c>
      <c r="G17" s="1" t="s">
        <v>0</v>
      </c>
      <c r="H17">
        <f t="shared" si="7"/>
        <v>0.37111713079794756</v>
      </c>
      <c r="I17" s="3"/>
      <c r="J17" s="3"/>
      <c r="K17">
        <f t="shared" si="5"/>
        <v>0.61616998618219287</v>
      </c>
    </row>
    <row r="18" spans="1:13">
      <c r="A18" s="1"/>
      <c r="B18" s="1" t="s">
        <v>1</v>
      </c>
      <c r="C18" s="1">
        <v>1107.8910000000001</v>
      </c>
      <c r="D18" s="1">
        <v>19560.007000000001</v>
      </c>
      <c r="E18" s="1">
        <f t="shared" si="0"/>
        <v>5.6640623901617212E-2</v>
      </c>
      <c r="F18" s="1"/>
      <c r="G18" s="1" t="s">
        <v>1</v>
      </c>
      <c r="H18">
        <f>E21</f>
        <v>0.2082938514046834</v>
      </c>
      <c r="I18" s="3"/>
      <c r="J18" s="3"/>
      <c r="K18">
        <f t="shared" si="5"/>
        <v>0.34583264659840196</v>
      </c>
    </row>
    <row r="19" spans="1:13">
      <c r="A19" s="1"/>
      <c r="B19" s="1" t="s">
        <v>2</v>
      </c>
      <c r="C19" s="1">
        <v>1337.134</v>
      </c>
      <c r="D19" s="1">
        <v>19472.956999999999</v>
      </c>
      <c r="E19" s="1">
        <f t="shared" si="0"/>
        <v>6.8666202056523837E-2</v>
      </c>
      <c r="F19" s="1"/>
      <c r="G19" s="1" t="s">
        <v>2</v>
      </c>
      <c r="H19">
        <f t="shared" si="7"/>
        <v>0.19404515614411419</v>
      </c>
      <c r="I19" s="3"/>
      <c r="J19" s="3"/>
      <c r="K19">
        <f t="shared" si="5"/>
        <v>0.32217537606782326</v>
      </c>
    </row>
    <row r="20" spans="1:13">
      <c r="A20" s="1" t="s">
        <v>20</v>
      </c>
      <c r="B20" s="1" t="s">
        <v>0</v>
      </c>
      <c r="C20" s="1">
        <v>9177.1669999999995</v>
      </c>
      <c r="D20" s="1">
        <v>24728.491999999998</v>
      </c>
      <c r="E20" s="1">
        <f t="shared" si="0"/>
        <v>0.37111713079794756</v>
      </c>
      <c r="F20" s="1" t="s">
        <v>21</v>
      </c>
      <c r="G20" s="1" t="s">
        <v>0</v>
      </c>
      <c r="H20">
        <f t="shared" si="7"/>
        <v>0.492575741086001</v>
      </c>
      <c r="I20" s="3"/>
      <c r="J20" s="3"/>
      <c r="K20">
        <f t="shared" si="5"/>
        <v>0.81782909596778763</v>
      </c>
    </row>
    <row r="21" spans="1:13">
      <c r="A21" s="1"/>
      <c r="B21" s="1" t="s">
        <v>1</v>
      </c>
      <c r="C21" s="1">
        <v>4706.7820000000002</v>
      </c>
      <c r="D21" s="1">
        <v>22596.835999999999</v>
      </c>
      <c r="E21" s="1">
        <f t="shared" si="0"/>
        <v>0.2082938514046834</v>
      </c>
      <c r="F21" s="1"/>
      <c r="G21" s="1" t="s">
        <v>1</v>
      </c>
      <c r="H21">
        <f>E24</f>
        <v>0.12420820524375915</v>
      </c>
      <c r="I21" s="3"/>
      <c r="J21" s="3"/>
      <c r="K21">
        <f t="shared" si="5"/>
        <v>0.20622429351133936</v>
      </c>
    </row>
    <row r="22" spans="1:13">
      <c r="A22" s="1"/>
      <c r="B22" s="1" t="s">
        <v>2</v>
      </c>
      <c r="C22" s="1">
        <v>3725.8820000000001</v>
      </c>
      <c r="D22" s="1">
        <v>19201.108</v>
      </c>
      <c r="E22" s="1">
        <f t="shared" si="0"/>
        <v>0.19404515614411419</v>
      </c>
      <c r="F22" s="1"/>
      <c r="G22" s="1" t="s">
        <v>2</v>
      </c>
      <c r="H22">
        <f>E25</f>
        <v>0.18676632620930814</v>
      </c>
      <c r="I22" s="3"/>
      <c r="J22" s="3"/>
      <c r="K22">
        <f t="shared" si="5"/>
        <v>0.31009025207823893</v>
      </c>
    </row>
    <row r="23" spans="1:13">
      <c r="A23" s="1" t="s">
        <v>21</v>
      </c>
      <c r="B23" s="1" t="s">
        <v>0</v>
      </c>
      <c r="C23" s="1">
        <v>10504.852999999999</v>
      </c>
      <c r="D23" s="1">
        <v>21326.370999999999</v>
      </c>
      <c r="E23" s="1">
        <f t="shared" si="0"/>
        <v>0.492575741086001</v>
      </c>
      <c r="F23" s="1"/>
      <c r="G23" s="1"/>
      <c r="H23" s="3"/>
    </row>
    <row r="24" spans="1:13">
      <c r="A24" s="1"/>
      <c r="B24" s="1" t="s">
        <v>1</v>
      </c>
      <c r="C24" s="1">
        <v>2315.154</v>
      </c>
      <c r="D24" s="1">
        <v>18639.3</v>
      </c>
      <c r="E24" s="1">
        <f t="shared" si="0"/>
        <v>0.12420820524375915</v>
      </c>
      <c r="F24" s="1"/>
      <c r="G24" s="1"/>
      <c r="H24" s="3"/>
    </row>
    <row r="25" spans="1:13">
      <c r="A25" s="1"/>
      <c r="B25" s="1" t="s">
        <v>2</v>
      </c>
      <c r="C25" s="1">
        <v>3350.64</v>
      </c>
      <c r="D25" s="1">
        <v>17940.278999999999</v>
      </c>
      <c r="E25" s="1">
        <f t="shared" si="0"/>
        <v>0.18676632620930814</v>
      </c>
      <c r="F25" s="1"/>
      <c r="G25" s="1"/>
      <c r="H25" s="3"/>
    </row>
    <row r="26" spans="1:13">
      <c r="A26" s="1" t="s">
        <v>22</v>
      </c>
      <c r="B26" s="1" t="s">
        <v>0</v>
      </c>
      <c r="C26" s="1">
        <v>8650.1460000000006</v>
      </c>
      <c r="D26" s="1">
        <v>19202.3</v>
      </c>
      <c r="E26" s="1">
        <f t="shared" si="0"/>
        <v>0.45047447441191946</v>
      </c>
      <c r="F26" s="1"/>
      <c r="G26" s="1"/>
    </row>
    <row r="27" spans="1:13">
      <c r="A27" s="1"/>
      <c r="B27" s="1" t="s">
        <v>1</v>
      </c>
      <c r="C27" s="1">
        <v>1151.4770000000001</v>
      </c>
      <c r="D27" s="1">
        <v>18187.764999999999</v>
      </c>
      <c r="E27" s="1">
        <f t="shared" si="0"/>
        <v>6.3310527709149536E-2</v>
      </c>
      <c r="F27" s="1"/>
      <c r="G27" s="1"/>
    </row>
    <row r="28" spans="1:13">
      <c r="A28" s="1"/>
      <c r="B28" s="1" t="s">
        <v>2</v>
      </c>
      <c r="C28" s="1">
        <v>3023.3969999999999</v>
      </c>
      <c r="D28" s="1">
        <v>17631.278999999999</v>
      </c>
      <c r="E28" s="1">
        <f t="shared" si="0"/>
        <v>0.17147916495451068</v>
      </c>
      <c r="F28" s="1"/>
      <c r="G28" s="1"/>
      <c r="H28" t="s">
        <v>23</v>
      </c>
    </row>
    <row r="29" spans="1:13">
      <c r="A29" s="3"/>
      <c r="B29" s="3"/>
      <c r="C29" s="3"/>
      <c r="H29" t="str">
        <f>[1]Sheet1!H1</f>
        <v>average WT</v>
      </c>
      <c r="I29" t="str">
        <f>[1]Sheet1!I1</f>
        <v>stdev WT</v>
      </c>
      <c r="J29" t="str">
        <f>[1]Sheet1!J1</f>
        <v>sterr WT</v>
      </c>
      <c r="K29" t="str">
        <f>[1]Sheet1!K1</f>
        <v>normalized phos</v>
      </c>
      <c r="L29" t="str">
        <f>[1]Sheet1!L1</f>
        <v>normalized stdev</v>
      </c>
      <c r="M29" t="str">
        <f>[1]Sheet1!M1</f>
        <v>normalized sterr</v>
      </c>
    </row>
    <row r="30" spans="1:13">
      <c r="F30" s="2" t="s">
        <v>9</v>
      </c>
      <c r="G30" s="2" t="s">
        <v>0</v>
      </c>
      <c r="H30">
        <f>[1]Sheet1!H2</f>
        <v>0.53402365752899139</v>
      </c>
      <c r="I30">
        <f>[1]Sheet1!I2</f>
        <v>0.14557996389341729</v>
      </c>
      <c r="J30">
        <f>[1]Sheet1!J2</f>
        <v>5.943277138527852E-2</v>
      </c>
      <c r="K30">
        <f>[1]Sheet1!K2</f>
        <v>1</v>
      </c>
      <c r="L30">
        <f>[1]Sheet1!L2</f>
        <v>0.38552816236737458</v>
      </c>
      <c r="M30">
        <f>[1]Sheet1!M2</f>
        <v>0.1573912132121553</v>
      </c>
    </row>
    <row r="31" spans="1:13">
      <c r="F31" s="2"/>
      <c r="G31" s="2" t="s">
        <v>1</v>
      </c>
      <c r="H31">
        <f>[1]Sheet1!H3</f>
        <v>8.9682306969725581E-2</v>
      </c>
      <c r="I31">
        <f>[1]Sheet1!I3</f>
        <v>2.5361466272440184E-2</v>
      </c>
      <c r="J31">
        <f>[1]Sheet1!J3</f>
        <v>1.0353775249380626E-2</v>
      </c>
      <c r="K31">
        <f>[1]Sheet1!K3</f>
        <v>0.16793695504933104</v>
      </c>
      <c r="L31">
        <f>[1]Sheet1!L3</f>
        <v>6.5964701669176229E-2</v>
      </c>
      <c r="M31">
        <f>[1]Sheet1!M3</f>
        <v>2.692997668739993E-2</v>
      </c>
    </row>
    <row r="32" spans="1:13">
      <c r="A32" t="s">
        <v>5</v>
      </c>
      <c r="F32" s="2"/>
      <c r="G32" s="2" t="s">
        <v>2</v>
      </c>
      <c r="H32">
        <f>[1]Sheet1!H4</f>
        <v>0.1647286982881383</v>
      </c>
      <c r="I32">
        <f>[1]Sheet1!I4</f>
        <v>3.537665880349506E-2</v>
      </c>
      <c r="J32">
        <f>[1]Sheet1!J4</f>
        <v>1.4442460478850229E-2</v>
      </c>
      <c r="K32">
        <f>[1]Sheet1!K4</f>
        <v>0.3084670425470718</v>
      </c>
      <c r="L32">
        <f>[1]Sheet1!L4</f>
        <v>0.10705032942953233</v>
      </c>
      <c r="M32">
        <f>[1]Sheet1!M4</f>
        <v>4.370311398319994E-2</v>
      </c>
    </row>
    <row r="33" spans="6:11">
      <c r="F33" t="str">
        <f t="shared" ref="F33:K42" si="8">F5</f>
        <v>eef2k col1</v>
      </c>
      <c r="G33" t="str">
        <f t="shared" si="8"/>
        <v>Ri</v>
      </c>
      <c r="H33">
        <f t="shared" si="8"/>
        <v>0.45655061245702466</v>
      </c>
      <c r="K33">
        <f t="shared" si="8"/>
        <v>0.75801616585108711</v>
      </c>
    </row>
    <row r="34" spans="6:11">
      <c r="G34" t="str">
        <f t="shared" si="8"/>
        <v>L</v>
      </c>
      <c r="H34">
        <f t="shared" si="8"/>
        <v>4.1842408451704005E-2</v>
      </c>
      <c r="K34">
        <f t="shared" si="8"/>
        <v>6.9471425859759087E-2</v>
      </c>
    </row>
    <row r="35" spans="6:11">
      <c r="G35" t="str">
        <f t="shared" si="8"/>
        <v>R</v>
      </c>
      <c r="H35">
        <f t="shared" si="8"/>
        <v>0.10829935579782649</v>
      </c>
      <c r="K35">
        <f t="shared" si="8"/>
        <v>0.17981065013627279</v>
      </c>
    </row>
    <row r="36" spans="6:11">
      <c r="F36" t="str">
        <f t="shared" si="8"/>
        <v>eef2k col4</v>
      </c>
      <c r="G36" t="str">
        <f t="shared" si="8"/>
        <v>Ri</v>
      </c>
      <c r="H36">
        <f t="shared" si="8"/>
        <v>0.52351020307631679</v>
      </c>
      <c r="K36">
        <f t="shared" si="8"/>
        <v>0.86918993446140069</v>
      </c>
    </row>
    <row r="37" spans="6:11">
      <c r="G37" t="str">
        <f t="shared" si="8"/>
        <v>L</v>
      </c>
      <c r="H37">
        <f t="shared" si="8"/>
        <v>6.8123742197163301E-2</v>
      </c>
      <c r="K37">
        <f t="shared" si="8"/>
        <v>0.11310662269362837</v>
      </c>
    </row>
    <row r="38" spans="6:11">
      <c r="G38" t="str">
        <f t="shared" si="8"/>
        <v>R</v>
      </c>
      <c r="H38">
        <f t="shared" si="8"/>
        <v>0.11070415325091243</v>
      </c>
      <c r="K38">
        <f t="shared" si="8"/>
        <v>0.18380336265335051</v>
      </c>
    </row>
    <row r="39" spans="6:11">
      <c r="F39" t="str">
        <f t="shared" si="8"/>
        <v>eef2k col5</v>
      </c>
      <c r="G39" t="str">
        <f t="shared" si="8"/>
        <v>Ri</v>
      </c>
      <c r="H39">
        <f t="shared" si="8"/>
        <v>0.39387794984023866</v>
      </c>
      <c r="K39">
        <f t="shared" si="8"/>
        <v>0.65396003248005419</v>
      </c>
    </row>
    <row r="40" spans="6:11">
      <c r="G40" t="str">
        <f t="shared" si="8"/>
        <v>L</v>
      </c>
      <c r="H40">
        <f t="shared" si="8"/>
        <v>3.4058543732338492E-2</v>
      </c>
      <c r="K40">
        <f t="shared" si="8"/>
        <v>5.6547786882859469E-2</v>
      </c>
    </row>
    <row r="41" spans="6:11">
      <c r="G41" t="str">
        <f t="shared" si="8"/>
        <v>R</v>
      </c>
      <c r="H41">
        <f t="shared" si="8"/>
        <v>8.9609047344838585E-2</v>
      </c>
      <c r="K41">
        <f t="shared" si="8"/>
        <v>0.14877891878919974</v>
      </c>
    </row>
    <row r="42" spans="6:11">
      <c r="F42" t="str">
        <f t="shared" si="8"/>
        <v>eef2k col6</v>
      </c>
      <c r="G42" t="str">
        <f t="shared" si="8"/>
        <v>Ri</v>
      </c>
      <c r="H42">
        <f t="shared" si="8"/>
        <v>0.32788542347505711</v>
      </c>
      <c r="K42">
        <f t="shared" si="8"/>
        <v>0.54439189163155099</v>
      </c>
    </row>
    <row r="43" spans="6:11">
      <c r="G43" t="str">
        <f t="shared" ref="F43:K50" si="9">G15</f>
        <v>L</v>
      </c>
      <c r="H43">
        <f t="shared" si="9"/>
        <v>5.6640623901617212E-2</v>
      </c>
      <c r="K43">
        <f t="shared" si="9"/>
        <v>9.4041071000334639E-2</v>
      </c>
    </row>
    <row r="44" spans="6:11">
      <c r="G44" t="str">
        <f t="shared" si="9"/>
        <v>R</v>
      </c>
      <c r="H44">
        <f t="shared" si="9"/>
        <v>6.8666202056523837E-2</v>
      </c>
      <c r="K44">
        <f t="shared" si="9"/>
        <v>0.11400727495758585</v>
      </c>
    </row>
    <row r="45" spans="6:11">
      <c r="F45" t="str">
        <f t="shared" si="9"/>
        <v>eef2k col7</v>
      </c>
      <c r="G45" t="str">
        <f t="shared" si="9"/>
        <v>Ri</v>
      </c>
      <c r="H45">
        <f t="shared" si="9"/>
        <v>0.37111713079794756</v>
      </c>
      <c r="K45">
        <f t="shared" si="9"/>
        <v>0.61616998618219287</v>
      </c>
    </row>
    <row r="46" spans="6:11">
      <c r="G46" t="str">
        <f t="shared" si="9"/>
        <v>L</v>
      </c>
      <c r="H46">
        <f t="shared" si="9"/>
        <v>0.2082938514046834</v>
      </c>
      <c r="K46">
        <f t="shared" si="9"/>
        <v>0.34583264659840196</v>
      </c>
    </row>
    <row r="47" spans="6:11">
      <c r="G47" t="str">
        <f t="shared" si="9"/>
        <v>R</v>
      </c>
      <c r="H47">
        <f t="shared" si="9"/>
        <v>0.19404515614411419</v>
      </c>
      <c r="K47">
        <f t="shared" si="9"/>
        <v>0.32217537606782326</v>
      </c>
    </row>
    <row r="48" spans="6:11">
      <c r="F48" t="str">
        <f t="shared" si="9"/>
        <v>eef2k col8</v>
      </c>
      <c r="G48" t="str">
        <f t="shared" si="9"/>
        <v>Ri</v>
      </c>
      <c r="H48">
        <f t="shared" si="9"/>
        <v>0.492575741086001</v>
      </c>
      <c r="K48">
        <f t="shared" si="9"/>
        <v>0.81782909596778763</v>
      </c>
    </row>
    <row r="49" spans="7:11">
      <c r="G49" t="str">
        <f t="shared" si="9"/>
        <v>L</v>
      </c>
      <c r="H49">
        <f t="shared" si="9"/>
        <v>0.12420820524375915</v>
      </c>
      <c r="K49">
        <f t="shared" si="9"/>
        <v>0.20622429351133936</v>
      </c>
    </row>
    <row r="50" spans="7:11">
      <c r="G50" t="str">
        <f t="shared" si="9"/>
        <v>R</v>
      </c>
      <c r="H50">
        <f t="shared" si="9"/>
        <v>0.18676632620930814</v>
      </c>
      <c r="K50">
        <f t="shared" si="9"/>
        <v>0.31009025207823893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Darnell</dc:creator>
  <cp:lastModifiedBy>Alicia Darnell</cp:lastModifiedBy>
  <dcterms:created xsi:type="dcterms:W3CDTF">2016-12-14T18:12:16Z</dcterms:created>
  <dcterms:modified xsi:type="dcterms:W3CDTF">2017-01-03T23:26:03Z</dcterms:modified>
</cp:coreProperties>
</file>