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20" tabRatio="500"/>
  </bookViews>
  <sheets>
    <sheet name="reps123_puro3_quant3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  <c r="P68" i="1"/>
  <c r="P69" i="1"/>
  <c r="P70" i="1"/>
  <c r="P71" i="1"/>
  <c r="P72" i="1"/>
  <c r="P73" i="1"/>
  <c r="P74" i="1"/>
  <c r="P75" i="1"/>
  <c r="P67" i="1"/>
  <c r="I88" i="1"/>
  <c r="I87" i="1"/>
  <c r="I86" i="1"/>
  <c r="K86" i="1"/>
  <c r="J86" i="1"/>
  <c r="I85" i="1"/>
  <c r="I84" i="1"/>
  <c r="I83" i="1"/>
  <c r="K83" i="1"/>
  <c r="J83" i="1"/>
  <c r="I82" i="1"/>
  <c r="I81" i="1"/>
  <c r="I80" i="1"/>
  <c r="K80" i="1"/>
  <c r="J80" i="1"/>
  <c r="I79" i="1"/>
  <c r="I78" i="1"/>
  <c r="I77" i="1"/>
  <c r="K77" i="1"/>
  <c r="J77" i="1"/>
  <c r="I76" i="1"/>
  <c r="I75" i="1"/>
  <c r="I74" i="1"/>
  <c r="K74" i="1"/>
  <c r="J74" i="1"/>
  <c r="I73" i="1"/>
  <c r="I72" i="1"/>
  <c r="I71" i="1"/>
  <c r="K71" i="1"/>
  <c r="J71" i="1"/>
  <c r="I70" i="1"/>
  <c r="I69" i="1"/>
  <c r="I68" i="1"/>
  <c r="K68" i="1"/>
  <c r="J68" i="1"/>
  <c r="I67" i="1"/>
  <c r="I66" i="1"/>
  <c r="I65" i="1"/>
  <c r="K65" i="1"/>
  <c r="J65" i="1"/>
  <c r="I64" i="1"/>
  <c r="I63" i="1"/>
  <c r="I62" i="1"/>
  <c r="K62" i="1"/>
  <c r="J62" i="1"/>
  <c r="P7" i="1"/>
  <c r="P8" i="1"/>
  <c r="P9" i="1"/>
  <c r="P10" i="1"/>
  <c r="P11" i="1"/>
  <c r="P12" i="1"/>
  <c r="P13" i="1"/>
  <c r="P14" i="1"/>
  <c r="P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6" i="1"/>
  <c r="U6" i="1"/>
  <c r="S13" i="1"/>
  <c r="S14" i="1"/>
  <c r="S12" i="1"/>
  <c r="S10" i="1"/>
  <c r="S11" i="1"/>
  <c r="S9" i="1"/>
  <c r="S7" i="1"/>
  <c r="S8" i="1"/>
  <c r="S6" i="1"/>
  <c r="I29" i="1"/>
  <c r="I30" i="1"/>
  <c r="I31" i="1"/>
  <c r="K29" i="1"/>
  <c r="I26" i="1"/>
  <c r="I27" i="1"/>
  <c r="I28" i="1"/>
  <c r="K26" i="1"/>
  <c r="I23" i="1"/>
  <c r="I24" i="1"/>
  <c r="I25" i="1"/>
  <c r="K23" i="1"/>
  <c r="I20" i="1"/>
  <c r="I21" i="1"/>
  <c r="I22" i="1"/>
  <c r="K20" i="1"/>
  <c r="I17" i="1"/>
  <c r="I18" i="1"/>
  <c r="I19" i="1"/>
  <c r="K17" i="1"/>
  <c r="I14" i="1"/>
  <c r="I15" i="1"/>
  <c r="I16" i="1"/>
  <c r="K14" i="1"/>
  <c r="I11" i="1"/>
  <c r="I12" i="1"/>
  <c r="I13" i="1"/>
  <c r="K11" i="1"/>
  <c r="I8" i="1"/>
  <c r="I9" i="1"/>
  <c r="I10" i="1"/>
  <c r="K8" i="1"/>
  <c r="I6" i="1"/>
  <c r="I7" i="1"/>
  <c r="K5" i="1"/>
  <c r="J23" i="1"/>
  <c r="J26" i="1"/>
  <c r="J29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<sst xmlns="http://schemas.openxmlformats.org/spreadsheetml/2006/main" count="111" uniqueCount="78">
  <si>
    <t>Black is 0, White is 65535</t>
  </si>
  <si>
    <t>#</t>
  </si>
  <si>
    <t>IDV</t>
  </si>
  <si>
    <t>% *</t>
  </si>
  <si>
    <t>Area</t>
  </si>
  <si>
    <t>Average</t>
  </si>
  <si>
    <t>Background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</si>
  <si>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</si>
  <si>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</si>
  <si>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</si>
  <si>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</si>
  <si>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</si>
  <si>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</si>
  <si>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</si>
  <si>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</si>
  <si>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</si>
  <si>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</si>
  <si>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</si>
  <si>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</si>
  <si>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13n</t>
  </si>
  <si>
    <t>14n</t>
  </si>
  <si>
    <t>15n</t>
  </si>
  <si>
    <t>16n</t>
  </si>
  <si>
    <t>17n</t>
  </si>
  <si>
    <t>18n</t>
  </si>
  <si>
    <t>19n</t>
  </si>
  <si>
    <t>20n</t>
  </si>
  <si>
    <t>21n</t>
  </si>
  <si>
    <t>22n</t>
  </si>
  <si>
    <t>23n</t>
  </si>
  <si>
    <t>24n</t>
  </si>
  <si>
    <t>25n</t>
  </si>
  <si>
    <t>26n</t>
  </si>
  <si>
    <t>27n</t>
  </si>
  <si>
    <t>28n</t>
  </si>
  <si>
    <t>29n</t>
  </si>
  <si>
    <t>30n</t>
  </si>
  <si>
    <t>31n</t>
  </si>
  <si>
    <t>32n</t>
  </si>
  <si>
    <t>33n</t>
  </si>
  <si>
    <t>34n</t>
  </si>
  <si>
    <t>35n</t>
  </si>
  <si>
    <t>36n</t>
  </si>
  <si>
    <t>37n</t>
  </si>
  <si>
    <t>38n</t>
  </si>
  <si>
    <t>39n</t>
  </si>
  <si>
    <t>40n</t>
  </si>
  <si>
    <t>41n</t>
  </si>
  <si>
    <t>42n</t>
  </si>
  <si>
    <t>43n</t>
  </si>
  <si>
    <t>44n</t>
  </si>
  <si>
    <t>45n</t>
  </si>
  <si>
    <t>46n</t>
  </si>
  <si>
    <t>47n</t>
  </si>
  <si>
    <t>48n</t>
  </si>
  <si>
    <t>49n</t>
  </si>
  <si>
    <t>50n</t>
  </si>
  <si>
    <t>51n</t>
  </si>
  <si>
    <t>52n</t>
  </si>
  <si>
    <t>53n</t>
  </si>
  <si>
    <t>54n</t>
  </si>
  <si>
    <t>IDV = Integrated Density Value</t>
  </si>
  <si>
    <t>* Based on Integrated Density Value</t>
  </si>
  <si>
    <t>gapdh bb sub</t>
  </si>
  <si>
    <t>puro bb sub</t>
  </si>
  <si>
    <t>average</t>
  </si>
  <si>
    <t>stdev</t>
  </si>
  <si>
    <t>Rich</t>
  </si>
  <si>
    <t>WT</t>
  </si>
  <si>
    <t>GCN2 KO</t>
  </si>
  <si>
    <t>EEF2K KO</t>
  </si>
  <si>
    <t>normalized mean</t>
  </si>
  <si>
    <t>sterr</t>
  </si>
  <si>
    <t>mean</t>
  </si>
  <si>
    <t>-Leu</t>
  </si>
  <si>
    <t>-Arg</t>
  </si>
  <si>
    <t>puro no sub bb</t>
  </si>
  <si>
    <t>gapdh no sub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</si>
</sst>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mruColors>
      <color rgb="FF6666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reps123_puro3_quant3.txt!$P$6:$P$14</c:f>
                <c:numCache>
                  <c:formatCode>General</c:formatCode>
                  <c:ptCount val="9"/>
                  <c:pt idx="0">
                    <c:v>1.117640227055637</c:v>
                  </c:pt>
                  <c:pt idx="1">
                    <c:v>0.313866430107251</c:v>
                  </c:pt>
                  <c:pt idx="2">
                    <c:v>0.224787604204659</c:v>
                  </c:pt>
                  <c:pt idx="3">
                    <c:v>0.258075715715624</c:v>
                  </c:pt>
                  <c:pt idx="4">
                    <c:v>0.638411299903796</c:v>
                  </c:pt>
                  <c:pt idx="5">
                    <c:v>0.388974673519552</c:v>
                  </c:pt>
                  <c:pt idx="6">
                    <c:v>0.282737697494096</c:v>
                  </c:pt>
                  <c:pt idx="7">
                    <c:v>0.297060323447777</c:v>
                  </c:pt>
                  <c:pt idx="8">
                    <c:v>0.126405107262814</c:v>
                  </c:pt>
                </c:numCache>
              </c:numRef>
            </c:plus>
            <c:minus>
              <c:numRef>
                <c:f>reps123_puro3_quant3.txt!$P$6:$P$14</c:f>
                <c:numCache>
                  <c:formatCode>General</c:formatCode>
                  <c:ptCount val="9"/>
                  <c:pt idx="0">
                    <c:v>1.117640227055637</c:v>
                  </c:pt>
                  <c:pt idx="1">
                    <c:v>0.313866430107251</c:v>
                  </c:pt>
                  <c:pt idx="2">
                    <c:v>0.224787604204659</c:v>
                  </c:pt>
                  <c:pt idx="3">
                    <c:v>0.258075715715624</c:v>
                  </c:pt>
                  <c:pt idx="4">
                    <c:v>0.638411299903796</c:v>
                  </c:pt>
                  <c:pt idx="5">
                    <c:v>0.388974673519552</c:v>
                  </c:pt>
                  <c:pt idx="6">
                    <c:v>0.282737697494096</c:v>
                  </c:pt>
                  <c:pt idx="7">
                    <c:v>0.297060323447777</c:v>
                  </c:pt>
                  <c:pt idx="8">
                    <c:v>0.126405107262814</c:v>
                  </c:pt>
                </c:numCache>
              </c:numRef>
            </c:minus>
          </c:errBars>
          <c:cat>
            <c:multiLvlStrRef>
              <c:f>reps123_puro3_quant3.txt!$L$6:$M$14</c:f>
              <c:multiLvlStrCache>
                <c:ptCount val="9"/>
                <c:lvl>
                  <c:pt idx="0">
                    <c:v>Rich</c:v>
                  </c:pt>
                  <c:pt idx="1">
                    <c:v>-Leu</c:v>
                  </c:pt>
                  <c:pt idx="2">
                    <c:v>-Arg</c:v>
                  </c:pt>
                  <c:pt idx="3">
                    <c:v>Rich</c:v>
                  </c:pt>
                  <c:pt idx="4">
                    <c:v>-Leu</c:v>
                  </c:pt>
                  <c:pt idx="5">
                    <c:v>-Arg</c:v>
                  </c:pt>
                  <c:pt idx="6">
                    <c:v>Rich</c:v>
                  </c:pt>
                  <c:pt idx="7">
                    <c:v>-Leu</c:v>
                  </c:pt>
                  <c:pt idx="8">
                    <c:v>-Arg</c:v>
                  </c:pt>
                </c:lvl>
                <c:lvl>
                  <c:pt idx="0">
                    <c:v>WT</c:v>
                  </c:pt>
                  <c:pt idx="3">
                    <c:v>GCN2 KO</c:v>
                  </c:pt>
                  <c:pt idx="6">
                    <c:v>EEF2K KO</c:v>
                  </c:pt>
                </c:lvl>
              </c:multiLvlStrCache>
            </c:multiLvlStrRef>
          </c:cat>
          <c:val>
            <c:numRef>
              <c:f>reps123_puro3_quant3.txt!$N$6:$N$14</c:f>
              <c:numCache>
                <c:formatCode>General</c:formatCode>
                <c:ptCount val="9"/>
                <c:pt idx="0">
                  <c:v>9.616763186826873</c:v>
                </c:pt>
                <c:pt idx="1">
                  <c:v>9.035433707974787</c:v>
                </c:pt>
                <c:pt idx="2">
                  <c:v>7.596429831255219</c:v>
                </c:pt>
                <c:pt idx="3">
                  <c:v>7.571100335372623</c:v>
                </c:pt>
                <c:pt idx="4">
                  <c:v>8.96437044394728</c:v>
                </c:pt>
                <c:pt idx="5">
                  <c:v>6.575689298723162</c:v>
                </c:pt>
                <c:pt idx="6">
                  <c:v>7.158487367841329</c:v>
                </c:pt>
                <c:pt idx="7">
                  <c:v>5.785583513865376</c:v>
                </c:pt>
                <c:pt idx="8">
                  <c:v>4.297037660482098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21522024"/>
        <c:axId val="-2121478808"/>
      </c:barChart>
      <c:catAx>
        <c:axId val="-2121522024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-2121478808"/>
        <c:crosses val="autoZero"/>
        <c:auto val="1"/>
        <c:lblAlgn val="ctr"/>
        <c:lblOffset val="100"/>
        <c:noMultiLvlLbl val="0"/>
      </c:catAx>
      <c:valAx>
        <c:axId val="-2121478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Puromycin Incorporation</a:t>
                </a:r>
              </a:p>
              <a:p>
                <a:pPr>
                  <a:defRPr b="0"/>
                </a:pPr>
                <a:r>
                  <a:rPr lang="en-US" b="0"/>
                  <a:t>(Puro/GAPDH)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2121522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666666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reps123_puro3_quant3.txt!$U$6:$U$14</c:f>
                <c:numCache>
                  <c:formatCode>General</c:formatCode>
                  <c:ptCount val="9"/>
                  <c:pt idx="0">
                    <c:v>0.164356960470954</c:v>
                  </c:pt>
                  <c:pt idx="1">
                    <c:v>0.113965891843972</c:v>
                  </c:pt>
                  <c:pt idx="2">
                    <c:v>0.0947313999991144</c:v>
                  </c:pt>
                  <c:pt idx="3">
                    <c:v>0.048206226455486</c:v>
                  </c:pt>
                  <c:pt idx="4">
                    <c:v>0.0934833373482725</c:v>
                  </c:pt>
                  <c:pt idx="5">
                    <c:v>0.0592958325457824</c:v>
                  </c:pt>
                  <c:pt idx="6">
                    <c:v>0.0558569800914335</c:v>
                  </c:pt>
                  <c:pt idx="7">
                    <c:v>0.0523551331827244</c:v>
                  </c:pt>
                  <c:pt idx="8">
                    <c:v>0.0295620842667386</c:v>
                  </c:pt>
                </c:numCache>
              </c:numRef>
            </c:plus>
            <c:minus>
              <c:numRef>
                <c:f>reps123_puro3_quant3.txt!$U$6:$U$14</c:f>
                <c:numCache>
                  <c:formatCode>General</c:formatCode>
                  <c:ptCount val="9"/>
                  <c:pt idx="0">
                    <c:v>0.164356960470954</c:v>
                  </c:pt>
                  <c:pt idx="1">
                    <c:v>0.113965891843972</c:v>
                  </c:pt>
                  <c:pt idx="2">
                    <c:v>0.0947313999991144</c:v>
                  </c:pt>
                  <c:pt idx="3">
                    <c:v>0.048206226455486</c:v>
                  </c:pt>
                  <c:pt idx="4">
                    <c:v>0.0934833373482725</c:v>
                  </c:pt>
                  <c:pt idx="5">
                    <c:v>0.0592958325457824</c:v>
                  </c:pt>
                  <c:pt idx="6">
                    <c:v>0.0558569800914335</c:v>
                  </c:pt>
                  <c:pt idx="7">
                    <c:v>0.0523551331827244</c:v>
                  </c:pt>
                  <c:pt idx="8">
                    <c:v>0.0295620842667386</c:v>
                  </c:pt>
                </c:numCache>
              </c:numRef>
            </c:minus>
          </c:errBars>
          <c:cat>
            <c:multiLvlStrRef>
              <c:f>reps123_puro3_quant3.txt!$Q$6:$R$14</c:f>
              <c:multiLvlStrCache>
                <c:ptCount val="9"/>
                <c:lvl>
                  <c:pt idx="0">
                    <c:v>Rich</c:v>
                  </c:pt>
                  <c:pt idx="1">
                    <c:v>-Leu</c:v>
                  </c:pt>
                  <c:pt idx="2">
                    <c:v>-Arg</c:v>
                  </c:pt>
                  <c:pt idx="3">
                    <c:v>Rich</c:v>
                  </c:pt>
                  <c:pt idx="4">
                    <c:v>-Leu</c:v>
                  </c:pt>
                  <c:pt idx="5">
                    <c:v>-Arg</c:v>
                  </c:pt>
                  <c:pt idx="6">
                    <c:v>Rich</c:v>
                  </c:pt>
                  <c:pt idx="7">
                    <c:v>-Leu</c:v>
                  </c:pt>
                  <c:pt idx="8">
                    <c:v>-Arg</c:v>
                  </c:pt>
                </c:lvl>
                <c:lvl>
                  <c:pt idx="0">
                    <c:v>WT</c:v>
                  </c:pt>
                  <c:pt idx="3">
                    <c:v>GCN2 KO</c:v>
                  </c:pt>
                  <c:pt idx="6">
                    <c:v>EEF2K KO</c:v>
                  </c:pt>
                </c:lvl>
              </c:multiLvlStrCache>
            </c:multiLvlStrRef>
          </c:cat>
          <c:val>
            <c:numRef>
              <c:f>reps123_puro3_quant3.txt!$S$6:$S$14</c:f>
              <c:numCache>
                <c:formatCode>General</c:formatCode>
                <c:ptCount val="9"/>
                <c:pt idx="0">
                  <c:v>1.0</c:v>
                </c:pt>
                <c:pt idx="1">
                  <c:v>0.939550400944842</c:v>
                </c:pt>
                <c:pt idx="2">
                  <c:v>0.789915451142737</c:v>
                </c:pt>
                <c:pt idx="3">
                  <c:v>1.0</c:v>
                </c:pt>
                <c:pt idx="4">
                  <c:v>1.184024784622813</c:v>
                </c:pt>
                <c:pt idx="5">
                  <c:v>0.868524918102215</c:v>
                </c:pt>
                <c:pt idx="6">
                  <c:v>1.0</c:v>
                </c:pt>
                <c:pt idx="7">
                  <c:v>0.808213134503308</c:v>
                </c:pt>
                <c:pt idx="8">
                  <c:v>0.600271738941112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20378584"/>
        <c:axId val="-2120375304"/>
      </c:barChart>
      <c:catAx>
        <c:axId val="-2120378584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-2120375304"/>
        <c:crosses val="autoZero"/>
        <c:auto val="1"/>
        <c:lblAlgn val="ctr"/>
        <c:lblOffset val="100"/>
        <c:noMultiLvlLbl val="0"/>
      </c:catAx>
      <c:valAx>
        <c:axId val="-2120375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</a:t>
                </a:r>
                <a:r>
                  <a:rPr lang="en-US" b="0" baseline="0"/>
                  <a:t> Puromycin Incorporation</a:t>
                </a:r>
              </a:p>
              <a:p>
                <a:pPr>
                  <a:defRPr b="0"/>
                </a:pPr>
                <a:r>
                  <a:rPr lang="en-US" b="0" baseline="0"/>
                  <a:t>(Starved/Rich)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21203785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" lastClr="FFFFFF"/>
      </a:solidFill>
    </a:ln>
  </c:spPr>
  <c:txPr>
    <a:bodyPr/>
    <a:lstStyle/>
    <a:p>
      <a:pPr>
        <a:defRPr sz="10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multiLvlStrRef>
              <c:f>reps123_puro3_quant3.txt!$L$67:$M$75</c:f>
              <c:multiLvlStrCache>
                <c:ptCount val="9"/>
                <c:lvl>
                  <c:pt idx="0">
                    <c:v>Rich</c:v>
                  </c:pt>
                  <c:pt idx="1">
                    <c:v>-Leu</c:v>
                  </c:pt>
                  <c:pt idx="2">
                    <c:v>-Arg</c:v>
                  </c:pt>
                  <c:pt idx="3">
                    <c:v>Rich</c:v>
                  </c:pt>
                  <c:pt idx="4">
                    <c:v>-Leu</c:v>
                  </c:pt>
                  <c:pt idx="5">
                    <c:v>-Arg</c:v>
                  </c:pt>
                  <c:pt idx="6">
                    <c:v>Rich</c:v>
                  </c:pt>
                  <c:pt idx="7">
                    <c:v>-Leu</c:v>
                  </c:pt>
                  <c:pt idx="8">
                    <c:v>-Arg</c:v>
                  </c:pt>
                </c:lvl>
                <c:lvl>
                  <c:pt idx="0">
                    <c:v>WT</c:v>
                  </c:pt>
                  <c:pt idx="3">
                    <c:v>GCN2 KO</c:v>
                  </c:pt>
                  <c:pt idx="6">
                    <c:v>EEF2K KO</c:v>
                  </c:pt>
                </c:lvl>
              </c:multiLvlStrCache>
            </c:multiLvlStrRef>
          </c:cat>
          <c:val>
            <c:numRef>
              <c:f>reps123_puro3_quant3.txt!$N$67:$N$75</c:f>
              <c:numCache>
                <c:formatCode>General</c:formatCode>
                <c:ptCount val="9"/>
                <c:pt idx="0">
                  <c:v>9.938773716903407</c:v>
                </c:pt>
                <c:pt idx="1">
                  <c:v>10.05114007166175</c:v>
                </c:pt>
                <c:pt idx="2">
                  <c:v>9.121577562492524</c:v>
                </c:pt>
                <c:pt idx="3">
                  <c:v>8.710884387962657</c:v>
                </c:pt>
                <c:pt idx="4">
                  <c:v>10.21852481320492</c:v>
                </c:pt>
                <c:pt idx="5">
                  <c:v>8.39574657234599</c:v>
                </c:pt>
                <c:pt idx="6">
                  <c:v>9.154372155397796</c:v>
                </c:pt>
                <c:pt idx="7">
                  <c:v>9.432568934525455</c:v>
                </c:pt>
                <c:pt idx="8">
                  <c:v>7.500997277544694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65370680"/>
        <c:axId val="2065430968"/>
      </c:barChart>
      <c:catAx>
        <c:axId val="2065370680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2065430968"/>
        <c:crosses val="autoZero"/>
        <c:auto val="1"/>
        <c:lblAlgn val="ctr"/>
        <c:lblOffset val="100"/>
        <c:noMultiLvlLbl val="0"/>
      </c:catAx>
      <c:valAx>
        <c:axId val="2065430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2065370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14</xdr:row>
      <xdr:rowOff>139700</xdr:rowOff>
    </xdr:from>
    <xdr:to>
      <xdr:col>16</xdr:col>
      <xdr:colOff>241300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596900</xdr:colOff>
      <xdr:row>14</xdr:row>
      <xdr:rowOff>165100</xdr:rowOff>
    </xdr:from>
    <xdr:to>
      <xdr:col>21</xdr:col>
      <xdr:colOff>317500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76</xdr:row>
      <xdr:rowOff>25400</xdr:rowOff>
    </xdr:from>
    <xdr:to>
      <xdr:col>15</xdr:col>
      <xdr:colOff>279400</xdr:colOff>
      <xdr:row>90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E1" workbookViewId="0">
      <selection activeCell="I6" sqref="I6"/>
    </sheetView>
  </sheetViews>
  <sheetFormatPr baseColWidth="10" defaultRowHeight="15" x14ac:dyDescent="0"/>
  <sheetData>
    <row r="1" spans="1:21">
      <c r="A1" t="s">
        <v>0</v>
      </c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64</v>
      </c>
      <c r="H3" t="s">
        <v>63</v>
      </c>
      <c r="J3" t="s">
        <v>65</v>
      </c>
      <c r="K3" t="s">
        <v>66</v>
      </c>
    </row>
    <row r="5" spans="1:21">
      <c r="A5" t="s">
        <v>7</v>
      </c>
      <c r="B5">
        <v>82506204</v>
      </c>
      <c r="C5">
        <v>2.2000000000000002</v>
      </c>
      <c r="D5">
        <v>11748</v>
      </c>
      <c r="E5">
        <v>7023</v>
      </c>
      <c r="F5">
        <v>0</v>
      </c>
      <c r="G5">
        <f>B5-B32</f>
        <v>59104188</v>
      </c>
      <c r="H5" s="2">
        <v>6127752</v>
      </c>
      <c r="I5">
        <f>G5/H5</f>
        <v>9.645329641277911</v>
      </c>
      <c r="J5">
        <f>AVERAGE(I5,I6,I7)</f>
        <v>12.039400460234665</v>
      </c>
      <c r="K5">
        <f>STDEV(I5:I7)</f>
        <v>2.4234752621847506</v>
      </c>
      <c r="N5" t="s">
        <v>73</v>
      </c>
      <c r="O5" t="s">
        <v>66</v>
      </c>
      <c r="P5" t="s">
        <v>72</v>
      </c>
      <c r="S5" t="s">
        <v>71</v>
      </c>
      <c r="T5" t="s">
        <v>66</v>
      </c>
      <c r="U5" t="s">
        <v>72</v>
      </c>
    </row>
    <row r="6" spans="1:21">
      <c r="A6" t="s">
        <v>8</v>
      </c>
      <c r="B6">
        <v>109526604</v>
      </c>
      <c r="C6">
        <v>2.9</v>
      </c>
      <c r="D6">
        <v>11748</v>
      </c>
      <c r="E6">
        <v>9323</v>
      </c>
      <c r="F6">
        <v>0</v>
      </c>
      <c r="G6">
        <f t="shared" ref="G6:G31" si="0">B6-B33</f>
        <v>78817332</v>
      </c>
      <c r="H6" s="2">
        <v>6578184</v>
      </c>
      <c r="I6">
        <f t="shared" ref="I6:I31" si="1">G6/H6</f>
        <v>11.981624715879033</v>
      </c>
      <c r="L6" t="s">
        <v>68</v>
      </c>
      <c r="M6" t="s">
        <v>67</v>
      </c>
      <c r="N6">
        <v>9.6167631868268728</v>
      </c>
      <c r="O6">
        <v>1.9358096578431798</v>
      </c>
      <c r="P6">
        <f>O6/SQRT(3)</f>
        <v>1.1176402270556374</v>
      </c>
      <c r="Q6" t="s">
        <v>68</v>
      </c>
      <c r="R6" t="s">
        <v>67</v>
      </c>
      <c r="S6">
        <f>N6/N$6</f>
        <v>1</v>
      </c>
      <c r="T6">
        <f>S6*SQRT((O6/N6)^2+(O$6/N$6)^2)</f>
        <v>0.28467460611328149</v>
      </c>
      <c r="U6">
        <f>T6/SQRT(3)</f>
        <v>0.16435696047095377</v>
      </c>
    </row>
    <row r="7" spans="1:21">
      <c r="A7" t="s">
        <v>9</v>
      </c>
      <c r="B7">
        <v>126044292</v>
      </c>
      <c r="C7">
        <v>3.3</v>
      </c>
      <c r="D7">
        <v>11748</v>
      </c>
      <c r="E7">
        <v>10729</v>
      </c>
      <c r="F7">
        <v>0</v>
      </c>
      <c r="G7">
        <f t="shared" si="0"/>
        <v>86758980</v>
      </c>
      <c r="H7" s="2">
        <v>5986992</v>
      </c>
      <c r="I7">
        <f t="shared" si="1"/>
        <v>14.49124702354705</v>
      </c>
      <c r="M7" s="1" t="s">
        <v>74</v>
      </c>
      <c r="N7">
        <v>9.0354337079747875</v>
      </c>
      <c r="O7">
        <v>0.54363260373602407</v>
      </c>
      <c r="P7">
        <f t="shared" ref="P7:P14" si="2">O7/SQRT(3)</f>
        <v>0.31386643010725068</v>
      </c>
      <c r="R7" s="1" t="s">
        <v>74</v>
      </c>
      <c r="S7">
        <f>N7/N$6</f>
        <v>0.93955040094484232</v>
      </c>
      <c r="T7">
        <f>S7*SQRT((O7/N7)^2+(O$6/N$6)^2)</f>
        <v>0.19739471500365835</v>
      </c>
      <c r="U7">
        <f t="shared" ref="U7:U14" si="3">T7/SQRT(3)</f>
        <v>0.11396589184397161</v>
      </c>
    </row>
    <row r="8" spans="1:21">
      <c r="A8" t="s">
        <v>10</v>
      </c>
      <c r="B8">
        <v>124470060</v>
      </c>
      <c r="C8">
        <v>3.3</v>
      </c>
      <c r="D8">
        <v>11748</v>
      </c>
      <c r="E8">
        <v>10595</v>
      </c>
      <c r="F8">
        <v>0</v>
      </c>
      <c r="G8">
        <f t="shared" si="0"/>
        <v>80579532</v>
      </c>
      <c r="H8" s="2">
        <v>7056768</v>
      </c>
      <c r="I8">
        <f t="shared" si="1"/>
        <v>11.418758842574958</v>
      </c>
      <c r="J8">
        <f>AVERAGE(I8,I9,I10)</f>
        <v>11.311623529548998</v>
      </c>
      <c r="K8">
        <f>STDEV(I8:I10)</f>
        <v>0.68058352820660861</v>
      </c>
      <c r="M8" s="1" t="s">
        <v>75</v>
      </c>
      <c r="N8">
        <v>7.596429831255219</v>
      </c>
      <c r="O8">
        <v>0.389343551394153</v>
      </c>
      <c r="P8">
        <f t="shared" si="2"/>
        <v>0.22478760420465915</v>
      </c>
      <c r="R8" s="1" t="s">
        <v>75</v>
      </c>
      <c r="S8">
        <f>N8/N$6</f>
        <v>0.78991545114273742</v>
      </c>
      <c r="T8">
        <f>S8*SQRT((O8/N8)^2+(O$6/N$6)^2)</f>
        <v>0.16407959787059653</v>
      </c>
      <c r="U8">
        <f t="shared" si="3"/>
        <v>9.4731399999114466E-2</v>
      </c>
    </row>
    <row r="9" spans="1:21">
      <c r="A9" t="s">
        <v>11</v>
      </c>
      <c r="B9">
        <v>120745944</v>
      </c>
      <c r="C9">
        <v>3.2</v>
      </c>
      <c r="D9">
        <v>11748</v>
      </c>
      <c r="E9">
        <v>10278</v>
      </c>
      <c r="F9">
        <v>0</v>
      </c>
      <c r="G9">
        <f t="shared" si="0"/>
        <v>73565976</v>
      </c>
      <c r="H9" s="2">
        <v>6165288</v>
      </c>
      <c r="I9">
        <f t="shared" si="1"/>
        <v>11.932285401752521</v>
      </c>
      <c r="L9" t="s">
        <v>69</v>
      </c>
      <c r="M9" t="s">
        <v>67</v>
      </c>
      <c r="N9">
        <v>7.5711003353726234</v>
      </c>
      <c r="O9">
        <v>0.4470002518191627</v>
      </c>
      <c r="P9">
        <f t="shared" si="2"/>
        <v>0.2580757157156241</v>
      </c>
      <c r="Q9" t="s">
        <v>69</v>
      </c>
      <c r="R9" t="s">
        <v>67</v>
      </c>
      <c r="S9">
        <f>N9/N$9</f>
        <v>1</v>
      </c>
      <c r="T9">
        <f>S9*SQRT((O9/N9)^2+(O$9/N$9)^2)</f>
        <v>8.3495633462072755E-2</v>
      </c>
      <c r="U9">
        <f t="shared" si="3"/>
        <v>4.8206226455486036E-2</v>
      </c>
    </row>
    <row r="10" spans="1:21">
      <c r="A10" t="s">
        <v>12</v>
      </c>
      <c r="B10">
        <v>125127948</v>
      </c>
      <c r="C10">
        <v>3.3</v>
      </c>
      <c r="D10">
        <v>11748</v>
      </c>
      <c r="E10">
        <v>10651</v>
      </c>
      <c r="F10">
        <v>0</v>
      </c>
      <c r="G10">
        <f t="shared" si="0"/>
        <v>78958308</v>
      </c>
      <c r="H10" s="2">
        <v>7460280</v>
      </c>
      <c r="I10">
        <f t="shared" si="1"/>
        <v>10.583826344319515</v>
      </c>
      <c r="M10" s="1" t="s">
        <v>74</v>
      </c>
      <c r="N10">
        <v>8.9643704439472796</v>
      </c>
      <c r="O10">
        <v>1.1057608075594663</v>
      </c>
      <c r="P10">
        <f t="shared" si="2"/>
        <v>0.63841129990379586</v>
      </c>
      <c r="R10" s="1" t="s">
        <v>74</v>
      </c>
      <c r="S10">
        <f>N10/N$9</f>
        <v>1.1840247846228134</v>
      </c>
      <c r="T10">
        <f>S10*SQRT((O10/N10)^2+(O$9/N$9)^2)</f>
        <v>0.16191788994830913</v>
      </c>
      <c r="U10">
        <f t="shared" si="3"/>
        <v>9.348333734827248E-2</v>
      </c>
    </row>
    <row r="11" spans="1:21">
      <c r="A11" t="s">
        <v>13</v>
      </c>
      <c r="B11">
        <v>95546484</v>
      </c>
      <c r="C11">
        <v>2.5</v>
      </c>
      <c r="D11">
        <v>11748</v>
      </c>
      <c r="E11">
        <v>8133</v>
      </c>
      <c r="F11">
        <v>0</v>
      </c>
      <c r="G11">
        <f t="shared" si="0"/>
        <v>50798352</v>
      </c>
      <c r="H11" s="2">
        <v>5677320</v>
      </c>
      <c r="I11">
        <f t="shared" si="1"/>
        <v>8.9475935828877002</v>
      </c>
      <c r="J11">
        <f>AVERAGE(I11,I12,I13)</f>
        <v>9.5101084460343461</v>
      </c>
      <c r="K11">
        <f>STDEV(I11:I13)</f>
        <v>0.48742626191160598</v>
      </c>
      <c r="M11" s="1" t="s">
        <v>75</v>
      </c>
      <c r="N11">
        <v>6.5756892987231623</v>
      </c>
      <c r="O11">
        <v>0.67372389739338001</v>
      </c>
      <c r="P11">
        <f t="shared" si="2"/>
        <v>0.38897467351955178</v>
      </c>
      <c r="R11" s="1" t="s">
        <v>75</v>
      </c>
      <c r="S11">
        <f>N11/N$9</f>
        <v>0.86852491810221533</v>
      </c>
      <c r="T11">
        <f>S11*SQRT((O11/N11)^2+(O$9/N$9)^2)</f>
        <v>0.10270339464639129</v>
      </c>
      <c r="U11">
        <f t="shared" si="3"/>
        <v>5.9295832545782384E-2</v>
      </c>
    </row>
    <row r="12" spans="1:21">
      <c r="A12" t="s">
        <v>14</v>
      </c>
      <c r="B12">
        <v>101514468</v>
      </c>
      <c r="C12">
        <v>2.7</v>
      </c>
      <c r="D12">
        <v>11748</v>
      </c>
      <c r="E12">
        <v>8641</v>
      </c>
      <c r="F12">
        <v>0</v>
      </c>
      <c r="G12">
        <f t="shared" si="0"/>
        <v>61641756</v>
      </c>
      <c r="H12" s="2">
        <v>6306048</v>
      </c>
      <c r="I12">
        <f t="shared" si="1"/>
        <v>9.7750216934599923</v>
      </c>
      <c r="L12" t="s">
        <v>70</v>
      </c>
      <c r="M12" t="s">
        <v>67</v>
      </c>
      <c r="N12">
        <v>7.158487367841329</v>
      </c>
      <c r="O12">
        <v>0.48971605727481327</v>
      </c>
      <c r="P12">
        <f t="shared" si="2"/>
        <v>0.28273769749409566</v>
      </c>
      <c r="Q12" t="s">
        <v>70</v>
      </c>
      <c r="R12" t="s">
        <v>67</v>
      </c>
      <c r="S12">
        <f>N12/N$12</f>
        <v>1</v>
      </c>
      <c r="T12">
        <f>S12*SQRT((O12/N12)^2+(O$12/N$12)^2)</f>
        <v>9.6747127475726127E-2</v>
      </c>
      <c r="U12">
        <f t="shared" si="3"/>
        <v>5.5856980091433521E-2</v>
      </c>
    </row>
    <row r="13" spans="1:21">
      <c r="A13" t="s">
        <v>15</v>
      </c>
      <c r="B13">
        <v>63627168</v>
      </c>
      <c r="C13">
        <v>1.7</v>
      </c>
      <c r="D13">
        <v>11748</v>
      </c>
      <c r="E13">
        <v>5416</v>
      </c>
      <c r="F13">
        <v>0</v>
      </c>
      <c r="G13">
        <f t="shared" si="0"/>
        <v>37734576</v>
      </c>
      <c r="H13" s="2">
        <v>3847440</v>
      </c>
      <c r="I13">
        <f t="shared" si="1"/>
        <v>9.8077100617553494</v>
      </c>
      <c r="M13" s="1" t="s">
        <v>74</v>
      </c>
      <c r="N13">
        <v>5.7855835138653759</v>
      </c>
      <c r="O13">
        <v>0.5145235731243949</v>
      </c>
      <c r="P13">
        <f t="shared" si="2"/>
        <v>0.2970603234477775</v>
      </c>
      <c r="R13" s="1" t="s">
        <v>74</v>
      </c>
      <c r="S13">
        <f>N13/N$12</f>
        <v>0.80821313450330812</v>
      </c>
      <c r="T13">
        <f>S13*SQRT((O13/N13)^2+(O$12/N$12)^2)</f>
        <v>9.0681750709513967E-2</v>
      </c>
      <c r="U13">
        <f t="shared" si="3"/>
        <v>5.2355133182724431E-2</v>
      </c>
    </row>
    <row r="14" spans="1:21">
      <c r="A14" t="s">
        <v>16</v>
      </c>
      <c r="B14">
        <v>79040544</v>
      </c>
      <c r="C14">
        <v>2.1</v>
      </c>
      <c r="D14">
        <v>11748</v>
      </c>
      <c r="E14">
        <v>6728</v>
      </c>
      <c r="F14">
        <v>0</v>
      </c>
      <c r="G14">
        <f t="shared" si="0"/>
        <v>47814360</v>
      </c>
      <c r="H14" s="2">
        <v>5020440</v>
      </c>
      <c r="I14">
        <f t="shared" si="1"/>
        <v>9.5239381408800821</v>
      </c>
      <c r="J14">
        <f>AVERAGE(I14,I15,I16)</f>
        <v>9.4783979901915583</v>
      </c>
      <c r="K14">
        <f>STDEV(I14:I16)</f>
        <v>0.55960773213677872</v>
      </c>
      <c r="M14" s="1" t="s">
        <v>75</v>
      </c>
      <c r="N14">
        <v>4.2970376604820979</v>
      </c>
      <c r="O14">
        <v>0.21894006811538827</v>
      </c>
      <c r="P14">
        <f t="shared" si="2"/>
        <v>0.12640510726281443</v>
      </c>
      <c r="R14" s="1" t="s">
        <v>75</v>
      </c>
      <c r="S14">
        <f>N14/N$12</f>
        <v>0.60027173894111197</v>
      </c>
      <c r="T14">
        <f>S14*SQRT((O14/N14)^2+(O$12/N$12)^2)</f>
        <v>5.1203031927623856E-2</v>
      </c>
      <c r="U14">
        <f t="shared" si="3"/>
        <v>2.9562084266738637E-2</v>
      </c>
    </row>
    <row r="15" spans="1:21">
      <c r="A15" t="s">
        <v>17</v>
      </c>
      <c r="B15">
        <v>96345348</v>
      </c>
      <c r="C15">
        <v>2.6</v>
      </c>
      <c r="D15">
        <v>11748</v>
      </c>
      <c r="E15">
        <v>8201</v>
      </c>
      <c r="F15">
        <v>0</v>
      </c>
      <c r="G15">
        <f t="shared" si="0"/>
        <v>49929000</v>
      </c>
      <c r="H15" s="2">
        <v>5611632</v>
      </c>
      <c r="I15">
        <f t="shared" si="1"/>
        <v>8.8974116620619448</v>
      </c>
    </row>
    <row r="16" spans="1:21">
      <c r="A16" t="s">
        <v>18</v>
      </c>
      <c r="B16">
        <v>136253304</v>
      </c>
      <c r="C16">
        <v>3.6</v>
      </c>
      <c r="D16">
        <v>11748</v>
      </c>
      <c r="E16">
        <v>11598</v>
      </c>
      <c r="F16">
        <v>0</v>
      </c>
      <c r="G16">
        <f t="shared" si="0"/>
        <v>78370908</v>
      </c>
      <c r="H16" s="2">
        <v>7826256</v>
      </c>
      <c r="I16">
        <f t="shared" si="1"/>
        <v>10.013844167632646</v>
      </c>
    </row>
    <row r="17" spans="1:11">
      <c r="A17" t="s">
        <v>19</v>
      </c>
      <c r="B17">
        <v>125057460</v>
      </c>
      <c r="C17">
        <v>3.3</v>
      </c>
      <c r="D17">
        <v>11748</v>
      </c>
      <c r="E17">
        <v>10645</v>
      </c>
      <c r="F17">
        <v>0</v>
      </c>
      <c r="G17">
        <f t="shared" si="0"/>
        <v>64038348</v>
      </c>
      <c r="H17" s="2">
        <v>5001672</v>
      </c>
      <c r="I17">
        <f t="shared" si="1"/>
        <v>12.803388147003641</v>
      </c>
      <c r="J17">
        <f>AVERAGE(I17,I18,I19)</f>
        <v>11.222658138905864</v>
      </c>
      <c r="K17">
        <f>STDEV(I17:I19)</f>
        <v>1.384322034016265</v>
      </c>
    </row>
    <row r="18" spans="1:11">
      <c r="A18" t="s">
        <v>20</v>
      </c>
      <c r="B18">
        <v>120135048</v>
      </c>
      <c r="C18">
        <v>3.2</v>
      </c>
      <c r="D18">
        <v>11748</v>
      </c>
      <c r="E18">
        <v>10226</v>
      </c>
      <c r="F18">
        <v>0</v>
      </c>
      <c r="G18">
        <f t="shared" si="0"/>
        <v>56801580</v>
      </c>
      <c r="H18" s="2">
        <v>5339496</v>
      </c>
      <c r="I18">
        <f t="shared" si="1"/>
        <v>10.638004036336014</v>
      </c>
    </row>
    <row r="19" spans="1:11">
      <c r="A19" t="s">
        <v>21</v>
      </c>
      <c r="B19">
        <v>122790096</v>
      </c>
      <c r="C19">
        <v>3.3</v>
      </c>
      <c r="D19">
        <v>11748</v>
      </c>
      <c r="E19">
        <v>10452</v>
      </c>
      <c r="F19">
        <v>0</v>
      </c>
      <c r="G19">
        <f t="shared" si="0"/>
        <v>61994196</v>
      </c>
      <c r="H19" s="2">
        <v>6062064</v>
      </c>
      <c r="I19">
        <f t="shared" si="1"/>
        <v>10.226582233377938</v>
      </c>
    </row>
    <row r="20" spans="1:11">
      <c r="A20" t="s">
        <v>22</v>
      </c>
      <c r="B20">
        <v>99893244</v>
      </c>
      <c r="C20">
        <v>2.6</v>
      </c>
      <c r="D20">
        <v>11748</v>
      </c>
      <c r="E20">
        <v>8503</v>
      </c>
      <c r="F20">
        <v>0</v>
      </c>
      <c r="G20">
        <f t="shared" si="0"/>
        <v>43232640</v>
      </c>
      <c r="H20" s="2">
        <v>4757688</v>
      </c>
      <c r="I20">
        <f t="shared" si="1"/>
        <v>9.0869010326023893</v>
      </c>
      <c r="J20">
        <f>AVERAGE(I20,I21,I22)</f>
        <v>8.2322248381713248</v>
      </c>
      <c r="K20">
        <f>STDEV(I20:I22)</f>
        <v>0.84344718100782456</v>
      </c>
    </row>
    <row r="21" spans="1:11">
      <c r="A21" t="s">
        <v>23</v>
      </c>
      <c r="B21">
        <v>81296160</v>
      </c>
      <c r="C21">
        <v>2.2000000000000002</v>
      </c>
      <c r="D21">
        <v>11748</v>
      </c>
      <c r="E21">
        <v>6920</v>
      </c>
      <c r="F21">
        <v>0</v>
      </c>
      <c r="G21">
        <f t="shared" si="0"/>
        <v>31320168</v>
      </c>
      <c r="H21" s="2">
        <v>4232184</v>
      </c>
      <c r="I21">
        <f t="shared" si="1"/>
        <v>7.4004740814671575</v>
      </c>
    </row>
    <row r="22" spans="1:11">
      <c r="A22" t="s">
        <v>24</v>
      </c>
      <c r="B22">
        <v>59268660</v>
      </c>
      <c r="C22">
        <v>1.6</v>
      </c>
      <c r="D22">
        <v>11748</v>
      </c>
      <c r="E22">
        <v>5045</v>
      </c>
      <c r="F22">
        <v>0</v>
      </c>
      <c r="G22">
        <f t="shared" si="0"/>
        <v>28195200</v>
      </c>
      <c r="H22" s="2">
        <v>3434544</v>
      </c>
      <c r="I22">
        <f t="shared" si="1"/>
        <v>8.2092994004444257</v>
      </c>
    </row>
    <row r="23" spans="1:11">
      <c r="A23" t="s">
        <v>25</v>
      </c>
      <c r="B23">
        <v>68596572</v>
      </c>
      <c r="C23">
        <v>1.8</v>
      </c>
      <c r="D23">
        <v>11748</v>
      </c>
      <c r="E23">
        <v>5839</v>
      </c>
      <c r="F23">
        <v>0</v>
      </c>
      <c r="G23">
        <f t="shared" si="0"/>
        <v>37934292</v>
      </c>
      <c r="H23" s="2">
        <v>4410480</v>
      </c>
      <c r="I23">
        <f t="shared" si="1"/>
        <v>8.600944114926266</v>
      </c>
      <c r="J23">
        <f>AVERAGE(I23,I24,I25)</f>
        <v>8.9618403236785955</v>
      </c>
      <c r="K23">
        <f>STDEV(I23:I25)</f>
        <v>0.6130844246445557</v>
      </c>
    </row>
    <row r="24" spans="1:11">
      <c r="A24" t="s">
        <v>26</v>
      </c>
      <c r="B24">
        <v>90412608</v>
      </c>
      <c r="C24">
        <v>2.4</v>
      </c>
      <c r="D24">
        <v>11748</v>
      </c>
      <c r="E24">
        <v>7696</v>
      </c>
      <c r="F24">
        <v>0</v>
      </c>
      <c r="G24">
        <f t="shared" si="0"/>
        <v>44372196</v>
      </c>
      <c r="H24" s="2">
        <v>4588776</v>
      </c>
      <c r="I24">
        <f t="shared" si="1"/>
        <v>9.6697236910234885</v>
      </c>
    </row>
    <row r="25" spans="1:11">
      <c r="A25" t="s">
        <v>27</v>
      </c>
      <c r="B25">
        <v>98330760</v>
      </c>
      <c r="C25">
        <v>2.6</v>
      </c>
      <c r="D25">
        <v>11748</v>
      </c>
      <c r="E25">
        <v>8370</v>
      </c>
      <c r="F25">
        <v>0</v>
      </c>
      <c r="G25">
        <f t="shared" si="0"/>
        <v>41552676</v>
      </c>
      <c r="H25" s="2">
        <v>4823376</v>
      </c>
      <c r="I25">
        <f t="shared" si="1"/>
        <v>8.6148531650860303</v>
      </c>
    </row>
    <row r="26" spans="1:11">
      <c r="A26" t="s">
        <v>28</v>
      </c>
      <c r="B26">
        <v>82036284</v>
      </c>
      <c r="C26">
        <v>2.2000000000000002</v>
      </c>
      <c r="D26">
        <v>11748</v>
      </c>
      <c r="E26">
        <v>6983</v>
      </c>
      <c r="F26">
        <v>0</v>
      </c>
      <c r="G26">
        <f t="shared" si="0"/>
        <v>24729540</v>
      </c>
      <c r="H26" s="2">
        <v>3603456</v>
      </c>
      <c r="I26">
        <f t="shared" si="1"/>
        <v>6.8627284473572034</v>
      </c>
      <c r="J26">
        <f>AVERAGE(I26,I27,I28)</f>
        <v>7.243077058918419</v>
      </c>
      <c r="K26">
        <f>STDEV(I26:I28)</f>
        <v>0.64414140420560395</v>
      </c>
    </row>
    <row r="27" spans="1:11">
      <c r="A27" t="s">
        <v>29</v>
      </c>
      <c r="B27">
        <v>78041964</v>
      </c>
      <c r="C27">
        <v>2.1</v>
      </c>
      <c r="D27">
        <v>11748</v>
      </c>
      <c r="E27">
        <v>6643</v>
      </c>
      <c r="F27">
        <v>0</v>
      </c>
      <c r="G27">
        <f t="shared" si="0"/>
        <v>20723472</v>
      </c>
      <c r="H27" s="2">
        <v>3012264</v>
      </c>
      <c r="I27">
        <f t="shared" si="1"/>
        <v>6.8796997872696419</v>
      </c>
    </row>
    <row r="28" spans="1:11">
      <c r="A28" t="s">
        <v>30</v>
      </c>
      <c r="B28">
        <v>84233160</v>
      </c>
      <c r="C28">
        <v>2.2000000000000002</v>
      </c>
      <c r="D28">
        <v>11748</v>
      </c>
      <c r="E28">
        <v>7170</v>
      </c>
      <c r="F28">
        <v>0</v>
      </c>
      <c r="G28">
        <f t="shared" si="0"/>
        <v>30204108</v>
      </c>
      <c r="H28" s="2">
        <v>3781752</v>
      </c>
      <c r="I28">
        <f t="shared" si="1"/>
        <v>7.9868029421284099</v>
      </c>
    </row>
    <row r="29" spans="1:11">
      <c r="A29" t="s">
        <v>31</v>
      </c>
      <c r="B29">
        <v>70546740</v>
      </c>
      <c r="C29">
        <v>1.9</v>
      </c>
      <c r="D29">
        <v>11748</v>
      </c>
      <c r="E29">
        <v>6005</v>
      </c>
      <c r="F29">
        <v>0</v>
      </c>
      <c r="G29">
        <f t="shared" si="0"/>
        <v>18256392</v>
      </c>
      <c r="H29" s="2">
        <v>3265632</v>
      </c>
      <c r="I29">
        <f t="shared" si="1"/>
        <v>5.5904621218802362</v>
      </c>
      <c r="J29">
        <f>AVERAGE(I29,I30,I31)</f>
        <v>5.3795394752071273</v>
      </c>
      <c r="K29">
        <f>STDEV(I29:I31)</f>
        <v>0.27409504691171999</v>
      </c>
    </row>
    <row r="30" spans="1:11">
      <c r="A30" t="s">
        <v>32</v>
      </c>
      <c r="B30">
        <v>60255492</v>
      </c>
      <c r="C30">
        <v>1.6</v>
      </c>
      <c r="D30">
        <v>11748</v>
      </c>
      <c r="E30">
        <v>5129</v>
      </c>
      <c r="F30">
        <v>0</v>
      </c>
      <c r="G30">
        <f t="shared" si="0"/>
        <v>16317972</v>
      </c>
      <c r="H30" s="2">
        <v>3218712</v>
      </c>
      <c r="I30">
        <f t="shared" si="1"/>
        <v>5.0697210561243127</v>
      </c>
    </row>
    <row r="31" spans="1:11">
      <c r="A31" t="s">
        <v>33</v>
      </c>
      <c r="B31">
        <v>43949268</v>
      </c>
      <c r="C31">
        <v>1.2</v>
      </c>
      <c r="D31">
        <v>11748</v>
      </c>
      <c r="E31">
        <v>3741</v>
      </c>
      <c r="F31">
        <v>0</v>
      </c>
      <c r="G31">
        <f t="shared" si="0"/>
        <v>12441132</v>
      </c>
      <c r="H31" s="2">
        <v>2270928</v>
      </c>
      <c r="I31">
        <f t="shared" si="1"/>
        <v>5.478435247616833</v>
      </c>
    </row>
    <row r="32" spans="1:11">
      <c r="A32" t="s">
        <v>34</v>
      </c>
      <c r="B32">
        <v>23402016</v>
      </c>
      <c r="C32">
        <v>0.6</v>
      </c>
      <c r="D32">
        <v>11748</v>
      </c>
      <c r="E32">
        <v>1992</v>
      </c>
      <c r="F32">
        <v>0</v>
      </c>
    </row>
    <row r="33" spans="1:6">
      <c r="A33" t="s">
        <v>35</v>
      </c>
      <c r="B33">
        <v>30709272</v>
      </c>
      <c r="C33">
        <v>0.8</v>
      </c>
      <c r="D33">
        <v>11748</v>
      </c>
      <c r="E33">
        <v>2614</v>
      </c>
      <c r="F33">
        <v>0</v>
      </c>
    </row>
    <row r="34" spans="1:6">
      <c r="A34" t="s">
        <v>36</v>
      </c>
      <c r="B34">
        <v>39285312</v>
      </c>
      <c r="C34">
        <v>1</v>
      </c>
      <c r="D34">
        <v>11748</v>
      </c>
      <c r="E34">
        <v>3344</v>
      </c>
      <c r="F34">
        <v>0</v>
      </c>
    </row>
    <row r="35" spans="1:6">
      <c r="A35" t="s">
        <v>37</v>
      </c>
      <c r="B35">
        <v>43890528</v>
      </c>
      <c r="C35">
        <v>1.2</v>
      </c>
      <c r="D35">
        <v>11748</v>
      </c>
      <c r="E35">
        <v>3736</v>
      </c>
      <c r="F35">
        <v>0</v>
      </c>
    </row>
    <row r="36" spans="1:6">
      <c r="A36" t="s">
        <v>38</v>
      </c>
      <c r="B36">
        <v>47179968</v>
      </c>
      <c r="C36">
        <v>1.2</v>
      </c>
      <c r="D36">
        <v>11748</v>
      </c>
      <c r="E36">
        <v>4016</v>
      </c>
      <c r="F36">
        <v>0</v>
      </c>
    </row>
    <row r="37" spans="1:6">
      <c r="A37" t="s">
        <v>39</v>
      </c>
      <c r="B37">
        <v>46169640</v>
      </c>
      <c r="C37">
        <v>1.2</v>
      </c>
      <c r="D37">
        <v>11748</v>
      </c>
      <c r="E37">
        <v>3930</v>
      </c>
      <c r="F37">
        <v>0</v>
      </c>
    </row>
    <row r="38" spans="1:6">
      <c r="A38" t="s">
        <v>40</v>
      </c>
      <c r="B38">
        <v>44748132</v>
      </c>
      <c r="C38">
        <v>1.2</v>
      </c>
      <c r="D38">
        <v>11748</v>
      </c>
      <c r="E38">
        <v>3809</v>
      </c>
      <c r="F38">
        <v>0</v>
      </c>
    </row>
    <row r="39" spans="1:6">
      <c r="A39" t="s">
        <v>41</v>
      </c>
      <c r="B39">
        <v>39872712</v>
      </c>
      <c r="C39">
        <v>1.1000000000000001</v>
      </c>
      <c r="D39">
        <v>11748</v>
      </c>
      <c r="E39">
        <v>3394</v>
      </c>
      <c r="F39">
        <v>0</v>
      </c>
    </row>
    <row r="40" spans="1:6">
      <c r="A40" t="s">
        <v>42</v>
      </c>
      <c r="B40">
        <v>25892592</v>
      </c>
      <c r="C40">
        <v>0.7</v>
      </c>
      <c r="D40">
        <v>11748</v>
      </c>
      <c r="E40">
        <v>2204</v>
      </c>
      <c r="F40">
        <v>0</v>
      </c>
    </row>
    <row r="41" spans="1:6">
      <c r="A41" t="s">
        <v>43</v>
      </c>
      <c r="B41">
        <v>31226184</v>
      </c>
      <c r="C41">
        <v>0.8</v>
      </c>
      <c r="D41">
        <v>11748</v>
      </c>
      <c r="E41">
        <v>2658</v>
      </c>
      <c r="F41">
        <v>0</v>
      </c>
    </row>
    <row r="42" spans="1:6">
      <c r="A42" t="s">
        <v>44</v>
      </c>
      <c r="B42">
        <v>46416348</v>
      </c>
      <c r="C42">
        <v>1.2</v>
      </c>
      <c r="D42">
        <v>11748</v>
      </c>
      <c r="E42">
        <v>3951</v>
      </c>
      <c r="F42">
        <v>0</v>
      </c>
    </row>
    <row r="43" spans="1:6">
      <c r="A43" t="s">
        <v>45</v>
      </c>
      <c r="B43">
        <v>57882396</v>
      </c>
      <c r="C43">
        <v>1.5</v>
      </c>
      <c r="D43">
        <v>11748</v>
      </c>
      <c r="E43">
        <v>4927</v>
      </c>
      <c r="F43">
        <v>0</v>
      </c>
    </row>
    <row r="44" spans="1:6">
      <c r="A44" t="s">
        <v>46</v>
      </c>
      <c r="B44">
        <v>61019112</v>
      </c>
      <c r="C44">
        <v>1.6</v>
      </c>
      <c r="D44">
        <v>11748</v>
      </c>
      <c r="E44">
        <v>5194</v>
      </c>
      <c r="F44">
        <v>0</v>
      </c>
    </row>
    <row r="45" spans="1:6">
      <c r="A45" t="s">
        <v>47</v>
      </c>
      <c r="B45">
        <v>63333468</v>
      </c>
      <c r="C45">
        <v>1.7</v>
      </c>
      <c r="D45">
        <v>11748</v>
      </c>
      <c r="E45">
        <v>5391</v>
      </c>
      <c r="F45">
        <v>0</v>
      </c>
    </row>
    <row r="46" spans="1:6">
      <c r="A46" t="s">
        <v>48</v>
      </c>
      <c r="B46">
        <v>60795900</v>
      </c>
      <c r="C46">
        <v>1.6</v>
      </c>
      <c r="D46">
        <v>11748</v>
      </c>
      <c r="E46">
        <v>5175</v>
      </c>
      <c r="F46">
        <v>0</v>
      </c>
    </row>
    <row r="47" spans="1:6">
      <c r="A47" t="s">
        <v>49</v>
      </c>
      <c r="B47">
        <v>56660604</v>
      </c>
      <c r="C47">
        <v>1.5</v>
      </c>
      <c r="D47">
        <v>11748</v>
      </c>
      <c r="E47">
        <v>4823</v>
      </c>
      <c r="F47">
        <v>0</v>
      </c>
    </row>
    <row r="48" spans="1:6">
      <c r="A48" t="s">
        <v>50</v>
      </c>
      <c r="B48">
        <v>49975992</v>
      </c>
      <c r="C48">
        <v>1.3</v>
      </c>
      <c r="D48">
        <v>11748</v>
      </c>
      <c r="E48">
        <v>4254</v>
      </c>
      <c r="F48">
        <v>0</v>
      </c>
    </row>
    <row r="49" spans="1:11">
      <c r="A49" t="s">
        <v>51</v>
      </c>
      <c r="B49">
        <v>31073460</v>
      </c>
      <c r="C49">
        <v>0.8</v>
      </c>
      <c r="D49">
        <v>11748</v>
      </c>
      <c r="E49">
        <v>2645</v>
      </c>
      <c r="F49">
        <v>0</v>
      </c>
    </row>
    <row r="50" spans="1:11">
      <c r="A50" t="s">
        <v>52</v>
      </c>
      <c r="B50">
        <v>30662280</v>
      </c>
      <c r="C50">
        <v>0.8</v>
      </c>
      <c r="D50">
        <v>11748</v>
      </c>
      <c r="E50">
        <v>2610</v>
      </c>
      <c r="F50">
        <v>0</v>
      </c>
    </row>
    <row r="51" spans="1:11">
      <c r="A51" t="s">
        <v>53</v>
      </c>
      <c r="B51">
        <v>46040412</v>
      </c>
      <c r="C51">
        <v>1.2</v>
      </c>
      <c r="D51">
        <v>11748</v>
      </c>
      <c r="E51">
        <v>3919</v>
      </c>
      <c r="F51">
        <v>0</v>
      </c>
    </row>
    <row r="52" spans="1:11">
      <c r="A52" t="s">
        <v>54</v>
      </c>
      <c r="B52">
        <v>56778084</v>
      </c>
      <c r="C52">
        <v>1.5</v>
      </c>
      <c r="D52">
        <v>11748</v>
      </c>
      <c r="E52">
        <v>4833</v>
      </c>
      <c r="F52">
        <v>0</v>
      </c>
    </row>
    <row r="53" spans="1:11">
      <c r="A53" t="s">
        <v>55</v>
      </c>
      <c r="B53">
        <v>57306744</v>
      </c>
      <c r="C53">
        <v>1.5</v>
      </c>
      <c r="D53">
        <v>11748</v>
      </c>
      <c r="E53">
        <v>4878</v>
      </c>
      <c r="F53">
        <v>0</v>
      </c>
    </row>
    <row r="54" spans="1:11">
      <c r="A54" t="s">
        <v>56</v>
      </c>
      <c r="B54">
        <v>57318492</v>
      </c>
      <c r="C54">
        <v>1.5</v>
      </c>
      <c r="D54">
        <v>11748</v>
      </c>
      <c r="E54">
        <v>4879</v>
      </c>
      <c r="F54">
        <v>0</v>
      </c>
    </row>
    <row r="55" spans="1:11">
      <c r="A55" t="s">
        <v>57</v>
      </c>
      <c r="B55">
        <v>54029052</v>
      </c>
      <c r="C55">
        <v>1.4</v>
      </c>
      <c r="D55">
        <v>11748</v>
      </c>
      <c r="E55">
        <v>4599</v>
      </c>
      <c r="F55">
        <v>0</v>
      </c>
    </row>
    <row r="56" spans="1:11">
      <c r="A56" t="s">
        <v>58</v>
      </c>
      <c r="B56">
        <v>52290348</v>
      </c>
      <c r="C56">
        <v>1.4</v>
      </c>
      <c r="D56">
        <v>11748</v>
      </c>
      <c r="E56">
        <v>4451</v>
      </c>
      <c r="F56">
        <v>0</v>
      </c>
    </row>
    <row r="57" spans="1:11">
      <c r="A57" t="s">
        <v>59</v>
      </c>
      <c r="B57">
        <v>43937520</v>
      </c>
      <c r="C57">
        <v>1.2</v>
      </c>
      <c r="D57">
        <v>11748</v>
      </c>
      <c r="E57">
        <v>3740</v>
      </c>
      <c r="F57">
        <v>0</v>
      </c>
    </row>
    <row r="58" spans="1:11">
      <c r="A58" t="s">
        <v>60</v>
      </c>
      <c r="B58">
        <v>31508136</v>
      </c>
      <c r="C58">
        <v>0.8</v>
      </c>
      <c r="D58">
        <v>11748</v>
      </c>
      <c r="E58">
        <v>2682</v>
      </c>
      <c r="F58">
        <v>0</v>
      </c>
    </row>
    <row r="60" spans="1:11">
      <c r="A60" t="s">
        <v>61</v>
      </c>
      <c r="G60" t="s">
        <v>76</v>
      </c>
      <c r="H60" t="s">
        <v>77</v>
      </c>
    </row>
    <row r="61" spans="1:11">
      <c r="A61" t="s">
        <v>62</v>
      </c>
    </row>
    <row r="62" spans="1:11">
      <c r="G62">
        <v>7023</v>
      </c>
      <c r="H62" s="2">
        <v>846</v>
      </c>
      <c r="I62">
        <f>G62/H62</f>
        <v>8.3014184397163113</v>
      </c>
      <c r="J62">
        <f>AVERAGE(I62,I63,I64)</f>
        <v>9.9387737169034072</v>
      </c>
      <c r="K62">
        <f>STDEV(I62:I64)</f>
        <v>1.6751367013005307</v>
      </c>
    </row>
    <row r="63" spans="1:11">
      <c r="G63">
        <v>9323</v>
      </c>
      <c r="H63" s="2">
        <v>945</v>
      </c>
      <c r="I63">
        <f t="shared" ref="I63:I88" si="4">G63/H63</f>
        <v>9.8656084656084655</v>
      </c>
    </row>
    <row r="64" spans="1:11">
      <c r="G64">
        <v>10729</v>
      </c>
      <c r="H64" s="2">
        <v>921</v>
      </c>
      <c r="I64">
        <f t="shared" si="4"/>
        <v>11.64929424538545</v>
      </c>
    </row>
    <row r="65" spans="7:16">
      <c r="G65">
        <v>10595</v>
      </c>
      <c r="H65" s="2">
        <v>1052</v>
      </c>
      <c r="I65">
        <f t="shared" si="4"/>
        <v>10.0712927756654</v>
      </c>
      <c r="J65">
        <f>AVERAGE(I65,I66,I67)</f>
        <v>10.05114007166175</v>
      </c>
      <c r="K65">
        <f>STDEV(I65:I67)</f>
        <v>0.59894216761971275</v>
      </c>
    </row>
    <row r="66" spans="7:16">
      <c r="G66">
        <v>10278</v>
      </c>
      <c r="H66" s="2">
        <v>966</v>
      </c>
      <c r="I66">
        <f t="shared" si="4"/>
        <v>10.639751552795031</v>
      </c>
    </row>
    <row r="67" spans="7:16">
      <c r="G67">
        <v>10651</v>
      </c>
      <c r="H67" s="2">
        <v>1128</v>
      </c>
      <c r="I67">
        <f t="shared" si="4"/>
        <v>9.4423758865248235</v>
      </c>
      <c r="L67" t="s">
        <v>68</v>
      </c>
      <c r="M67" t="s">
        <v>67</v>
      </c>
      <c r="N67">
        <v>9.9387737169034072</v>
      </c>
      <c r="O67">
        <v>1.6751367013005307</v>
      </c>
      <c r="P67">
        <f>O67/SQRT(3)</f>
        <v>0.96714062542528323</v>
      </c>
    </row>
    <row r="68" spans="7:16">
      <c r="G68">
        <v>8133</v>
      </c>
      <c r="H68" s="2">
        <v>900</v>
      </c>
      <c r="I68">
        <f t="shared" si="4"/>
        <v>9.0366666666666671</v>
      </c>
      <c r="J68">
        <f>AVERAGE(I68,I69,I70)</f>
        <v>9.1215775624925239</v>
      </c>
      <c r="K68">
        <f>STDEV(I68:I70)</f>
        <v>0.15581048605477371</v>
      </c>
      <c r="M68" s="1" t="s">
        <v>74</v>
      </c>
      <c r="N68">
        <v>10.05114007166175</v>
      </c>
      <c r="O68">
        <v>0.59894216761971275</v>
      </c>
      <c r="P68">
        <f t="shared" ref="P68:P75" si="5">O68/SQRT(3)</f>
        <v>0.34579942170425915</v>
      </c>
    </row>
    <row r="69" spans="7:16">
      <c r="G69">
        <v>8641</v>
      </c>
      <c r="H69" s="2">
        <v>929</v>
      </c>
      <c r="I69">
        <f t="shared" si="4"/>
        <v>9.301399354144241</v>
      </c>
      <c r="M69" s="1" t="s">
        <v>75</v>
      </c>
      <c r="N69">
        <v>9.1215775624925239</v>
      </c>
      <c r="O69">
        <v>0.15581048605477371</v>
      </c>
      <c r="P69">
        <f t="shared" si="5"/>
        <v>8.9957226066290044E-2</v>
      </c>
    </row>
    <row r="70" spans="7:16">
      <c r="G70">
        <v>5416</v>
      </c>
      <c r="H70" s="2">
        <v>600</v>
      </c>
      <c r="I70">
        <f t="shared" si="4"/>
        <v>9.0266666666666673</v>
      </c>
      <c r="L70" t="s">
        <v>69</v>
      </c>
      <c r="M70" t="s">
        <v>67</v>
      </c>
      <c r="N70">
        <v>8.7108843879626576</v>
      </c>
      <c r="O70">
        <v>0.63347655522879742</v>
      </c>
      <c r="P70">
        <f t="shared" si="5"/>
        <v>0.36573785968666306</v>
      </c>
    </row>
    <row r="71" spans="7:16">
      <c r="G71">
        <v>6728</v>
      </c>
      <c r="H71" s="2">
        <v>828</v>
      </c>
      <c r="I71">
        <f t="shared" si="4"/>
        <v>8.1256038647343001</v>
      </c>
      <c r="J71">
        <f>AVERAGE(I71,I72,I73)</f>
        <v>8.7108843879626576</v>
      </c>
      <c r="K71">
        <f>STDEV(I71:I73)</f>
        <v>0.63347655522879742</v>
      </c>
      <c r="M71" s="1" t="s">
        <v>74</v>
      </c>
      <c r="N71">
        <v>10.218524813204922</v>
      </c>
      <c r="O71">
        <v>0.72818303371027704</v>
      </c>
      <c r="P71">
        <f t="shared" si="5"/>
        <v>0.42041667053194681</v>
      </c>
    </row>
    <row r="72" spans="7:16">
      <c r="G72">
        <v>8201</v>
      </c>
      <c r="H72" s="2">
        <v>951</v>
      </c>
      <c r="I72">
        <f t="shared" si="4"/>
        <v>8.6235541535226083</v>
      </c>
      <c r="M72" s="1" t="s">
        <v>75</v>
      </c>
      <c r="N72">
        <v>8.3957465723459901</v>
      </c>
      <c r="O72">
        <v>0.89830767336581985</v>
      </c>
      <c r="P72">
        <f t="shared" si="5"/>
        <v>0.51863817703286252</v>
      </c>
    </row>
    <row r="73" spans="7:16">
      <c r="G73">
        <v>11598</v>
      </c>
      <c r="H73" s="2">
        <v>1236</v>
      </c>
      <c r="I73">
        <f t="shared" si="4"/>
        <v>9.383495145631068</v>
      </c>
      <c r="L73" t="s">
        <v>70</v>
      </c>
      <c r="M73" t="s">
        <v>67</v>
      </c>
      <c r="N73">
        <v>9.1543721553977964</v>
      </c>
      <c r="O73">
        <v>0.96814786472328596</v>
      </c>
      <c r="P73">
        <f t="shared" si="5"/>
        <v>0.55896043031335052</v>
      </c>
    </row>
    <row r="74" spans="7:16">
      <c r="G74">
        <v>10645</v>
      </c>
      <c r="H74" s="2">
        <v>968</v>
      </c>
      <c r="I74">
        <f t="shared" si="4"/>
        <v>10.99690082644628</v>
      </c>
      <c r="J74">
        <f>AVERAGE(I74,I75,I76)</f>
        <v>10.218524813204922</v>
      </c>
      <c r="K74">
        <f>STDEV(I74:I76)</f>
        <v>0.72818303371027704</v>
      </c>
      <c r="M74" s="1" t="s">
        <v>74</v>
      </c>
      <c r="N74">
        <v>9.432568934525456</v>
      </c>
      <c r="O74">
        <v>0.152942556184929</v>
      </c>
      <c r="P74">
        <f t="shared" si="5"/>
        <v>8.8301425983918228E-2</v>
      </c>
    </row>
    <row r="75" spans="7:16">
      <c r="G75">
        <v>10226</v>
      </c>
      <c r="H75" s="2">
        <v>1012</v>
      </c>
      <c r="I75">
        <f t="shared" si="4"/>
        <v>10.104743083003953</v>
      </c>
      <c r="M75" s="1" t="s">
        <v>75</v>
      </c>
      <c r="N75">
        <v>7.5009972775446938</v>
      </c>
      <c r="O75">
        <v>1.0187191262128461</v>
      </c>
      <c r="P75">
        <f t="shared" si="5"/>
        <v>0.58815776174760703</v>
      </c>
    </row>
    <row r="76" spans="7:16">
      <c r="G76">
        <v>10452</v>
      </c>
      <c r="H76" s="2">
        <v>1094</v>
      </c>
      <c r="I76">
        <f t="shared" si="4"/>
        <v>9.5539305301645339</v>
      </c>
    </row>
    <row r="77" spans="7:16">
      <c r="G77">
        <v>8503</v>
      </c>
      <c r="H77" s="2">
        <v>915</v>
      </c>
      <c r="I77">
        <f t="shared" si="4"/>
        <v>9.2928961748633885</v>
      </c>
      <c r="J77">
        <f>AVERAGE(I77,I78,I79)</f>
        <v>8.3957465723459901</v>
      </c>
      <c r="K77">
        <f>STDEV(I77:I79)</f>
        <v>0.89830767336581985</v>
      </c>
    </row>
    <row r="78" spans="7:16">
      <c r="G78">
        <v>6920</v>
      </c>
      <c r="H78" s="2">
        <v>824</v>
      </c>
      <c r="I78">
        <f t="shared" si="4"/>
        <v>8.3980582524271838</v>
      </c>
    </row>
    <row r="79" spans="7:16">
      <c r="G79">
        <v>5045</v>
      </c>
      <c r="H79" s="2">
        <v>673</v>
      </c>
      <c r="I79">
        <f t="shared" si="4"/>
        <v>7.4962852897473997</v>
      </c>
    </row>
    <row r="80" spans="7:16">
      <c r="G80">
        <v>5839</v>
      </c>
      <c r="H80" s="2">
        <v>726</v>
      </c>
      <c r="I80">
        <f t="shared" si="4"/>
        <v>8.0426997245179059</v>
      </c>
      <c r="J80">
        <f>AVERAGE(I80,I81,I82)</f>
        <v>9.1543721553977964</v>
      </c>
      <c r="K80">
        <f>STDEV(I80:I82)</f>
        <v>0.96814786472328596</v>
      </c>
    </row>
    <row r="81" spans="7:11">
      <c r="G81">
        <v>7696</v>
      </c>
      <c r="H81" s="2">
        <v>801</v>
      </c>
      <c r="I81">
        <f t="shared" si="4"/>
        <v>9.6079900124843949</v>
      </c>
    </row>
    <row r="82" spans="7:11">
      <c r="G82">
        <v>8370</v>
      </c>
      <c r="H82" s="2">
        <v>853</v>
      </c>
      <c r="I82">
        <f t="shared" si="4"/>
        <v>9.81242672919109</v>
      </c>
    </row>
    <row r="83" spans="7:11">
      <c r="G83">
        <v>6983</v>
      </c>
      <c r="H83" s="2">
        <v>743</v>
      </c>
      <c r="I83">
        <f t="shared" si="4"/>
        <v>9.3983849259757744</v>
      </c>
      <c r="J83">
        <f>AVERAGE(I83,I84,I85)</f>
        <v>9.432568934525456</v>
      </c>
      <c r="K83">
        <f>STDEV(I83:I85)</f>
        <v>0.152942556184929</v>
      </c>
    </row>
    <row r="84" spans="7:11">
      <c r="G84">
        <v>6643</v>
      </c>
      <c r="H84" s="2">
        <v>692</v>
      </c>
      <c r="I84">
        <f t="shared" si="4"/>
        <v>9.5997109826589604</v>
      </c>
    </row>
    <row r="85" spans="7:11">
      <c r="G85">
        <v>7170</v>
      </c>
      <c r="H85" s="2">
        <v>771</v>
      </c>
      <c r="I85">
        <f t="shared" si="4"/>
        <v>9.299610894941635</v>
      </c>
    </row>
    <row r="86" spans="7:11">
      <c r="G86">
        <v>6005</v>
      </c>
      <c r="H86" s="2">
        <v>703</v>
      </c>
      <c r="I86">
        <f t="shared" si="4"/>
        <v>8.5419630156472266</v>
      </c>
      <c r="J86">
        <f>AVERAGE(I86,I87,I88)</f>
        <v>7.5009972775446938</v>
      </c>
      <c r="K86">
        <f>STDEV(I86:I88)</f>
        <v>1.0187191262128461</v>
      </c>
    </row>
    <row r="87" spans="7:11">
      <c r="G87">
        <v>5129</v>
      </c>
      <c r="H87" s="2">
        <v>688</v>
      </c>
      <c r="I87">
        <f t="shared" si="4"/>
        <v>7.4549418604651159</v>
      </c>
    </row>
    <row r="88" spans="7:11">
      <c r="G88">
        <v>3741</v>
      </c>
      <c r="H88" s="2">
        <v>575</v>
      </c>
      <c r="I88">
        <f t="shared" si="4"/>
        <v>6.506086956521739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reps123_puro3_quant3.txt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2017-01-17T23:06:36Z</dcterms:created>
  <dcterms:modified xsi:type="dcterms:W3CDTF">2017-01-31T00:05:25Z</dcterms:modified>
</cp:coreProperties>
</file>