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15345" windowHeight="465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AI27" i="1"/>
  <c r="G75" i="6" s="1"/>
  <c r="A76" i="6"/>
  <c r="C76" i="6"/>
  <c r="AI28" i="1"/>
  <c r="G76" i="6" s="1"/>
  <c r="A77" i="6"/>
  <c r="C77" i="6"/>
  <c r="G77" i="6"/>
  <c r="A78" i="6"/>
  <c r="C78" i="6"/>
  <c r="G78" i="6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 s="1"/>
  <c r="A98" i="6"/>
  <c r="C98" i="6"/>
  <c r="AI44" i="1"/>
  <c r="G98" i="6" s="1"/>
  <c r="A99" i="6"/>
  <c r="C99" i="6"/>
  <c r="AI45" i="1"/>
  <c r="G99" i="6" s="1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U5" i="1"/>
  <c r="N5" i="1"/>
  <c r="AB5" i="1"/>
  <c r="E87" i="6" l="1"/>
  <c r="F87" i="6" s="1"/>
  <c r="E88" i="6"/>
  <c r="F88" i="6" s="1"/>
  <c r="E86" i="6"/>
  <c r="F86" i="6" s="1"/>
  <c r="AE5" i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<sst xmlns="http://schemas.openxmlformats.org/spreadsheetml/2006/main" count="715" uniqueCount="135">
  <si>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</si>
  <si>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</si>
  <si>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</si>
  <si>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</si>
  <si>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</si>
  <si>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</si>
  <si>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</si>
  <si>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</si>
  <si>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</si>
  <si>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</si>
  <si>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</si>
  <si>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</si>
  <si>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</si>
  <si>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</si>
  <si>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</si>
  <si>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</si>
  <si>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</si>
  <si>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</si>
  <si>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</si>
  <si>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</si>
  <si>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</si>
  <si>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</si>
  <si>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</si>
  <si>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</si>
  <si>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</si>
  <si>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</si>
  <si>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</si>
  <si>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</si>
  <si>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</si>
  <si>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</si>
  <si>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</si>
  <si>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</si>
  <si>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</si>
  <si>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</si>
  <si>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</si>
  <si>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</si>
  <si>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</si>
  <si>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</si>
  <si>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</si>
  <si>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</si>
  <si>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</si>
  <si>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</si>
  <si>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</si>
  <si>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</si>
  <si>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</si>
  <si>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</si>
  <si>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</si>
  <si>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</si>
  <si>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</si>
  <si>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</si>
  <si>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</si>
  <si>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</si>
  <si>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</si>
  <si>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</si>
  <si>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</si>
  <si>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</si>
  <si>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</si>
  <si>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</si>
  <si>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</si>
  <si>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</si>
  <si>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</si>
  <si>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</si>
  <si>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</si>
  <si>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</si>
  <si>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</si>
  <si>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</si>
  <si>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</si>
  <si>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</si>
  <si>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</si>
  <si>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</si>
  <si>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</si>
  <si>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</si>
  <si>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</si>
  <si>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</si>
  <si>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</si>
  <si>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</si>
  <si>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</si>
  <si>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</si>
  <si>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</si>
  <si>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</si>
  <si>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</si>
  <si>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</si>
  <si>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</si>
  <si>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</si>
  <si>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</si>
  <si>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</si>
  <si>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</si>
  <si>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</si>
  <si>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</si>
  <si>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</si>
  <si>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</si>
  <si>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</si>
  <si>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</si>
  <si>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</si>
  <si>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</si>
  <si>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</si>
  <si>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</si>
  <si>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</si>
  <si>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</si>
  <si>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</si>
  <si>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</si>
  <si>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</si>
  <si>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</si>
  <si>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</si>
  <si>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</si>
  <si>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</si>
  <si>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</si>
  <si>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</si>
  <si>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</si>
  <si>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</si>
  <si>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</si>
  <si>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</si>
  <si>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</si>
  <si>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</si>
  <si>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</si>
  <si>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</si>
  <si>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</si>
  <si>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</si>
  <si>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</si>
  <si>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</si>
  <si>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</si>
  <si>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</si>
  <si>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</si>
  <si>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</si>
  <si>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</si>
  <si>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</si>
  <si>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</si>
  <si>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</si>
  <si>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</si>
  <si>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</si>
  <si>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</si>
  <si>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</si>
  <si>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</si>
  <si>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</si>
  <si>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Amruta Deokar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</si>
</sst>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" zoomScaleNormal="100" workbookViewId="0">
      <selection activeCell="N36" sqref="N36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153227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0</v>
      </c>
      <c r="K5" s="52">
        <f t="shared" si="0"/>
        <v>0.5</v>
      </c>
      <c r="L5" s="32">
        <f t="shared" si="0"/>
        <v>2.5</v>
      </c>
      <c r="M5" s="32">
        <f t="shared" si="0"/>
        <v>4</v>
      </c>
      <c r="N5" s="32">
        <f t="shared" si="0"/>
        <v>0</v>
      </c>
      <c r="O5" s="32">
        <f>IF(O3="S",0,IF(O7&lt;8, O7, 8))</f>
        <v>0</v>
      </c>
      <c r="P5" s="32">
        <f t="shared" si="0"/>
        <v>3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15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3.5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11.5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 t="shared" ref="E7:AH7" si="2">SUM(E8:E448)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5</v>
      </c>
      <c r="J7" s="54">
        <f t="shared" si="2"/>
        <v>0</v>
      </c>
      <c r="K7" s="54">
        <f t="shared" si="2"/>
        <v>0.5</v>
      </c>
      <c r="L7" s="7">
        <f t="shared" si="2"/>
        <v>2.5</v>
      </c>
      <c r="M7" s="7">
        <f t="shared" si="2"/>
        <v>4</v>
      </c>
      <c r="N7" s="7">
        <f t="shared" si="2"/>
        <v>3.5</v>
      </c>
      <c r="O7" s="7">
        <f t="shared" si="2"/>
        <v>0</v>
      </c>
      <c r="P7" s="7">
        <f t="shared" si="2"/>
        <v>3</v>
      </c>
      <c r="Q7" s="54">
        <f t="shared" si="2"/>
        <v>0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18.5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8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>
        <v>0.5</v>
      </c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0.5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>
        <v>2.5</v>
      </c>
      <c r="M26" s="61">
        <v>2.5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5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>
        <v>1.5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3"/>
        <v>1.5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>
        <v>1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ref="AI29:AI84" si="4">SUM(D29:AH29)</f>
        <v>1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>
        <v>0.5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>
        <v>0.5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>
        <v>1.5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1.5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5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5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5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5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5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6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6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6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6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6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7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7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7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7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7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8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8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8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8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8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9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9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9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9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9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10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10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10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10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10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10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7" stopIfTrue="1">
      <formula>P$3="S"</formula>
    </cfRule>
    <cfRule type="expression" dxfId="2" priority="8" stopIfTrue="1">
      <formula>P$3&lt;&gt;"S"</formula>
    </cfRule>
  </conditionalFormatting>
  <conditionalFormatting sqref="D27:O27">
    <cfRule type="expression" dxfId="1" priority="5" stopIfTrue="1">
      <formula>D$3="S"</formula>
    </cfRule>
    <cfRule type="expression" dxfId="0" priority="6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5</v>
      </c>
      <c r="E9" s="16">
        <f t="shared" si="0"/>
        <v>6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1.5</v>
      </c>
      <c r="H9" s="22">
        <f>SUMIF('Consolidated Data'!$F:$F,CONCATENATE($C9,H$5),'Consolidated Data'!$G:$G)</f>
        <v>1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0.5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0.5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5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Sheet'!A27</f>
        <v>Coding</v>
      </c>
      <c r="B75" t="str">
        <f>'Time Sheet'!B27</f>
        <v>Coding</v>
      </c>
      <c r="C75" t="str">
        <f>'Time Sheet'!C27</f>
        <v>Review</v>
      </c>
      <c r="D75" t="str">
        <f>LOOKUP(B75,Constants!E:E,Constants!F:F)</f>
        <v>B</v>
      </c>
      <c r="E75">
        <f>IF(D75&lt;&gt;"I",LOOKUP(C75,Constants!G:G,Constants!H:H),LOOKUP(C75,Constants!I:I,Constants!J:J))</f>
        <v>3</v>
      </c>
      <c r="F75" t="str">
        <f t="shared" si="1"/>
        <v>B3</v>
      </c>
      <c r="G75">
        <f>'Time Sheet'!AI27</f>
        <v>1.5</v>
      </c>
    </row>
    <row r="76" spans="1:7" x14ac:dyDescent="0.2">
      <c r="A76">
        <f>'Time Sheet'!A28</f>
        <v>0</v>
      </c>
      <c r="B76">
        <f>'Time Sheet'!B28</f>
        <v>0</v>
      </c>
      <c r="C76">
        <f>'Time Sheet'!C28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Sheet'!AI28</f>
        <v>0</v>
      </c>
    </row>
    <row r="77" spans="1:7" x14ac:dyDescent="0.2">
      <c r="A77" t="e">
        <f>'Time Sheet'!#REF!</f>
        <v>#REF!</v>
      </c>
      <c r="B77" t="e">
        <f>'Time Sheet'!#REF!</f>
        <v>#REF!</v>
      </c>
      <c r="C77" t="e">
        <f>'Time Sheet'!#REF!</f>
        <v>#REF!</v>
      </c>
      <c r="D77" t="e">
        <f>LOOKUP(B77,Constants!E:E,Constants!F:F)</f>
        <v>#REF!</v>
      </c>
      <c r="E77" t="e">
        <f>IF(D77&lt;&gt;"I",LOOKUP(C77,Constants!G:G,Constants!H:H),LOOKUP(C77,Constants!I:I,Constants!J:J))</f>
        <v>#REF!</v>
      </c>
      <c r="F77" t="e">
        <f t="shared" si="1"/>
        <v>#REF!</v>
      </c>
      <c r="G77" t="e">
        <f>'Time Sheet'!#REF!</f>
        <v>#REF!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0.5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1.5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0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2018-08-31T11:41:50Z</dcterms:modified>
</cp:coreProperties>
</file>