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080110 полный" sheetId="6" r:id="rId1"/>
    <sheet name="Бюджет времени" sheetId="1" r:id="rId2"/>
    <sheet name="Лист1" sheetId="7" r:id="rId3"/>
  </sheets>
  <definedNames>
    <definedName name="_xlnm.Print_Area" localSheetId="0">'080110 полный'!$A$1:$Q$109</definedName>
  </definedNames>
  <calcPr calcId="144525"/>
</workbook>
</file>

<file path=xl/calcChain.xml><?xml version="1.0" encoding="utf-8"?>
<calcChain xmlns="http://schemas.openxmlformats.org/spreadsheetml/2006/main">
  <c r="H77" i="6" l="1"/>
  <c r="M77" i="6"/>
  <c r="N77" i="6"/>
  <c r="O77" i="6"/>
  <c r="P77" i="6"/>
  <c r="Q77" i="6"/>
  <c r="L77" i="6"/>
  <c r="K8" i="6" l="1"/>
  <c r="L8" i="6"/>
  <c r="M8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31" i="6"/>
  <c r="F32" i="6"/>
  <c r="F30" i="6"/>
  <c r="F24" i="6"/>
  <c r="F25" i="6"/>
  <c r="F26" i="6"/>
  <c r="F27" i="6"/>
  <c r="F28" i="6"/>
  <c r="F10" i="6"/>
  <c r="F11" i="6"/>
  <c r="F12" i="6"/>
  <c r="F13" i="6"/>
  <c r="F14" i="6"/>
  <c r="F15" i="6"/>
  <c r="F16" i="6"/>
  <c r="F17" i="6"/>
  <c r="F18" i="6"/>
  <c r="F19" i="6"/>
  <c r="F20" i="6"/>
  <c r="F21" i="6"/>
  <c r="F9" i="6"/>
  <c r="G34" i="6"/>
  <c r="H73" i="6"/>
  <c r="H69" i="6"/>
  <c r="G73" i="6"/>
  <c r="G69" i="6"/>
  <c r="D55" i="6"/>
  <c r="E34" i="6" l="1"/>
  <c r="H34" i="6"/>
  <c r="E8" i="6"/>
  <c r="F8" i="6"/>
  <c r="G8" i="6"/>
  <c r="H8" i="6"/>
  <c r="I8" i="6"/>
  <c r="E22" i="6"/>
  <c r="G22" i="6"/>
  <c r="H22" i="6"/>
  <c r="F23" i="6"/>
  <c r="E29" i="6"/>
  <c r="G29" i="6"/>
  <c r="H29" i="6"/>
  <c r="I29" i="6"/>
  <c r="I34" i="6"/>
  <c r="F35" i="6"/>
  <c r="F34" i="6" s="1"/>
  <c r="E57" i="6"/>
  <c r="G57" i="6"/>
  <c r="I57" i="6"/>
  <c r="F58" i="6"/>
  <c r="F57" i="6" s="1"/>
  <c r="E61" i="6"/>
  <c r="G61" i="6"/>
  <c r="H61" i="6"/>
  <c r="I61" i="6"/>
  <c r="F62" i="6"/>
  <c r="F61" i="6" s="1"/>
  <c r="E65" i="6"/>
  <c r="G65" i="6"/>
  <c r="H65" i="6"/>
  <c r="F66" i="6"/>
  <c r="F65" i="6" s="1"/>
  <c r="E69" i="6"/>
  <c r="F70" i="6"/>
  <c r="F69" i="6" s="1"/>
  <c r="E73" i="6"/>
  <c r="F74" i="6"/>
  <c r="F73" i="6" s="1"/>
  <c r="E77" i="6"/>
  <c r="G77" i="6"/>
  <c r="F78" i="6"/>
  <c r="F77" i="6" s="1"/>
  <c r="P34" i="6"/>
  <c r="P69" i="6"/>
  <c r="H56" i="6" l="1"/>
  <c r="I56" i="6"/>
  <c r="I33" i="6" s="1"/>
  <c r="I81" i="6" s="1"/>
  <c r="G56" i="6"/>
  <c r="E56" i="6"/>
  <c r="F29" i="6"/>
  <c r="F22" i="6"/>
  <c r="F56" i="6"/>
  <c r="F33" i="6"/>
  <c r="H33" i="6"/>
  <c r="H81" i="6" s="1"/>
  <c r="G33" i="6"/>
  <c r="G81" i="6" s="1"/>
  <c r="E33" i="6"/>
  <c r="E81" i="6" s="1"/>
  <c r="I10" i="1"/>
  <c r="H10" i="1"/>
  <c r="G10" i="1"/>
  <c r="F10" i="1"/>
  <c r="D78" i="6"/>
  <c r="D77" i="6" s="1"/>
  <c r="D74" i="6"/>
  <c r="Q73" i="6"/>
  <c r="P73" i="6"/>
  <c r="D73" i="6"/>
  <c r="D70" i="6"/>
  <c r="Q69" i="6"/>
  <c r="O69" i="6"/>
  <c r="D69" i="6"/>
  <c r="D66" i="6"/>
  <c r="Q65" i="6"/>
  <c r="P65" i="6"/>
  <c r="D62" i="6"/>
  <c r="Q61" i="6"/>
  <c r="P61" i="6"/>
  <c r="O61" i="6"/>
  <c r="N61" i="6"/>
  <c r="M61" i="6"/>
  <c r="D61" i="6"/>
  <c r="D58" i="6"/>
  <c r="D57" i="6" s="1"/>
  <c r="O57" i="6"/>
  <c r="N57" i="6"/>
  <c r="M57" i="6"/>
  <c r="L57" i="6"/>
  <c r="N56" i="6"/>
  <c r="L56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Q34" i="6"/>
  <c r="O34" i="6"/>
  <c r="N34" i="6"/>
  <c r="M34" i="6"/>
  <c r="L34" i="6"/>
  <c r="L33" i="6" s="1"/>
  <c r="L81" i="6" s="1"/>
  <c r="K34" i="6"/>
  <c r="K33" i="6" s="1"/>
  <c r="J34" i="6"/>
  <c r="J33" i="6" s="1"/>
  <c r="D32" i="6"/>
  <c r="D31" i="6"/>
  <c r="D30" i="6"/>
  <c r="Q29" i="6"/>
  <c r="P29" i="6"/>
  <c r="O29" i="6"/>
  <c r="N29" i="6"/>
  <c r="M29" i="6"/>
  <c r="L29" i="6"/>
  <c r="K29" i="6"/>
  <c r="J29" i="6"/>
  <c r="D28" i="6"/>
  <c r="D27" i="6"/>
  <c r="D26" i="6"/>
  <c r="D25" i="6"/>
  <c r="D24" i="6"/>
  <c r="D23" i="6"/>
  <c r="Q22" i="6"/>
  <c r="P22" i="6"/>
  <c r="O22" i="6"/>
  <c r="N22" i="6"/>
  <c r="M22" i="6"/>
  <c r="M84" i="6" s="1"/>
  <c r="L22" i="6"/>
  <c r="L84" i="6" s="1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Q8" i="6"/>
  <c r="Q84" i="6" s="1"/>
  <c r="P8" i="6"/>
  <c r="P84" i="6" s="1"/>
  <c r="O8" i="6"/>
  <c r="O84" i="6" s="1"/>
  <c r="N8" i="6"/>
  <c r="N84" i="6" s="1"/>
  <c r="J8" i="6"/>
  <c r="D8" i="6"/>
  <c r="F81" i="6" l="1"/>
  <c r="M56" i="6"/>
  <c r="M33" i="6" s="1"/>
  <c r="M81" i="6" s="1"/>
  <c r="Q56" i="6"/>
  <c r="Q33" i="6" s="1"/>
  <c r="Q81" i="6" s="1"/>
  <c r="K84" i="6"/>
  <c r="K81" i="6"/>
  <c r="J81" i="6"/>
  <c r="J84" i="6"/>
  <c r="D34" i="6"/>
  <c r="P56" i="6"/>
  <c r="P33" i="6" s="1"/>
  <c r="P81" i="6" s="1"/>
  <c r="O56" i="6"/>
  <c r="O33" i="6" s="1"/>
  <c r="O81" i="6" s="1"/>
  <c r="D22" i="6"/>
  <c r="D29" i="6"/>
  <c r="N33" i="6"/>
  <c r="N81" i="6" s="1"/>
  <c r="D65" i="6"/>
  <c r="D56" i="6" s="1"/>
  <c r="D33" i="6" s="1"/>
  <c r="D81" i="6" s="1"/>
</calcChain>
</file>

<file path=xl/sharedStrings.xml><?xml version="1.0" encoding="utf-8"?>
<sst xmlns="http://schemas.openxmlformats.org/spreadsheetml/2006/main" count="271" uniqueCount="217">
  <si>
    <t>План учебного процесса (основная профессиональная образовательная программа СПО)</t>
  </si>
  <si>
    <t>Индекс</t>
  </si>
  <si>
    <t>Наименование циклов, дисциплин, профессиональных модулей, МДК, практик</t>
  </si>
  <si>
    <t>Формы промежуточной аттестации</t>
  </si>
  <si>
    <t>Учебная нагрузка обучающихся (час.)</t>
  </si>
  <si>
    <t>Распределение обязательной нагрузки по курсам и семестрам (час.в семестр)</t>
  </si>
  <si>
    <t>максимальная</t>
  </si>
  <si>
    <t>Самостоятельная работа</t>
  </si>
  <si>
    <t>Обязательная аудиторная</t>
  </si>
  <si>
    <t>всего занятий</t>
  </si>
  <si>
    <t>в т.ч.</t>
  </si>
  <si>
    <t>лекций</t>
  </si>
  <si>
    <t>лаб.и практ.занятий, вкл.семинары</t>
  </si>
  <si>
    <t>курсовых работ (проектов)</t>
  </si>
  <si>
    <t>О.00</t>
  </si>
  <si>
    <t>Общеобразовательный цикл</t>
  </si>
  <si>
    <t>ОДБ.01</t>
  </si>
  <si>
    <t>Русский язык</t>
  </si>
  <si>
    <t>ОДБ.02</t>
  </si>
  <si>
    <t>Литература</t>
  </si>
  <si>
    <t>ОДБ.03</t>
  </si>
  <si>
    <t>Иностранный язык</t>
  </si>
  <si>
    <t>ОДБ.04</t>
  </si>
  <si>
    <t>История</t>
  </si>
  <si>
    <t>ОДБ.05</t>
  </si>
  <si>
    <t xml:space="preserve">Обществознание </t>
  </si>
  <si>
    <t>ОДБ.06</t>
  </si>
  <si>
    <t>ОДБ.07</t>
  </si>
  <si>
    <t>ОДБ.08</t>
  </si>
  <si>
    <t>Физическая культура</t>
  </si>
  <si>
    <t>ОДБ.09</t>
  </si>
  <si>
    <t>ОБЖ</t>
  </si>
  <si>
    <t>Математика</t>
  </si>
  <si>
    <t>Информатика и ИКТ</t>
  </si>
  <si>
    <t>ОГСЭ.00</t>
  </si>
  <si>
    <t>Общий гуманитарный и социально-экономический цикл</t>
  </si>
  <si>
    <t>ОГСЭ.01</t>
  </si>
  <si>
    <t>Основы философии</t>
  </si>
  <si>
    <t>ОГСЭ.02</t>
  </si>
  <si>
    <t>ОГСЭ.03</t>
  </si>
  <si>
    <t>ОГСЭ.04</t>
  </si>
  <si>
    <t>ЕН.00</t>
  </si>
  <si>
    <t>Математический и общий естественнонаучный цикл</t>
  </si>
  <si>
    <t>ЕН.01</t>
  </si>
  <si>
    <t xml:space="preserve"> Элементы высшей математики</t>
  </si>
  <si>
    <t>ЕН.02</t>
  </si>
  <si>
    <t>П.00</t>
  </si>
  <si>
    <t>Профессиональный цикл</t>
  </si>
  <si>
    <t>ОП.00</t>
  </si>
  <si>
    <t>Общепрофессиональные дисциплины</t>
  </si>
  <si>
    <t>ОП.01</t>
  </si>
  <si>
    <t>ОП.02</t>
  </si>
  <si>
    <t>ОП.03</t>
  </si>
  <si>
    <t>ОП.04</t>
  </si>
  <si>
    <t>ОП.05</t>
  </si>
  <si>
    <t>ОП.06</t>
  </si>
  <si>
    <t>ОП.07</t>
  </si>
  <si>
    <t>ОП.08</t>
  </si>
  <si>
    <t>ОП.09</t>
  </si>
  <si>
    <t xml:space="preserve">ПМ. 00 </t>
  </si>
  <si>
    <t>Профессиональный модуль</t>
  </si>
  <si>
    <t>Выполнение работ по одной или нескольким профессиям рабочих, должностям служащих</t>
  </si>
  <si>
    <t>Государственная итоговая аттестация</t>
  </si>
  <si>
    <t>Экономика организации</t>
  </si>
  <si>
    <t>Менеджмент</t>
  </si>
  <si>
    <t>Безопасность жизнедеятельности</t>
  </si>
  <si>
    <t>МДК 04.01</t>
  </si>
  <si>
    <t>ОП.15</t>
  </si>
  <si>
    <t>Правовое обеспечение профессиональной деятельности</t>
  </si>
  <si>
    <t>ОГСЭ.05</t>
  </si>
  <si>
    <t>Психология общения</t>
  </si>
  <si>
    <t>Финансовая математика</t>
  </si>
  <si>
    <t>Информационные технологии в профессиональной деятельности</t>
  </si>
  <si>
    <t>Статистика</t>
  </si>
  <si>
    <t>Документационное обеспечение управления</t>
  </si>
  <si>
    <t>Финансы, денежное обращение и кредит</t>
  </si>
  <si>
    <t>Бухгалтерский учет</t>
  </si>
  <si>
    <t>Организация бухгалтерского учета в банках</t>
  </si>
  <si>
    <t>Анализ финансово-хозяйственной деятельности</t>
  </si>
  <si>
    <t>ОП.10.</t>
  </si>
  <si>
    <t>ОП.12.</t>
  </si>
  <si>
    <t>ОП.13.</t>
  </si>
  <si>
    <t>ОП.14.</t>
  </si>
  <si>
    <t>Основы экономической теории</t>
  </si>
  <si>
    <t>Структура и функции Центрального банка Российской Федерации</t>
  </si>
  <si>
    <t>Банковское регулирование и надзор</t>
  </si>
  <si>
    <t xml:space="preserve">Денежная и банковская статистика </t>
  </si>
  <si>
    <t>Деятельность кредитно-финансовых институтов</t>
  </si>
  <si>
    <t>Банковский маркетинг</t>
  </si>
  <si>
    <t>Основы банковского аудита</t>
  </si>
  <si>
    <t>Финансовый банковский менеджмент</t>
  </si>
  <si>
    <t>Автоматизированные банковские системы</t>
  </si>
  <si>
    <t>Основы предпринимательской деятельности</t>
  </si>
  <si>
    <t>Ведение расчетных операций</t>
  </si>
  <si>
    <t>Организация безналичных расчетов</t>
  </si>
  <si>
    <t>Осущетвление кредитных операций</t>
  </si>
  <si>
    <t>Организация кредитной работы</t>
  </si>
  <si>
    <t>Выполнение операций с ценными бумагами</t>
  </si>
  <si>
    <t>Операции банков на рынке ценных бумаг</t>
  </si>
  <si>
    <t>Осуществление операций, связанных с выполнением учреждениями Банка России основных функций</t>
  </si>
  <si>
    <t>Операции Банка России</t>
  </si>
  <si>
    <t>Выполнение внутрибанковских операций</t>
  </si>
  <si>
    <t>МДК 05.01</t>
  </si>
  <si>
    <t>Операции по обеспечению внутрибанковской деятельности</t>
  </si>
  <si>
    <t>Всего по циклам</t>
  </si>
  <si>
    <t>Учебная практика</t>
  </si>
  <si>
    <t>ПДП.00</t>
  </si>
  <si>
    <t>Производственная практика (преддипломная практика)</t>
  </si>
  <si>
    <t>Промежуточная аттестация</t>
  </si>
  <si>
    <t>ГИА.00</t>
  </si>
  <si>
    <t>Курсы</t>
  </si>
  <si>
    <t>Обучение по дисциплинам и междисциплинарным курсам</t>
  </si>
  <si>
    <t>Производственная практика</t>
  </si>
  <si>
    <t>по профилю специальности</t>
  </si>
  <si>
    <t>преддипломная</t>
  </si>
  <si>
    <t>Каникулы</t>
  </si>
  <si>
    <t>Всего</t>
  </si>
  <si>
    <t>I курс</t>
  </si>
  <si>
    <t>II курс</t>
  </si>
  <si>
    <t>III курс</t>
  </si>
  <si>
    <t>IV курс</t>
  </si>
  <si>
    <t>ОП. ВЧ.16</t>
  </si>
  <si>
    <t>ОП. ВЧ.18</t>
  </si>
  <si>
    <t>ОП. ВЧ.19</t>
  </si>
  <si>
    <t>ОП. ВЧ.20</t>
  </si>
  <si>
    <t>География</t>
  </si>
  <si>
    <t>Естествознание</t>
  </si>
  <si>
    <t>Экономика</t>
  </si>
  <si>
    <t>учебной практики</t>
  </si>
  <si>
    <t>производственной практики</t>
  </si>
  <si>
    <t>преддипломной практики</t>
  </si>
  <si>
    <t>экзаменов</t>
  </si>
  <si>
    <t>дифф.зачетов</t>
  </si>
  <si>
    <t>Право</t>
  </si>
  <si>
    <t>4н</t>
  </si>
  <si>
    <t>6н</t>
  </si>
  <si>
    <t>УП.01</t>
  </si>
  <si>
    <t>ПП.01</t>
  </si>
  <si>
    <t>УП.02</t>
  </si>
  <si>
    <t>ПП.02</t>
  </si>
  <si>
    <t>УП.03</t>
  </si>
  <si>
    <t>ПП.03</t>
  </si>
  <si>
    <t>УП.04</t>
  </si>
  <si>
    <t>ПП.04</t>
  </si>
  <si>
    <t>УП.05</t>
  </si>
  <si>
    <t>ПП.05</t>
  </si>
  <si>
    <t>УП.06</t>
  </si>
  <si>
    <t>ПП.06</t>
  </si>
  <si>
    <t>МДК 01.01</t>
  </si>
  <si>
    <t>МКД 03.01.</t>
  </si>
  <si>
    <t>-, Э</t>
  </si>
  <si>
    <t>-, ДЗ</t>
  </si>
  <si>
    <t>ДЗ</t>
  </si>
  <si>
    <t xml:space="preserve">ЕН.03 </t>
  </si>
  <si>
    <t>Э</t>
  </si>
  <si>
    <t>-,ДЗ</t>
  </si>
  <si>
    <t xml:space="preserve">ОП.11. </t>
  </si>
  <si>
    <t>-,-,-, ДЗ</t>
  </si>
  <si>
    <t>-</t>
  </si>
  <si>
    <t>ОДП.10</t>
  </si>
  <si>
    <t>ОДП.11</t>
  </si>
  <si>
    <t>ОДП.12</t>
  </si>
  <si>
    <t>ОДП.13</t>
  </si>
  <si>
    <t>Русский язык и культура речи</t>
  </si>
  <si>
    <t>ОП. ВЧ.17</t>
  </si>
  <si>
    <t xml:space="preserve">1      сем.     17     нед. </t>
  </si>
  <si>
    <t xml:space="preserve">2        сем.      22    нед. </t>
  </si>
  <si>
    <t>3   сем.   16    нед.</t>
  </si>
  <si>
    <t>4   сем.  23     нед.</t>
  </si>
  <si>
    <t xml:space="preserve">5   сем.   16     нед. </t>
  </si>
  <si>
    <t>7   сем.   17     нед.</t>
  </si>
  <si>
    <t>З,З,З,З,З,ДЗ</t>
  </si>
  <si>
    <t>`-/11/9</t>
  </si>
  <si>
    <t>`-/1/2</t>
  </si>
  <si>
    <t>`-/2/2</t>
  </si>
  <si>
    <t>`-/2/1</t>
  </si>
  <si>
    <t>`-/3/1</t>
  </si>
  <si>
    <t>Выполнение работ по профессиям рабочих, должностям служащих  23458 "Контролер (Сберегательного банка)"</t>
  </si>
  <si>
    <t xml:space="preserve">Консультации на учебную группу по 100 часов в год (всего 400 ч.)                              Государственная (итоговая) аттестация                                                                 1. Программа углубленнной подготовки                                                                                                                                                                                                        1.1Дипломный проект (работа)                                                                                   Выполнение дипломного проекта (работы)       с 18 мая по 14 июня  (4   нед)                                                                                         Защита дипломного пректа (работы)    с  15 июня по  28 июня    (всего  2   нед)                                                                                                                                                                     </t>
  </si>
  <si>
    <t>МДК 06.01</t>
  </si>
  <si>
    <t>6      сем.   24     нед.</t>
  </si>
  <si>
    <t>17+22</t>
  </si>
  <si>
    <t>16+19</t>
  </si>
  <si>
    <t>16+17</t>
  </si>
  <si>
    <t>13+13</t>
  </si>
  <si>
    <t>0+7</t>
  </si>
  <si>
    <t>4+0</t>
  </si>
  <si>
    <t>0+4</t>
  </si>
  <si>
    <t>зачётов</t>
  </si>
  <si>
    <t>8           сем.  13      нед.</t>
  </si>
  <si>
    <t>ОГСЭ.ВЧ.06</t>
  </si>
  <si>
    <t>ПМ. 01</t>
  </si>
  <si>
    <t xml:space="preserve">ПМ. 02 </t>
  </si>
  <si>
    <t>МДК  02.01</t>
  </si>
  <si>
    <t xml:space="preserve">ПМ. 03 </t>
  </si>
  <si>
    <t>ПМ. 04</t>
  </si>
  <si>
    <t>ПМ. 05</t>
  </si>
  <si>
    <t>ПМ. 06</t>
  </si>
  <si>
    <t>дисциплин и МДК</t>
  </si>
  <si>
    <t>ОП. ВЧ.21</t>
  </si>
  <si>
    <t>Основы исследовательской деятельности</t>
  </si>
  <si>
    <t>-/ 40/ 20</t>
  </si>
  <si>
    <t>-,ДЗ,-,Э</t>
  </si>
  <si>
    <t>-,ДЗ,-,ДЗ</t>
  </si>
  <si>
    <t>-,-,ДЗ</t>
  </si>
  <si>
    <t>З,ДЗ</t>
  </si>
  <si>
    <t>-,-,Э</t>
  </si>
  <si>
    <t>`-/12/3</t>
  </si>
  <si>
    <t>- /3 /-</t>
  </si>
  <si>
    <t>-,-,-,-,-,ДЗ</t>
  </si>
  <si>
    <t>`-,-,-,-,-,ДЗ</t>
  </si>
  <si>
    <t>.-/3/-</t>
  </si>
  <si>
    <t>`-/22/17</t>
  </si>
  <si>
    <t>`-/11/8</t>
  </si>
  <si>
    <t>-,Э</t>
  </si>
  <si>
    <t>4.</t>
  </si>
  <si>
    <t>3. Сводные данные по бюджету времени (в неделях)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</si>
</sst>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charset val="204"/>
      <scheme val="minor"/>
    </font>
    <font>
      <sz val="10"/>
      <name val="Arial Cyr"/>
      <family val="2"/>
      <charset val="204"/>
    </font>
    <font>
      <sz val="12"/>
      <name val="Arial Cyr"/>
      <family val="2"/>
      <charset val="204"/>
    </font>
    <font>
      <sz val="9"/>
      <name val="Arial Cyr"/>
      <family val="2"/>
      <charset val="204"/>
    </font>
    <font>
      <sz val="12"/>
      <name val="Times New Roman"/>
      <family val="1"/>
      <charset val="204"/>
    </font>
    <font>
      <b/>
      <sz val="10"/>
      <name val="Arial Cyr"/>
      <family val="2"/>
      <charset val="204"/>
    </font>
    <font>
      <sz val="10"/>
      <name val="Adobe Caslon Pro"/>
      <family val="1"/>
      <charset val="204"/>
    </font>
    <font>
      <sz val="10"/>
      <color indexed="10"/>
      <name val="Arial Cyr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theme="1" tint="4.9989318521683403E-2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"/>
      <name val="Royal Times New Roman"/>
      <family val="1"/>
      <charset val="204"/>
    </font>
    <font>
      <b/>
      <i/>
      <sz val="10"/>
      <name val="Royal Times New Roman"/>
      <family val="1"/>
      <charset val="204"/>
    </font>
    <font>
      <sz val="10"/>
      <color rgb="FFFF000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name val="Arial Cyr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80">
    <xf numFmtId="0" fontId="0" fillId="0" borderId="0" xfId="0"/>
    <xf numFmtId="49" fontId="2" fillId="0" borderId="0" xfId="1" applyNumberFormat="1" applyFont="1" applyAlignment="1">
      <alignment horizontal="right"/>
    </xf>
    <xf numFmtId="0" fontId="2" fillId="0" borderId="0" xfId="1" applyFont="1"/>
    <xf numFmtId="0" fontId="1" fillId="0" borderId="0" xfId="1"/>
    <xf numFmtId="0" fontId="3" fillId="0" borderId="0" xfId="1" applyFont="1" applyAlignment="1">
      <alignment horizontal="center"/>
    </xf>
    <xf numFmtId="0" fontId="6" fillId="0" borderId="0" xfId="1" applyFont="1"/>
    <xf numFmtId="0" fontId="1" fillId="0" borderId="0" xfId="1" applyBorder="1"/>
    <xf numFmtId="0" fontId="4" fillId="0" borderId="0" xfId="1" applyFont="1" applyFill="1" applyBorder="1"/>
    <xf numFmtId="0" fontId="7" fillId="0" borderId="0" xfId="1" applyFont="1" applyBorder="1"/>
    <xf numFmtId="0" fontId="5" fillId="0" borderId="0" xfId="1" applyFont="1" applyBorder="1"/>
    <xf numFmtId="0" fontId="5" fillId="0" borderId="0" xfId="1" applyFont="1"/>
    <xf numFmtId="0" fontId="0" fillId="0" borderId="0" xfId="0" applyAlignment="1"/>
    <xf numFmtId="49" fontId="2" fillId="0" borderId="0" xfId="1" applyNumberFormat="1" applyFont="1"/>
    <xf numFmtId="49" fontId="0" fillId="0" borderId="0" xfId="0" applyNumberFormat="1" applyAlignment="1"/>
    <xf numFmtId="49" fontId="1" fillId="0" borderId="0" xfId="1" applyNumberFormat="1"/>
    <xf numFmtId="0" fontId="5" fillId="0" borderId="0" xfId="1" applyFont="1" applyFill="1" applyBorder="1"/>
    <xf numFmtId="49" fontId="10" fillId="3" borderId="1" xfId="1" applyNumberFormat="1" applyFont="1" applyFill="1" applyBorder="1" applyAlignment="1">
      <alignment horizontal="center" vertical="center" wrapText="1"/>
    </xf>
    <xf numFmtId="49" fontId="9" fillId="0" borderId="1" xfId="1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10" fillId="7" borderId="1" xfId="1" applyFont="1" applyFill="1" applyBorder="1" applyAlignment="1">
      <alignment horizontal="right"/>
    </xf>
    <xf numFmtId="0" fontId="9" fillId="0" borderId="1" xfId="1" applyFont="1" applyFill="1" applyBorder="1" applyAlignment="1">
      <alignment horizontal="right"/>
    </xf>
    <xf numFmtId="0" fontId="11" fillId="0" borderId="1" xfId="1" applyFont="1" applyBorder="1" applyAlignment="1">
      <alignment horizontal="right"/>
    </xf>
    <xf numFmtId="0" fontId="9" fillId="0" borderId="1" xfId="0" applyFont="1" applyBorder="1" applyAlignment="1">
      <alignment horizontal="center" vertical="center"/>
    </xf>
    <xf numFmtId="0" fontId="10" fillId="7" borderId="1" xfId="1" applyFont="1" applyFill="1" applyBorder="1" applyAlignment="1"/>
    <xf numFmtId="0" fontId="9" fillId="0" borderId="1" xfId="1" applyFont="1" applyFill="1" applyBorder="1" applyAlignment="1"/>
    <xf numFmtId="0" fontId="10" fillId="0" borderId="1" xfId="1" applyFont="1" applyFill="1" applyBorder="1" applyAlignment="1"/>
    <xf numFmtId="0" fontId="9" fillId="4" borderId="1" xfId="1" applyFont="1" applyFill="1" applyBorder="1" applyAlignment="1"/>
    <xf numFmtId="0" fontId="9" fillId="0" borderId="1" xfId="1" applyFont="1" applyBorder="1" applyAlignment="1">
      <alignment wrapText="1"/>
    </xf>
    <xf numFmtId="0" fontId="9" fillId="0" borderId="1" xfId="1" applyFont="1" applyBorder="1" applyAlignment="1">
      <alignment horizontal="left" vertical="center" wrapText="1"/>
    </xf>
    <xf numFmtId="0" fontId="10" fillId="0" borderId="1" xfId="1" applyFont="1" applyFill="1" applyBorder="1" applyAlignment="1">
      <alignment vertical="center" wrapText="1"/>
    </xf>
    <xf numFmtId="0" fontId="9" fillId="0" borderId="1" xfId="1" applyFont="1" applyBorder="1" applyAlignment="1"/>
    <xf numFmtId="0" fontId="9" fillId="0" borderId="1" xfId="1" applyFont="1" applyFill="1" applyBorder="1" applyAlignment="1">
      <alignment horizontal="left" vertical="center" wrapText="1"/>
    </xf>
    <xf numFmtId="49" fontId="10" fillId="5" borderId="1" xfId="1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wrapText="1"/>
    </xf>
    <xf numFmtId="49" fontId="5" fillId="0" borderId="1" xfId="1" applyNumberFormat="1" applyFont="1" applyBorder="1"/>
    <xf numFmtId="0" fontId="5" fillId="0" borderId="1" xfId="1" applyFont="1" applyBorder="1" applyAlignment="1"/>
    <xf numFmtId="0" fontId="9" fillId="0" borderId="1" xfId="0" applyFont="1" applyBorder="1" applyAlignment="1">
      <alignment horizontal="right"/>
    </xf>
    <xf numFmtId="0" fontId="9" fillId="0" borderId="1" xfId="0" applyFont="1" applyFill="1" applyBorder="1" applyAlignment="1">
      <alignment horizontal="right"/>
    </xf>
    <xf numFmtId="0" fontId="14" fillId="0" borderId="0" xfId="0" applyFont="1" applyAlignment="1"/>
    <xf numFmtId="49" fontId="14" fillId="0" borderId="0" xfId="0" applyNumberFormat="1" applyFont="1" applyAlignment="1"/>
    <xf numFmtId="0" fontId="1" fillId="0" borderId="0" xfId="1" applyFont="1"/>
    <xf numFmtId="0" fontId="9" fillId="4" borderId="1" xfId="1" applyFont="1" applyFill="1" applyBorder="1" applyAlignment="1">
      <alignment horizontal="right"/>
    </xf>
    <xf numFmtId="0" fontId="12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2" xfId="0" applyFont="1" applyBorder="1"/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/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7" xfId="0" applyFont="1" applyBorder="1"/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8" fillId="0" borderId="11" xfId="0" applyFont="1" applyBorder="1"/>
    <xf numFmtId="0" fontId="18" fillId="0" borderId="13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9" fillId="0" borderId="1" xfId="0" applyFont="1" applyBorder="1" applyAlignment="1">
      <alignment horizontal="left" wrapText="1"/>
    </xf>
    <xf numFmtId="0" fontId="10" fillId="8" borderId="1" xfId="1" applyFont="1" applyFill="1" applyBorder="1" applyAlignment="1"/>
    <xf numFmtId="0" fontId="10" fillId="7" borderId="1" xfId="1" applyNumberFormat="1" applyFont="1" applyFill="1" applyBorder="1" applyAlignment="1"/>
    <xf numFmtId="0" fontId="10" fillId="7" borderId="1" xfId="1" applyFont="1" applyFill="1" applyBorder="1" applyAlignment="1">
      <alignment vertical="center" wrapText="1"/>
    </xf>
    <xf numFmtId="0" fontId="19" fillId="0" borderId="0" xfId="1" applyFont="1"/>
    <xf numFmtId="0" fontId="10" fillId="7" borderId="1" xfId="1" applyFont="1" applyFill="1" applyBorder="1" applyAlignment="1">
      <alignment horizontal="left" vertical="top" wrapText="1"/>
    </xf>
    <xf numFmtId="0" fontId="9" fillId="4" borderId="1" xfId="1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wrapText="1"/>
    </xf>
    <xf numFmtId="0" fontId="10" fillId="3" borderId="1" xfId="1" applyFont="1" applyFill="1" applyBorder="1" applyAlignment="1">
      <alignment horizontal="right"/>
    </xf>
    <xf numFmtId="0" fontId="15" fillId="0" borderId="1" xfId="1" applyFont="1" applyBorder="1" applyAlignment="1">
      <alignment horizontal="center"/>
    </xf>
    <xf numFmtId="49" fontId="15" fillId="0" borderId="1" xfId="1" applyNumberFormat="1" applyFont="1" applyBorder="1" applyAlignment="1">
      <alignment horizontal="center"/>
    </xf>
    <xf numFmtId="0" fontId="0" fillId="0" borderId="1" xfId="0" applyBorder="1" applyAlignment="1">
      <alignment vertical="center" textRotation="90"/>
    </xf>
    <xf numFmtId="0" fontId="10" fillId="2" borderId="1" xfId="1" applyFont="1" applyFill="1" applyBorder="1" applyAlignment="1">
      <alignment wrapText="1"/>
    </xf>
    <xf numFmtId="0" fontId="9" fillId="0" borderId="1" xfId="1" applyFont="1" applyBorder="1"/>
    <xf numFmtId="0" fontId="9" fillId="0" borderId="1" xfId="1" applyFont="1" applyBorder="1" applyAlignment="1">
      <alignment horizontal="justify"/>
    </xf>
    <xf numFmtId="0" fontId="9" fillId="0" borderId="1" xfId="0" applyFont="1" applyBorder="1"/>
    <xf numFmtId="0" fontId="9" fillId="0" borderId="1" xfId="0" applyFont="1" applyBorder="1" applyAlignment="1">
      <alignment horizontal="justify"/>
    </xf>
    <xf numFmtId="0" fontId="10" fillId="7" borderId="1" xfId="1" applyFont="1" applyFill="1" applyBorder="1" applyAlignment="1">
      <alignment wrapText="1"/>
    </xf>
    <xf numFmtId="49" fontId="10" fillId="7" borderId="1" xfId="1" applyNumberFormat="1" applyFont="1" applyFill="1" applyBorder="1" applyAlignment="1">
      <alignment horizontal="center" vertical="center"/>
    </xf>
    <xf numFmtId="49" fontId="9" fillId="0" borderId="1" xfId="1" applyNumberFormat="1" applyFont="1" applyBorder="1" applyAlignment="1">
      <alignment horizontal="center"/>
    </xf>
    <xf numFmtId="49" fontId="9" fillId="0" borderId="1" xfId="1" applyNumberFormat="1" applyFont="1" applyBorder="1" applyAlignment="1">
      <alignment horizontal="center" vertical="center" wrapText="1"/>
    </xf>
    <xf numFmtId="0" fontId="11" fillId="4" borderId="1" xfId="1" applyFont="1" applyFill="1" applyBorder="1" applyAlignment="1">
      <alignment horizontal="right"/>
    </xf>
    <xf numFmtId="0" fontId="10" fillId="7" borderId="1" xfId="1" applyFont="1" applyFill="1" applyBorder="1" applyAlignment="1">
      <alignment horizontal="left" vertical="center" wrapText="1"/>
    </xf>
    <xf numFmtId="0" fontId="9" fillId="0" borderId="1" xfId="1" applyFont="1" applyBorder="1" applyAlignment="1">
      <alignment vertical="top" wrapText="1"/>
    </xf>
    <xf numFmtId="0" fontId="9" fillId="0" borderId="1" xfId="1" applyFont="1" applyBorder="1" applyAlignment="1">
      <alignment vertical="center" wrapText="1"/>
    </xf>
    <xf numFmtId="49" fontId="9" fillId="0" borderId="1" xfId="1" applyNumberFormat="1" applyFont="1" applyFill="1" applyBorder="1" applyAlignment="1">
      <alignment horizontal="center" vertical="center" wrapText="1"/>
    </xf>
    <xf numFmtId="0" fontId="10" fillId="8" borderId="1" xfId="1" applyFont="1" applyFill="1" applyBorder="1" applyAlignment="1">
      <alignment wrapText="1"/>
    </xf>
    <xf numFmtId="49" fontId="10" fillId="8" borderId="1" xfId="1" applyNumberFormat="1" applyFont="1" applyFill="1" applyBorder="1" applyAlignment="1">
      <alignment horizontal="center" vertical="center"/>
    </xf>
    <xf numFmtId="0" fontId="10" fillId="7" borderId="1" xfId="1" applyFont="1" applyFill="1" applyBorder="1" applyAlignment="1">
      <alignment horizontal="left" wrapText="1"/>
    </xf>
    <xf numFmtId="0" fontId="9" fillId="0" borderId="1" xfId="1" applyNumberFormat="1" applyFont="1" applyBorder="1" applyAlignment="1"/>
    <xf numFmtId="0" fontId="9" fillId="0" borderId="1" xfId="1" applyFont="1" applyFill="1" applyBorder="1" applyAlignment="1">
      <alignment wrapText="1"/>
    </xf>
    <xf numFmtId="0" fontId="9" fillId="4" borderId="1" xfId="1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9" fillId="0" borderId="1" xfId="0" applyFont="1" applyFill="1" applyBorder="1" applyAlignment="1">
      <alignment wrapText="1"/>
    </xf>
    <xf numFmtId="49" fontId="13" fillId="0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wrapText="1"/>
    </xf>
    <xf numFmtId="0" fontId="10" fillId="8" borderId="1" xfId="1" applyFont="1" applyFill="1" applyBorder="1" applyAlignment="1">
      <alignment horizontal="left" wrapText="1"/>
    </xf>
    <xf numFmtId="0" fontId="10" fillId="7" borderId="1" xfId="1" applyFont="1" applyFill="1" applyBorder="1" applyAlignment="1">
      <alignment horizontal="justify" wrapText="1"/>
    </xf>
    <xf numFmtId="49" fontId="13" fillId="0" borderId="1" xfId="0" applyNumberFormat="1" applyFont="1" applyBorder="1" applyAlignment="1">
      <alignment horizontal="center"/>
    </xf>
    <xf numFmtId="0" fontId="9" fillId="4" borderId="1" xfId="1" applyFont="1" applyFill="1" applyBorder="1" applyAlignment="1">
      <alignment vertical="center" wrapText="1"/>
    </xf>
    <xf numFmtId="0" fontId="10" fillId="5" borderId="1" xfId="1" applyFont="1" applyFill="1" applyBorder="1" applyAlignment="1">
      <alignment horizontal="right" wrapText="1"/>
    </xf>
    <xf numFmtId="0" fontId="10" fillId="5" borderId="1" xfId="1" applyFont="1" applyFill="1" applyBorder="1" applyAlignment="1"/>
    <xf numFmtId="0" fontId="9" fillId="0" borderId="1" xfId="1" applyFont="1" applyBorder="1" applyAlignment="1">
      <alignment horizontal="right"/>
    </xf>
    <xf numFmtId="0" fontId="12" fillId="0" borderId="1" xfId="0" applyFont="1" applyBorder="1" applyAlignment="1">
      <alignment horizontal="right"/>
    </xf>
    <xf numFmtId="0" fontId="12" fillId="0" borderId="1" xfId="0" applyFont="1" applyFill="1" applyBorder="1" applyAlignment="1">
      <alignment horizontal="right"/>
    </xf>
    <xf numFmtId="0" fontId="15" fillId="0" borderId="1" xfId="1" applyFont="1" applyBorder="1" applyAlignment="1">
      <alignment horizontal="center" vertical="center" textRotation="90"/>
    </xf>
    <xf numFmtId="49" fontId="9" fillId="0" borderId="1" xfId="0" applyNumberFormat="1" applyFont="1" applyBorder="1" applyAlignment="1">
      <alignment horizontal="center"/>
    </xf>
    <xf numFmtId="0" fontId="15" fillId="0" borderId="21" xfId="1" applyFont="1" applyBorder="1" applyAlignment="1">
      <alignment horizontal="center" vertical="center" textRotation="90"/>
    </xf>
    <xf numFmtId="0" fontId="15" fillId="0" borderId="21" xfId="1" applyFont="1" applyBorder="1" applyAlignment="1">
      <alignment horizontal="center"/>
    </xf>
    <xf numFmtId="0" fontId="10" fillId="3" borderId="21" xfId="1" applyFont="1" applyFill="1" applyBorder="1" applyAlignment="1">
      <alignment horizontal="right"/>
    </xf>
    <xf numFmtId="0" fontId="9" fillId="0" borderId="21" xfId="1" applyFont="1" applyBorder="1" applyAlignment="1">
      <alignment horizontal="right"/>
    </xf>
    <xf numFmtId="0" fontId="10" fillId="7" borderId="21" xfId="1" applyFont="1" applyFill="1" applyBorder="1" applyAlignment="1">
      <alignment horizontal="right"/>
    </xf>
    <xf numFmtId="0" fontId="9" fillId="0" borderId="21" xfId="1" applyFont="1" applyFill="1" applyBorder="1" applyAlignment="1">
      <alignment horizontal="right"/>
    </xf>
    <xf numFmtId="0" fontId="10" fillId="8" borderId="21" xfId="1" applyFont="1" applyFill="1" applyBorder="1" applyAlignment="1"/>
    <xf numFmtId="0" fontId="10" fillId="7" borderId="21" xfId="1" applyNumberFormat="1" applyFont="1" applyFill="1" applyBorder="1" applyAlignment="1"/>
    <xf numFmtId="0" fontId="9" fillId="0" borderId="21" xfId="1" applyFont="1" applyBorder="1" applyAlignment="1"/>
    <xf numFmtId="0" fontId="9" fillId="0" borderId="21" xfId="1" applyFont="1" applyFill="1" applyBorder="1" applyAlignment="1"/>
    <xf numFmtId="0" fontId="10" fillId="7" borderId="21" xfId="1" applyFont="1" applyFill="1" applyBorder="1" applyAlignment="1"/>
    <xf numFmtId="0" fontId="9" fillId="4" borderId="21" xfId="1" applyFont="1" applyFill="1" applyBorder="1" applyAlignment="1"/>
    <xf numFmtId="0" fontId="10" fillId="0" borderId="21" xfId="1" applyFont="1" applyFill="1" applyBorder="1" applyAlignment="1"/>
    <xf numFmtId="0" fontId="10" fillId="5" borderId="21" xfId="1" applyFont="1" applyFill="1" applyBorder="1" applyAlignment="1"/>
    <xf numFmtId="0" fontId="5" fillId="0" borderId="21" xfId="1" applyFont="1" applyBorder="1" applyAlignment="1"/>
    <xf numFmtId="0" fontId="15" fillId="4" borderId="22" xfId="1" applyFont="1" applyFill="1" applyBorder="1" applyAlignment="1">
      <alignment horizontal="center"/>
    </xf>
    <xf numFmtId="0" fontId="10" fillId="3" borderId="22" xfId="1" applyFont="1" applyFill="1" applyBorder="1" applyAlignment="1">
      <alignment horizontal="right"/>
    </xf>
    <xf numFmtId="0" fontId="11" fillId="0" borderId="22" xfId="1" applyFont="1" applyBorder="1" applyAlignment="1">
      <alignment horizontal="right"/>
    </xf>
    <xf numFmtId="0" fontId="10" fillId="7" borderId="22" xfId="1" applyFont="1" applyFill="1" applyBorder="1" applyAlignment="1">
      <alignment horizontal="right"/>
    </xf>
    <xf numFmtId="0" fontId="9" fillId="0" borderId="22" xfId="1" applyFont="1" applyFill="1" applyBorder="1" applyAlignment="1">
      <alignment horizontal="right"/>
    </xf>
    <xf numFmtId="0" fontId="9" fillId="4" borderId="22" xfId="1" applyFont="1" applyFill="1" applyBorder="1" applyAlignment="1">
      <alignment horizontal="right"/>
    </xf>
    <xf numFmtId="0" fontId="10" fillId="8" borderId="22" xfId="1" applyFont="1" applyFill="1" applyBorder="1" applyAlignment="1"/>
    <xf numFmtId="0" fontId="10" fillId="7" borderId="22" xfId="1" applyNumberFormat="1" applyFont="1" applyFill="1" applyBorder="1" applyAlignment="1"/>
    <xf numFmtId="0" fontId="12" fillId="4" borderId="22" xfId="1" applyFont="1" applyFill="1" applyBorder="1" applyAlignment="1"/>
    <xf numFmtId="0" fontId="12" fillId="0" borderId="22" xfId="1" applyFont="1" applyFill="1" applyBorder="1" applyAlignment="1"/>
    <xf numFmtId="0" fontId="9" fillId="4" borderId="22" xfId="1" applyFont="1" applyFill="1" applyBorder="1" applyAlignment="1"/>
    <xf numFmtId="0" fontId="9" fillId="0" borderId="22" xfId="1" applyFont="1" applyFill="1" applyBorder="1" applyAlignment="1"/>
    <xf numFmtId="0" fontId="10" fillId="7" borderId="22" xfId="1" applyFont="1" applyFill="1" applyBorder="1" applyAlignment="1"/>
    <xf numFmtId="0" fontId="9" fillId="0" borderId="22" xfId="1" applyFont="1" applyBorder="1" applyAlignment="1"/>
    <xf numFmtId="0" fontId="10" fillId="0" borderId="22" xfId="1" applyFont="1" applyFill="1" applyBorder="1" applyAlignment="1"/>
    <xf numFmtId="0" fontId="10" fillId="5" borderId="22" xfId="1" applyFont="1" applyFill="1" applyBorder="1" applyAlignment="1"/>
    <xf numFmtId="0" fontId="10" fillId="4" borderId="22" xfId="1" applyFont="1" applyFill="1" applyBorder="1" applyAlignment="1"/>
    <xf numFmtId="0" fontId="15" fillId="0" borderId="2" xfId="1" applyFont="1" applyBorder="1" applyAlignment="1">
      <alignment horizontal="center"/>
    </xf>
    <xf numFmtId="0" fontId="15" fillId="0" borderId="3" xfId="1" applyFont="1" applyBorder="1" applyAlignment="1">
      <alignment horizontal="center"/>
    </xf>
    <xf numFmtId="0" fontId="10" fillId="3" borderId="2" xfId="1" applyFont="1" applyFill="1" applyBorder="1" applyAlignment="1">
      <alignment horizontal="right"/>
    </xf>
    <xf numFmtId="0" fontId="10" fillId="3" borderId="3" xfId="1" applyFont="1" applyFill="1" applyBorder="1" applyAlignment="1">
      <alignment horizontal="right"/>
    </xf>
    <xf numFmtId="0" fontId="9" fillId="0" borderId="2" xfId="1" applyFont="1" applyBorder="1" applyAlignment="1">
      <alignment horizontal="right"/>
    </xf>
    <xf numFmtId="0" fontId="9" fillId="0" borderId="3" xfId="1" applyFont="1" applyBorder="1" applyAlignment="1">
      <alignment horizontal="right"/>
    </xf>
    <xf numFmtId="0" fontId="9" fillId="0" borderId="2" xfId="0" applyFont="1" applyBorder="1" applyAlignment="1">
      <alignment horizontal="right"/>
    </xf>
    <xf numFmtId="0" fontId="9" fillId="0" borderId="3" xfId="0" applyFont="1" applyBorder="1" applyAlignment="1">
      <alignment horizontal="right"/>
    </xf>
    <xf numFmtId="0" fontId="10" fillId="7" borderId="2" xfId="1" applyFont="1" applyFill="1" applyBorder="1" applyAlignment="1">
      <alignment horizontal="right"/>
    </xf>
    <xf numFmtId="0" fontId="10" fillId="7" borderId="3" xfId="1" applyFont="1" applyFill="1" applyBorder="1" applyAlignment="1">
      <alignment horizontal="right"/>
    </xf>
    <xf numFmtId="0" fontId="11" fillId="0" borderId="2" xfId="1" applyFont="1" applyBorder="1" applyAlignment="1">
      <alignment horizontal="right"/>
    </xf>
    <xf numFmtId="0" fontId="11" fillId="0" borderId="3" xfId="1" applyFont="1" applyBorder="1" applyAlignment="1">
      <alignment horizontal="right"/>
    </xf>
    <xf numFmtId="0" fontId="9" fillId="0" borderId="2" xfId="1" applyFont="1" applyFill="1" applyBorder="1" applyAlignment="1">
      <alignment horizontal="right"/>
    </xf>
    <xf numFmtId="0" fontId="9" fillId="0" borderId="3" xfId="1" applyFont="1" applyFill="1" applyBorder="1" applyAlignment="1">
      <alignment horizontal="right"/>
    </xf>
    <xf numFmtId="0" fontId="10" fillId="8" borderId="2" xfId="1" applyFont="1" applyFill="1" applyBorder="1" applyAlignment="1"/>
    <xf numFmtId="0" fontId="10" fillId="8" borderId="3" xfId="1" applyFont="1" applyFill="1" applyBorder="1" applyAlignment="1"/>
    <xf numFmtId="0" fontId="10" fillId="7" borderId="2" xfId="1" applyNumberFormat="1" applyFont="1" applyFill="1" applyBorder="1" applyAlignment="1"/>
    <xf numFmtId="0" fontId="10" fillId="7" borderId="3" xfId="1" applyNumberFormat="1" applyFont="1" applyFill="1" applyBorder="1" applyAlignment="1"/>
    <xf numFmtId="0" fontId="9" fillId="0" borderId="2" xfId="1" applyFont="1" applyBorder="1" applyAlignment="1"/>
    <xf numFmtId="0" fontId="9" fillId="0" borderId="3" xfId="1" applyFont="1" applyBorder="1" applyAlignment="1"/>
    <xf numFmtId="0" fontId="10" fillId="7" borderId="2" xfId="1" applyFont="1" applyFill="1" applyBorder="1" applyAlignment="1"/>
    <xf numFmtId="0" fontId="10" fillId="7" borderId="3" xfId="1" applyFont="1" applyFill="1" applyBorder="1" applyAlignment="1"/>
    <xf numFmtId="0" fontId="10" fillId="0" borderId="2" xfId="1" applyFont="1" applyFill="1" applyBorder="1" applyAlignment="1"/>
    <xf numFmtId="0" fontId="10" fillId="0" borderId="3" xfId="1" applyFont="1" applyFill="1" applyBorder="1" applyAlignment="1"/>
    <xf numFmtId="0" fontId="10" fillId="5" borderId="2" xfId="1" applyFont="1" applyFill="1" applyBorder="1" applyAlignment="1"/>
    <xf numFmtId="0" fontId="10" fillId="5" borderId="3" xfId="1" applyFont="1" applyFill="1" applyBorder="1" applyAlignment="1"/>
    <xf numFmtId="0" fontId="10" fillId="0" borderId="2" xfId="1" applyFont="1" applyBorder="1" applyAlignment="1"/>
    <xf numFmtId="0" fontId="10" fillId="0" borderId="3" xfId="1" applyFont="1" applyBorder="1" applyAlignment="1"/>
    <xf numFmtId="0" fontId="15" fillId="4" borderId="21" xfId="1" applyFont="1" applyFill="1" applyBorder="1" applyAlignment="1">
      <alignment horizontal="center"/>
    </xf>
    <xf numFmtId="0" fontId="11" fillId="0" borderId="21" xfId="1" applyFont="1" applyBorder="1" applyAlignment="1">
      <alignment horizontal="right"/>
    </xf>
    <xf numFmtId="0" fontId="9" fillId="4" borderId="21" xfId="1" applyFont="1" applyFill="1" applyBorder="1" applyAlignment="1">
      <alignment horizontal="right"/>
    </xf>
    <xf numFmtId="0" fontId="12" fillId="4" borderId="21" xfId="1" applyFont="1" applyFill="1" applyBorder="1" applyAlignment="1"/>
    <xf numFmtId="0" fontId="12" fillId="0" borderId="21" xfId="1" applyFont="1" applyFill="1" applyBorder="1" applyAlignment="1"/>
    <xf numFmtId="0" fontId="10" fillId="4" borderId="21" xfId="1" applyFont="1" applyFill="1" applyBorder="1" applyAlignment="1"/>
    <xf numFmtId="0" fontId="10" fillId="2" borderId="22" xfId="1" applyFont="1" applyFill="1" applyBorder="1" applyAlignment="1">
      <alignment horizontal="right"/>
    </xf>
    <xf numFmtId="0" fontId="10" fillId="2" borderId="2" xfId="1" applyFont="1" applyFill="1" applyBorder="1" applyAlignment="1">
      <alignment horizontal="right"/>
    </xf>
    <xf numFmtId="0" fontId="10" fillId="2" borderId="3" xfId="1" applyFont="1" applyFill="1" applyBorder="1" applyAlignment="1">
      <alignment horizontal="right"/>
    </xf>
    <xf numFmtId="0" fontId="9" fillId="4" borderId="2" xfId="1" applyFont="1" applyFill="1" applyBorder="1" applyAlignment="1">
      <alignment horizontal="right"/>
    </xf>
    <xf numFmtId="0" fontId="9" fillId="4" borderId="3" xfId="1" applyFont="1" applyFill="1" applyBorder="1" applyAlignment="1">
      <alignment horizontal="right"/>
    </xf>
    <xf numFmtId="0" fontId="11" fillId="4" borderId="3" xfId="1" applyFont="1" applyFill="1" applyBorder="1" applyAlignment="1">
      <alignment horizontal="right"/>
    </xf>
    <xf numFmtId="0" fontId="9" fillId="4" borderId="2" xfId="1" applyFont="1" applyFill="1" applyBorder="1" applyAlignment="1"/>
    <xf numFmtId="0" fontId="9" fillId="4" borderId="3" xfId="1" applyFont="1" applyFill="1" applyBorder="1" applyAlignment="1"/>
    <xf numFmtId="0" fontId="9" fillId="0" borderId="2" xfId="1" applyFont="1" applyFill="1" applyBorder="1" applyAlignment="1"/>
    <xf numFmtId="0" fontId="9" fillId="0" borderId="3" xfId="1" applyFont="1" applyFill="1" applyBorder="1" applyAlignment="1"/>
    <xf numFmtId="0" fontId="17" fillId="0" borderId="3" xfId="1" applyFont="1" applyBorder="1" applyAlignment="1"/>
    <xf numFmtId="0" fontId="15" fillId="4" borderId="3" xfId="1" applyFont="1" applyFill="1" applyBorder="1" applyAlignment="1">
      <alignment horizontal="center"/>
    </xf>
    <xf numFmtId="0" fontId="10" fillId="2" borderId="2" xfId="1" applyFont="1" applyFill="1" applyBorder="1" applyAlignment="1">
      <alignment horizontal="center" vertical="center"/>
    </xf>
    <xf numFmtId="0" fontId="9" fillId="0" borderId="2" xfId="1" applyFont="1" applyBorder="1"/>
    <xf numFmtId="0" fontId="10" fillId="7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left" wrapText="1" shrinkToFit="1"/>
    </xf>
    <xf numFmtId="0" fontId="10" fillId="7" borderId="2" xfId="1" applyFont="1" applyFill="1" applyBorder="1" applyAlignment="1">
      <alignment horizontal="left" vertical="center" wrapText="1"/>
    </xf>
    <xf numFmtId="0" fontId="9" fillId="0" borderId="2" xfId="1" applyFont="1" applyBorder="1" applyAlignment="1">
      <alignment horizontal="left" vertical="center" wrapText="1"/>
    </xf>
    <xf numFmtId="0" fontId="9" fillId="0" borderId="2" xfId="1" applyFont="1" applyFill="1" applyBorder="1" applyAlignment="1">
      <alignment horizontal="left" vertical="center" wrapText="1"/>
    </xf>
    <xf numFmtId="0" fontId="10" fillId="8" borderId="2" xfId="1" applyFont="1" applyFill="1" applyBorder="1" applyAlignment="1">
      <alignment horizontal="center"/>
    </xf>
    <xf numFmtId="0" fontId="12" fillId="0" borderId="3" xfId="1" applyFont="1" applyFill="1" applyBorder="1" applyAlignment="1"/>
    <xf numFmtId="0" fontId="9" fillId="0" borderId="2" xfId="0" applyFont="1" applyBorder="1" applyAlignment="1"/>
    <xf numFmtId="49" fontId="9" fillId="0" borderId="2" xfId="0" applyNumberFormat="1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1" applyFont="1" applyBorder="1" applyAlignment="1">
      <alignment wrapText="1"/>
    </xf>
    <xf numFmtId="0" fontId="9" fillId="0" borderId="2" xfId="1" applyFont="1" applyBorder="1" applyAlignment="1">
      <alignment horizontal="left" wrapText="1"/>
    </xf>
    <xf numFmtId="0" fontId="10" fillId="8" borderId="2" xfId="1" applyFont="1" applyFill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0" fontId="9" fillId="0" borderId="2" xfId="1" applyFont="1" applyBorder="1" applyAlignment="1">
      <alignment horizontal="left"/>
    </xf>
    <xf numFmtId="0" fontId="10" fillId="7" borderId="2" xfId="1" applyFont="1" applyFill="1" applyBorder="1" applyAlignment="1">
      <alignment horizontal="center" vertical="center" wrapText="1"/>
    </xf>
    <xf numFmtId="0" fontId="12" fillId="4" borderId="3" xfId="1" applyFont="1" applyFill="1" applyBorder="1" applyAlignment="1"/>
    <xf numFmtId="0" fontId="9" fillId="4" borderId="2" xfId="1" applyFont="1" applyFill="1" applyBorder="1" applyAlignment="1">
      <alignment horizontal="left" vertical="center" wrapText="1"/>
    </xf>
    <xf numFmtId="0" fontId="1" fillId="5" borderId="2" xfId="1" applyFont="1" applyFill="1" applyBorder="1"/>
    <xf numFmtId="0" fontId="10" fillId="0" borderId="2" xfId="1" applyFont="1" applyBorder="1"/>
    <xf numFmtId="0" fontId="10" fillId="4" borderId="3" xfId="1" applyFont="1" applyFill="1" applyBorder="1" applyAlignment="1">
      <alignment horizontal="right"/>
    </xf>
    <xf numFmtId="0" fontId="9" fillId="0" borderId="3" xfId="0" applyNumberFormat="1" applyFont="1" applyFill="1" applyBorder="1" applyAlignment="1">
      <alignment horizontal="right"/>
    </xf>
    <xf numFmtId="0" fontId="12" fillId="0" borderId="3" xfId="0" applyFont="1" applyBorder="1" applyAlignment="1">
      <alignment horizontal="right"/>
    </xf>
    <xf numFmtId="0" fontId="5" fillId="0" borderId="23" xfId="1" applyFont="1" applyBorder="1" applyAlignment="1"/>
    <xf numFmtId="0" fontId="5" fillId="0" borderId="27" xfId="1" applyFont="1" applyBorder="1" applyAlignment="1"/>
    <xf numFmtId="0" fontId="10" fillId="0" borderId="28" xfId="1" applyFont="1" applyBorder="1" applyAlignment="1"/>
    <xf numFmtId="0" fontId="10" fillId="0" borderId="29" xfId="1" applyFont="1" applyBorder="1" applyAlignment="1"/>
    <xf numFmtId="0" fontId="10" fillId="4" borderId="28" xfId="1" applyFont="1" applyFill="1" applyBorder="1" applyAlignment="1"/>
    <xf numFmtId="0" fontId="10" fillId="4" borderId="29" xfId="1" applyFont="1" applyFill="1" applyBorder="1" applyAlignment="1"/>
    <xf numFmtId="0" fontId="10" fillId="4" borderId="29" xfId="1" applyFont="1" applyFill="1" applyBorder="1" applyAlignment="1">
      <alignment horizontal="right"/>
    </xf>
    <xf numFmtId="0" fontId="10" fillId="6" borderId="26" xfId="1" applyFont="1" applyFill="1" applyBorder="1" applyAlignment="1">
      <alignment horizontal="right"/>
    </xf>
    <xf numFmtId="0" fontId="10" fillId="6" borderId="25" xfId="1" applyFont="1" applyFill="1" applyBorder="1" applyAlignment="1">
      <alignment horizontal="right"/>
    </xf>
    <xf numFmtId="0" fontId="10" fillId="0" borderId="28" xfId="1" applyFont="1" applyBorder="1"/>
    <xf numFmtId="0" fontId="10" fillId="0" borderId="23" xfId="1" applyFont="1" applyBorder="1" applyAlignment="1">
      <alignment wrapText="1"/>
    </xf>
    <xf numFmtId="49" fontId="5" fillId="0" borderId="23" xfId="1" applyNumberFormat="1" applyFont="1" applyBorder="1"/>
    <xf numFmtId="0" fontId="15" fillId="4" borderId="22" xfId="1" applyFont="1" applyFill="1" applyBorder="1" applyAlignment="1">
      <alignment horizontal="center" vertical="center" wrapText="1"/>
    </xf>
    <xf numFmtId="0" fontId="15" fillId="4" borderId="21" xfId="1" applyFont="1" applyFill="1" applyBorder="1" applyAlignment="1">
      <alignment horizontal="center" vertical="center" wrapText="1"/>
    </xf>
    <xf numFmtId="0" fontId="15" fillId="0" borderId="12" xfId="1" applyFont="1" applyBorder="1" applyAlignment="1">
      <alignment horizontal="center" vertical="center" wrapText="1"/>
    </xf>
    <xf numFmtId="0" fontId="15" fillId="0" borderId="16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2" fillId="0" borderId="1" xfId="0" applyFont="1" applyFill="1" applyBorder="1" applyAlignment="1">
      <alignment horizontal="right"/>
    </xf>
    <xf numFmtId="0" fontId="12" fillId="0" borderId="3" xfId="0" applyFont="1" applyFill="1" applyBorder="1" applyAlignment="1">
      <alignment horizontal="right"/>
    </xf>
    <xf numFmtId="0" fontId="12" fillId="0" borderId="6" xfId="0" applyFont="1" applyBorder="1" applyAlignment="1">
      <alignment horizontal="right"/>
    </xf>
    <xf numFmtId="0" fontId="15" fillId="4" borderId="3" xfId="1" applyFont="1" applyFill="1" applyBorder="1" applyAlignment="1">
      <alignment horizontal="center" vertical="center" wrapText="1"/>
    </xf>
    <xf numFmtId="0" fontId="16" fillId="0" borderId="24" xfId="1" applyFont="1" applyBorder="1" applyAlignment="1">
      <alignment horizontal="center" vertical="center"/>
    </xf>
    <xf numFmtId="0" fontId="16" fillId="0" borderId="25" xfId="1" applyFont="1" applyBorder="1" applyAlignment="1">
      <alignment horizontal="center" vertical="center"/>
    </xf>
    <xf numFmtId="0" fontId="15" fillId="0" borderId="3" xfId="1" applyFont="1" applyBorder="1" applyAlignment="1">
      <alignment horizontal="center" vertical="center" wrapText="1"/>
    </xf>
    <xf numFmtId="0" fontId="15" fillId="0" borderId="2" xfId="1" applyFont="1" applyBorder="1" applyAlignment="1">
      <alignment horizontal="center" vertical="center" wrapText="1"/>
    </xf>
    <xf numFmtId="0" fontId="15" fillId="0" borderId="26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49" fontId="15" fillId="0" borderId="26" xfId="1" applyNumberFormat="1" applyFont="1" applyBorder="1" applyAlignment="1">
      <alignment horizontal="center" vertical="center" textRotation="90"/>
    </xf>
    <xf numFmtId="49" fontId="15" fillId="0" borderId="1" xfId="1" applyNumberFormat="1" applyFont="1" applyBorder="1" applyAlignment="1">
      <alignment horizontal="center" vertical="center" textRotation="90"/>
    </xf>
    <xf numFmtId="0" fontId="15" fillId="0" borderId="1" xfId="1" applyFont="1" applyBorder="1" applyAlignment="1">
      <alignment horizontal="center" vertical="center" textRotation="90"/>
    </xf>
    <xf numFmtId="0" fontId="20" fillId="0" borderId="24" xfId="0" applyFont="1" applyFill="1" applyBorder="1" applyAlignment="1">
      <alignment horizontal="left" vertical="top" wrapText="1"/>
    </xf>
    <xf numFmtId="0" fontId="21" fillId="0" borderId="26" xfId="0" applyFont="1" applyFill="1" applyBorder="1" applyAlignment="1">
      <alignment horizontal="left" vertical="top" wrapText="1"/>
    </xf>
    <xf numFmtId="0" fontId="21" fillId="0" borderId="25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left" vertical="top" wrapText="1"/>
    </xf>
    <xf numFmtId="0" fontId="21" fillId="0" borderId="1" xfId="0" applyFont="1" applyFill="1" applyBorder="1" applyAlignment="1">
      <alignment horizontal="left" vertical="top" wrapText="1"/>
    </xf>
    <xf numFmtId="0" fontId="21" fillId="0" borderId="3" xfId="0" applyFont="1" applyFill="1" applyBorder="1" applyAlignment="1">
      <alignment horizontal="left" vertical="top" wrapText="1"/>
    </xf>
    <xf numFmtId="0" fontId="21" fillId="0" borderId="4" xfId="0" applyFont="1" applyFill="1" applyBorder="1" applyAlignment="1">
      <alignment horizontal="left" vertical="top" wrapText="1"/>
    </xf>
    <xf numFmtId="0" fontId="21" fillId="0" borderId="5" xfId="0" applyFont="1" applyFill="1" applyBorder="1" applyAlignment="1">
      <alignment horizontal="left" vertical="top" wrapText="1"/>
    </xf>
    <xf numFmtId="0" fontId="21" fillId="0" borderId="6" xfId="0" applyFont="1" applyFill="1" applyBorder="1" applyAlignment="1">
      <alignment horizontal="left" vertical="top" wrapText="1"/>
    </xf>
    <xf numFmtId="0" fontId="15" fillId="0" borderId="24" xfId="1" applyFont="1" applyBorder="1" applyAlignment="1">
      <alignment horizontal="center" vertical="center" textRotation="90"/>
    </xf>
    <xf numFmtId="0" fontId="15" fillId="0" borderId="2" xfId="1" applyFont="1" applyBorder="1" applyAlignment="1">
      <alignment horizontal="center" vertical="center" textRotation="90"/>
    </xf>
    <xf numFmtId="0" fontId="15" fillId="0" borderId="1" xfId="1" applyFont="1" applyBorder="1" applyAlignment="1">
      <alignment horizontal="center" vertical="center"/>
    </xf>
    <xf numFmtId="0" fontId="15" fillId="0" borderId="2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textRotation="90" wrapText="1"/>
    </xf>
    <xf numFmtId="0" fontId="12" fillId="0" borderId="1" xfId="0" applyFont="1" applyBorder="1" applyAlignment="1">
      <alignment horizontal="right"/>
    </xf>
    <xf numFmtId="0" fontId="10" fillId="0" borderId="30" xfId="0" applyFont="1" applyBorder="1" applyAlignment="1">
      <alignment horizontal="center" vertical="center" textRotation="90"/>
    </xf>
    <xf numFmtId="0" fontId="10" fillId="0" borderId="31" xfId="0" applyFont="1" applyBorder="1" applyAlignment="1">
      <alignment horizontal="center" vertical="center" textRotation="90"/>
    </xf>
    <xf numFmtId="0" fontId="10" fillId="0" borderId="32" xfId="0" applyFont="1" applyBorder="1" applyAlignment="1">
      <alignment horizontal="center" vertical="center" textRotation="90"/>
    </xf>
    <xf numFmtId="49" fontId="9" fillId="0" borderId="24" xfId="0" applyNumberFormat="1" applyFont="1" applyBorder="1" applyAlignment="1">
      <alignment horizontal="center"/>
    </xf>
    <xf numFmtId="49" fontId="9" fillId="0" borderId="26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12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1"/>
  <sheetViews>
    <sheetView tabSelected="1" topLeftCell="A55" zoomScaleNormal="100" zoomScaleSheetLayoutView="70" zoomScalePageLayoutView="80" workbookViewId="0">
      <selection activeCell="B53" sqref="B53"/>
    </sheetView>
  </sheetViews>
  <sheetFormatPr defaultRowHeight="12.75"/>
  <cols>
    <col min="1" max="1" width="11.85546875" style="3" customWidth="1"/>
    <col min="2" max="2" width="27.42578125" style="3" customWidth="1"/>
    <col min="3" max="3" width="12" style="14" customWidth="1"/>
    <col min="4" max="4" width="8.140625" style="3" customWidth="1"/>
    <col min="5" max="5" width="7.85546875" style="3" customWidth="1"/>
    <col min="6" max="6" width="7" style="3" customWidth="1"/>
    <col min="7" max="7" width="6.140625" style="3" customWidth="1"/>
    <col min="8" max="10" width="7.140625" style="3" customWidth="1"/>
    <col min="11" max="11" width="6.42578125" style="3" customWidth="1"/>
    <col min="12" max="12" width="5.28515625" style="3" customWidth="1"/>
    <col min="13" max="13" width="6.140625" style="3" customWidth="1"/>
    <col min="14" max="14" width="5.7109375" style="3" customWidth="1"/>
    <col min="15" max="15" width="6.42578125" style="3" customWidth="1"/>
    <col min="16" max="16" width="6.140625" style="3" customWidth="1"/>
    <col min="17" max="17" width="6.28515625" style="3" customWidth="1"/>
    <col min="18" max="256" width="9.140625" style="3"/>
    <col min="257" max="257" width="12" style="3" customWidth="1"/>
    <col min="258" max="258" width="34.85546875" style="3" customWidth="1"/>
    <col min="259" max="259" width="7.5703125" style="3" customWidth="1"/>
    <col min="260" max="260" width="6.7109375" style="3" customWidth="1"/>
    <col min="261" max="261" width="8.7109375" style="3" customWidth="1"/>
    <col min="262" max="264" width="5.28515625" style="3" customWidth="1"/>
    <col min="265" max="265" width="7.7109375" style="3" customWidth="1"/>
    <col min="266" max="267" width="5.28515625" style="3" customWidth="1"/>
    <col min="268" max="268" width="5.42578125" style="3" customWidth="1"/>
    <col min="269" max="271" width="5.28515625" style="3" customWidth="1"/>
    <col min="272" max="272" width="6.42578125" style="3" customWidth="1"/>
    <col min="273" max="273" width="6.5703125" style="3" customWidth="1"/>
    <col min="274" max="512" width="9.140625" style="3"/>
    <col min="513" max="513" width="12" style="3" customWidth="1"/>
    <col min="514" max="514" width="34.85546875" style="3" customWidth="1"/>
    <col min="515" max="515" width="7.5703125" style="3" customWidth="1"/>
    <col min="516" max="516" width="6.7109375" style="3" customWidth="1"/>
    <col min="517" max="517" width="8.7109375" style="3" customWidth="1"/>
    <col min="518" max="520" width="5.28515625" style="3" customWidth="1"/>
    <col min="521" max="521" width="7.7109375" style="3" customWidth="1"/>
    <col min="522" max="523" width="5.28515625" style="3" customWidth="1"/>
    <col min="524" max="524" width="5.42578125" style="3" customWidth="1"/>
    <col min="525" max="527" width="5.28515625" style="3" customWidth="1"/>
    <col min="528" max="528" width="6.42578125" style="3" customWidth="1"/>
    <col min="529" max="529" width="6.5703125" style="3" customWidth="1"/>
    <col min="530" max="768" width="9.140625" style="3"/>
    <col min="769" max="769" width="12" style="3" customWidth="1"/>
    <col min="770" max="770" width="34.85546875" style="3" customWidth="1"/>
    <col min="771" max="771" width="7.5703125" style="3" customWidth="1"/>
    <col min="772" max="772" width="6.7109375" style="3" customWidth="1"/>
    <col min="773" max="773" width="8.7109375" style="3" customWidth="1"/>
    <col min="774" max="776" width="5.28515625" style="3" customWidth="1"/>
    <col min="777" max="777" width="7.7109375" style="3" customWidth="1"/>
    <col min="778" max="779" width="5.28515625" style="3" customWidth="1"/>
    <col min="780" max="780" width="5.42578125" style="3" customWidth="1"/>
    <col min="781" max="783" width="5.28515625" style="3" customWidth="1"/>
    <col min="784" max="784" width="6.42578125" style="3" customWidth="1"/>
    <col min="785" max="785" width="6.5703125" style="3" customWidth="1"/>
    <col min="786" max="1024" width="9.140625" style="3"/>
    <col min="1025" max="1025" width="12" style="3" customWidth="1"/>
    <col min="1026" max="1026" width="34.85546875" style="3" customWidth="1"/>
    <col min="1027" max="1027" width="7.5703125" style="3" customWidth="1"/>
    <col min="1028" max="1028" width="6.7109375" style="3" customWidth="1"/>
    <col min="1029" max="1029" width="8.7109375" style="3" customWidth="1"/>
    <col min="1030" max="1032" width="5.28515625" style="3" customWidth="1"/>
    <col min="1033" max="1033" width="7.7109375" style="3" customWidth="1"/>
    <col min="1034" max="1035" width="5.28515625" style="3" customWidth="1"/>
    <col min="1036" max="1036" width="5.42578125" style="3" customWidth="1"/>
    <col min="1037" max="1039" width="5.28515625" style="3" customWidth="1"/>
    <col min="1040" max="1040" width="6.42578125" style="3" customWidth="1"/>
    <col min="1041" max="1041" width="6.5703125" style="3" customWidth="1"/>
    <col min="1042" max="1280" width="9.140625" style="3"/>
    <col min="1281" max="1281" width="12" style="3" customWidth="1"/>
    <col min="1282" max="1282" width="34.85546875" style="3" customWidth="1"/>
    <col min="1283" max="1283" width="7.5703125" style="3" customWidth="1"/>
    <col min="1284" max="1284" width="6.7109375" style="3" customWidth="1"/>
    <col min="1285" max="1285" width="8.7109375" style="3" customWidth="1"/>
    <col min="1286" max="1288" width="5.28515625" style="3" customWidth="1"/>
    <col min="1289" max="1289" width="7.7109375" style="3" customWidth="1"/>
    <col min="1290" max="1291" width="5.28515625" style="3" customWidth="1"/>
    <col min="1292" max="1292" width="5.42578125" style="3" customWidth="1"/>
    <col min="1293" max="1295" width="5.28515625" style="3" customWidth="1"/>
    <col min="1296" max="1296" width="6.42578125" style="3" customWidth="1"/>
    <col min="1297" max="1297" width="6.5703125" style="3" customWidth="1"/>
    <col min="1298" max="1536" width="9.140625" style="3"/>
    <col min="1537" max="1537" width="12" style="3" customWidth="1"/>
    <col min="1538" max="1538" width="34.85546875" style="3" customWidth="1"/>
    <col min="1539" max="1539" width="7.5703125" style="3" customWidth="1"/>
    <col min="1540" max="1540" width="6.7109375" style="3" customWidth="1"/>
    <col min="1541" max="1541" width="8.7109375" style="3" customWidth="1"/>
    <col min="1542" max="1544" width="5.28515625" style="3" customWidth="1"/>
    <col min="1545" max="1545" width="7.7109375" style="3" customWidth="1"/>
    <col min="1546" max="1547" width="5.28515625" style="3" customWidth="1"/>
    <col min="1548" max="1548" width="5.42578125" style="3" customWidth="1"/>
    <col min="1549" max="1551" width="5.28515625" style="3" customWidth="1"/>
    <col min="1552" max="1552" width="6.42578125" style="3" customWidth="1"/>
    <col min="1553" max="1553" width="6.5703125" style="3" customWidth="1"/>
    <col min="1554" max="1792" width="9.140625" style="3"/>
    <col min="1793" max="1793" width="12" style="3" customWidth="1"/>
    <col min="1794" max="1794" width="34.85546875" style="3" customWidth="1"/>
    <col min="1795" max="1795" width="7.5703125" style="3" customWidth="1"/>
    <col min="1796" max="1796" width="6.7109375" style="3" customWidth="1"/>
    <col min="1797" max="1797" width="8.7109375" style="3" customWidth="1"/>
    <col min="1798" max="1800" width="5.28515625" style="3" customWidth="1"/>
    <col min="1801" max="1801" width="7.7109375" style="3" customWidth="1"/>
    <col min="1802" max="1803" width="5.28515625" style="3" customWidth="1"/>
    <col min="1804" max="1804" width="5.42578125" style="3" customWidth="1"/>
    <col min="1805" max="1807" width="5.28515625" style="3" customWidth="1"/>
    <col min="1808" max="1808" width="6.42578125" style="3" customWidth="1"/>
    <col min="1809" max="1809" width="6.5703125" style="3" customWidth="1"/>
    <col min="1810" max="2048" width="9.140625" style="3"/>
    <col min="2049" max="2049" width="12" style="3" customWidth="1"/>
    <col min="2050" max="2050" width="34.85546875" style="3" customWidth="1"/>
    <col min="2051" max="2051" width="7.5703125" style="3" customWidth="1"/>
    <col min="2052" max="2052" width="6.7109375" style="3" customWidth="1"/>
    <col min="2053" max="2053" width="8.7109375" style="3" customWidth="1"/>
    <col min="2054" max="2056" width="5.28515625" style="3" customWidth="1"/>
    <col min="2057" max="2057" width="7.7109375" style="3" customWidth="1"/>
    <col min="2058" max="2059" width="5.28515625" style="3" customWidth="1"/>
    <col min="2060" max="2060" width="5.42578125" style="3" customWidth="1"/>
    <col min="2061" max="2063" width="5.28515625" style="3" customWidth="1"/>
    <col min="2064" max="2064" width="6.42578125" style="3" customWidth="1"/>
    <col min="2065" max="2065" width="6.5703125" style="3" customWidth="1"/>
    <col min="2066" max="2304" width="9.140625" style="3"/>
    <col min="2305" max="2305" width="12" style="3" customWidth="1"/>
    <col min="2306" max="2306" width="34.85546875" style="3" customWidth="1"/>
    <col min="2307" max="2307" width="7.5703125" style="3" customWidth="1"/>
    <col min="2308" max="2308" width="6.7109375" style="3" customWidth="1"/>
    <col min="2309" max="2309" width="8.7109375" style="3" customWidth="1"/>
    <col min="2310" max="2312" width="5.28515625" style="3" customWidth="1"/>
    <col min="2313" max="2313" width="7.7109375" style="3" customWidth="1"/>
    <col min="2314" max="2315" width="5.28515625" style="3" customWidth="1"/>
    <col min="2316" max="2316" width="5.42578125" style="3" customWidth="1"/>
    <col min="2317" max="2319" width="5.28515625" style="3" customWidth="1"/>
    <col min="2320" max="2320" width="6.42578125" style="3" customWidth="1"/>
    <col min="2321" max="2321" width="6.5703125" style="3" customWidth="1"/>
    <col min="2322" max="2560" width="9.140625" style="3"/>
    <col min="2561" max="2561" width="12" style="3" customWidth="1"/>
    <col min="2562" max="2562" width="34.85546875" style="3" customWidth="1"/>
    <col min="2563" max="2563" width="7.5703125" style="3" customWidth="1"/>
    <col min="2564" max="2564" width="6.7109375" style="3" customWidth="1"/>
    <col min="2565" max="2565" width="8.7109375" style="3" customWidth="1"/>
    <col min="2566" max="2568" width="5.28515625" style="3" customWidth="1"/>
    <col min="2569" max="2569" width="7.7109375" style="3" customWidth="1"/>
    <col min="2570" max="2571" width="5.28515625" style="3" customWidth="1"/>
    <col min="2572" max="2572" width="5.42578125" style="3" customWidth="1"/>
    <col min="2573" max="2575" width="5.28515625" style="3" customWidth="1"/>
    <col min="2576" max="2576" width="6.42578125" style="3" customWidth="1"/>
    <col min="2577" max="2577" width="6.5703125" style="3" customWidth="1"/>
    <col min="2578" max="2816" width="9.140625" style="3"/>
    <col min="2817" max="2817" width="12" style="3" customWidth="1"/>
    <col min="2818" max="2818" width="34.85546875" style="3" customWidth="1"/>
    <col min="2819" max="2819" width="7.5703125" style="3" customWidth="1"/>
    <col min="2820" max="2820" width="6.7109375" style="3" customWidth="1"/>
    <col min="2821" max="2821" width="8.7109375" style="3" customWidth="1"/>
    <col min="2822" max="2824" width="5.28515625" style="3" customWidth="1"/>
    <col min="2825" max="2825" width="7.7109375" style="3" customWidth="1"/>
    <col min="2826" max="2827" width="5.28515625" style="3" customWidth="1"/>
    <col min="2828" max="2828" width="5.42578125" style="3" customWidth="1"/>
    <col min="2829" max="2831" width="5.28515625" style="3" customWidth="1"/>
    <col min="2832" max="2832" width="6.42578125" style="3" customWidth="1"/>
    <col min="2833" max="2833" width="6.5703125" style="3" customWidth="1"/>
    <col min="2834" max="3072" width="9.140625" style="3"/>
    <col min="3073" max="3073" width="12" style="3" customWidth="1"/>
    <col min="3074" max="3074" width="34.85546875" style="3" customWidth="1"/>
    <col min="3075" max="3075" width="7.5703125" style="3" customWidth="1"/>
    <col min="3076" max="3076" width="6.7109375" style="3" customWidth="1"/>
    <col min="3077" max="3077" width="8.7109375" style="3" customWidth="1"/>
    <col min="3078" max="3080" width="5.28515625" style="3" customWidth="1"/>
    <col min="3081" max="3081" width="7.7109375" style="3" customWidth="1"/>
    <col min="3082" max="3083" width="5.28515625" style="3" customWidth="1"/>
    <col min="3084" max="3084" width="5.42578125" style="3" customWidth="1"/>
    <col min="3085" max="3087" width="5.28515625" style="3" customWidth="1"/>
    <col min="3088" max="3088" width="6.42578125" style="3" customWidth="1"/>
    <col min="3089" max="3089" width="6.5703125" style="3" customWidth="1"/>
    <col min="3090" max="3328" width="9.140625" style="3"/>
    <col min="3329" max="3329" width="12" style="3" customWidth="1"/>
    <col min="3330" max="3330" width="34.85546875" style="3" customWidth="1"/>
    <col min="3331" max="3331" width="7.5703125" style="3" customWidth="1"/>
    <col min="3332" max="3332" width="6.7109375" style="3" customWidth="1"/>
    <col min="3333" max="3333" width="8.7109375" style="3" customWidth="1"/>
    <col min="3334" max="3336" width="5.28515625" style="3" customWidth="1"/>
    <col min="3337" max="3337" width="7.7109375" style="3" customWidth="1"/>
    <col min="3338" max="3339" width="5.28515625" style="3" customWidth="1"/>
    <col min="3340" max="3340" width="5.42578125" style="3" customWidth="1"/>
    <col min="3341" max="3343" width="5.28515625" style="3" customWidth="1"/>
    <col min="3344" max="3344" width="6.42578125" style="3" customWidth="1"/>
    <col min="3345" max="3345" width="6.5703125" style="3" customWidth="1"/>
    <col min="3346" max="3584" width="9.140625" style="3"/>
    <col min="3585" max="3585" width="12" style="3" customWidth="1"/>
    <col min="3586" max="3586" width="34.85546875" style="3" customWidth="1"/>
    <col min="3587" max="3587" width="7.5703125" style="3" customWidth="1"/>
    <col min="3588" max="3588" width="6.7109375" style="3" customWidth="1"/>
    <col min="3589" max="3589" width="8.7109375" style="3" customWidth="1"/>
    <col min="3590" max="3592" width="5.28515625" style="3" customWidth="1"/>
    <col min="3593" max="3593" width="7.7109375" style="3" customWidth="1"/>
    <col min="3594" max="3595" width="5.28515625" style="3" customWidth="1"/>
    <col min="3596" max="3596" width="5.42578125" style="3" customWidth="1"/>
    <col min="3597" max="3599" width="5.28515625" style="3" customWidth="1"/>
    <col min="3600" max="3600" width="6.42578125" style="3" customWidth="1"/>
    <col min="3601" max="3601" width="6.5703125" style="3" customWidth="1"/>
    <col min="3602" max="3840" width="9.140625" style="3"/>
    <col min="3841" max="3841" width="12" style="3" customWidth="1"/>
    <col min="3842" max="3842" width="34.85546875" style="3" customWidth="1"/>
    <col min="3843" max="3843" width="7.5703125" style="3" customWidth="1"/>
    <col min="3844" max="3844" width="6.7109375" style="3" customWidth="1"/>
    <col min="3845" max="3845" width="8.7109375" style="3" customWidth="1"/>
    <col min="3846" max="3848" width="5.28515625" style="3" customWidth="1"/>
    <col min="3849" max="3849" width="7.7109375" style="3" customWidth="1"/>
    <col min="3850" max="3851" width="5.28515625" style="3" customWidth="1"/>
    <col min="3852" max="3852" width="5.42578125" style="3" customWidth="1"/>
    <col min="3853" max="3855" width="5.28515625" style="3" customWidth="1"/>
    <col min="3856" max="3856" width="6.42578125" style="3" customWidth="1"/>
    <col min="3857" max="3857" width="6.5703125" style="3" customWidth="1"/>
    <col min="3858" max="4096" width="9.140625" style="3"/>
    <col min="4097" max="4097" width="12" style="3" customWidth="1"/>
    <col min="4098" max="4098" width="34.85546875" style="3" customWidth="1"/>
    <col min="4099" max="4099" width="7.5703125" style="3" customWidth="1"/>
    <col min="4100" max="4100" width="6.7109375" style="3" customWidth="1"/>
    <col min="4101" max="4101" width="8.7109375" style="3" customWidth="1"/>
    <col min="4102" max="4104" width="5.28515625" style="3" customWidth="1"/>
    <col min="4105" max="4105" width="7.7109375" style="3" customWidth="1"/>
    <col min="4106" max="4107" width="5.28515625" style="3" customWidth="1"/>
    <col min="4108" max="4108" width="5.42578125" style="3" customWidth="1"/>
    <col min="4109" max="4111" width="5.28515625" style="3" customWidth="1"/>
    <col min="4112" max="4112" width="6.42578125" style="3" customWidth="1"/>
    <col min="4113" max="4113" width="6.5703125" style="3" customWidth="1"/>
    <col min="4114" max="4352" width="9.140625" style="3"/>
    <col min="4353" max="4353" width="12" style="3" customWidth="1"/>
    <col min="4354" max="4354" width="34.85546875" style="3" customWidth="1"/>
    <col min="4355" max="4355" width="7.5703125" style="3" customWidth="1"/>
    <col min="4356" max="4356" width="6.7109375" style="3" customWidth="1"/>
    <col min="4357" max="4357" width="8.7109375" style="3" customWidth="1"/>
    <col min="4358" max="4360" width="5.28515625" style="3" customWidth="1"/>
    <col min="4361" max="4361" width="7.7109375" style="3" customWidth="1"/>
    <col min="4362" max="4363" width="5.28515625" style="3" customWidth="1"/>
    <col min="4364" max="4364" width="5.42578125" style="3" customWidth="1"/>
    <col min="4365" max="4367" width="5.28515625" style="3" customWidth="1"/>
    <col min="4368" max="4368" width="6.42578125" style="3" customWidth="1"/>
    <col min="4369" max="4369" width="6.5703125" style="3" customWidth="1"/>
    <col min="4370" max="4608" width="9.140625" style="3"/>
    <col min="4609" max="4609" width="12" style="3" customWidth="1"/>
    <col min="4610" max="4610" width="34.85546875" style="3" customWidth="1"/>
    <col min="4611" max="4611" width="7.5703125" style="3" customWidth="1"/>
    <col min="4612" max="4612" width="6.7109375" style="3" customWidth="1"/>
    <col min="4613" max="4613" width="8.7109375" style="3" customWidth="1"/>
    <col min="4614" max="4616" width="5.28515625" style="3" customWidth="1"/>
    <col min="4617" max="4617" width="7.7109375" style="3" customWidth="1"/>
    <col min="4618" max="4619" width="5.28515625" style="3" customWidth="1"/>
    <col min="4620" max="4620" width="5.42578125" style="3" customWidth="1"/>
    <col min="4621" max="4623" width="5.28515625" style="3" customWidth="1"/>
    <col min="4624" max="4624" width="6.42578125" style="3" customWidth="1"/>
    <col min="4625" max="4625" width="6.5703125" style="3" customWidth="1"/>
    <col min="4626" max="4864" width="9.140625" style="3"/>
    <col min="4865" max="4865" width="12" style="3" customWidth="1"/>
    <col min="4866" max="4866" width="34.85546875" style="3" customWidth="1"/>
    <col min="4867" max="4867" width="7.5703125" style="3" customWidth="1"/>
    <col min="4868" max="4868" width="6.7109375" style="3" customWidth="1"/>
    <col min="4869" max="4869" width="8.7109375" style="3" customWidth="1"/>
    <col min="4870" max="4872" width="5.28515625" style="3" customWidth="1"/>
    <col min="4873" max="4873" width="7.7109375" style="3" customWidth="1"/>
    <col min="4874" max="4875" width="5.28515625" style="3" customWidth="1"/>
    <col min="4876" max="4876" width="5.42578125" style="3" customWidth="1"/>
    <col min="4877" max="4879" width="5.28515625" style="3" customWidth="1"/>
    <col min="4880" max="4880" width="6.42578125" style="3" customWidth="1"/>
    <col min="4881" max="4881" width="6.5703125" style="3" customWidth="1"/>
    <col min="4882" max="5120" width="9.140625" style="3"/>
    <col min="5121" max="5121" width="12" style="3" customWidth="1"/>
    <col min="5122" max="5122" width="34.85546875" style="3" customWidth="1"/>
    <col min="5123" max="5123" width="7.5703125" style="3" customWidth="1"/>
    <col min="5124" max="5124" width="6.7109375" style="3" customWidth="1"/>
    <col min="5125" max="5125" width="8.7109375" style="3" customWidth="1"/>
    <col min="5126" max="5128" width="5.28515625" style="3" customWidth="1"/>
    <col min="5129" max="5129" width="7.7109375" style="3" customWidth="1"/>
    <col min="5130" max="5131" width="5.28515625" style="3" customWidth="1"/>
    <col min="5132" max="5132" width="5.42578125" style="3" customWidth="1"/>
    <col min="5133" max="5135" width="5.28515625" style="3" customWidth="1"/>
    <col min="5136" max="5136" width="6.42578125" style="3" customWidth="1"/>
    <col min="5137" max="5137" width="6.5703125" style="3" customWidth="1"/>
    <col min="5138" max="5376" width="9.140625" style="3"/>
    <col min="5377" max="5377" width="12" style="3" customWidth="1"/>
    <col min="5378" max="5378" width="34.85546875" style="3" customWidth="1"/>
    <col min="5379" max="5379" width="7.5703125" style="3" customWidth="1"/>
    <col min="5380" max="5380" width="6.7109375" style="3" customWidth="1"/>
    <col min="5381" max="5381" width="8.7109375" style="3" customWidth="1"/>
    <col min="5382" max="5384" width="5.28515625" style="3" customWidth="1"/>
    <col min="5385" max="5385" width="7.7109375" style="3" customWidth="1"/>
    <col min="5386" max="5387" width="5.28515625" style="3" customWidth="1"/>
    <col min="5388" max="5388" width="5.42578125" style="3" customWidth="1"/>
    <col min="5389" max="5391" width="5.28515625" style="3" customWidth="1"/>
    <col min="5392" max="5392" width="6.42578125" style="3" customWidth="1"/>
    <col min="5393" max="5393" width="6.5703125" style="3" customWidth="1"/>
    <col min="5394" max="5632" width="9.140625" style="3"/>
    <col min="5633" max="5633" width="12" style="3" customWidth="1"/>
    <col min="5634" max="5634" width="34.85546875" style="3" customWidth="1"/>
    <col min="5635" max="5635" width="7.5703125" style="3" customWidth="1"/>
    <col min="5636" max="5636" width="6.7109375" style="3" customWidth="1"/>
    <col min="5637" max="5637" width="8.7109375" style="3" customWidth="1"/>
    <col min="5638" max="5640" width="5.28515625" style="3" customWidth="1"/>
    <col min="5641" max="5641" width="7.7109375" style="3" customWidth="1"/>
    <col min="5642" max="5643" width="5.28515625" style="3" customWidth="1"/>
    <col min="5644" max="5644" width="5.42578125" style="3" customWidth="1"/>
    <col min="5645" max="5647" width="5.28515625" style="3" customWidth="1"/>
    <col min="5648" max="5648" width="6.42578125" style="3" customWidth="1"/>
    <col min="5649" max="5649" width="6.5703125" style="3" customWidth="1"/>
    <col min="5650" max="5888" width="9.140625" style="3"/>
    <col min="5889" max="5889" width="12" style="3" customWidth="1"/>
    <col min="5890" max="5890" width="34.85546875" style="3" customWidth="1"/>
    <col min="5891" max="5891" width="7.5703125" style="3" customWidth="1"/>
    <col min="5892" max="5892" width="6.7109375" style="3" customWidth="1"/>
    <col min="5893" max="5893" width="8.7109375" style="3" customWidth="1"/>
    <col min="5894" max="5896" width="5.28515625" style="3" customWidth="1"/>
    <col min="5897" max="5897" width="7.7109375" style="3" customWidth="1"/>
    <col min="5898" max="5899" width="5.28515625" style="3" customWidth="1"/>
    <col min="5900" max="5900" width="5.42578125" style="3" customWidth="1"/>
    <col min="5901" max="5903" width="5.28515625" style="3" customWidth="1"/>
    <col min="5904" max="5904" width="6.42578125" style="3" customWidth="1"/>
    <col min="5905" max="5905" width="6.5703125" style="3" customWidth="1"/>
    <col min="5906" max="6144" width="9.140625" style="3"/>
    <col min="6145" max="6145" width="12" style="3" customWidth="1"/>
    <col min="6146" max="6146" width="34.85546875" style="3" customWidth="1"/>
    <col min="6147" max="6147" width="7.5703125" style="3" customWidth="1"/>
    <col min="6148" max="6148" width="6.7109375" style="3" customWidth="1"/>
    <col min="6149" max="6149" width="8.7109375" style="3" customWidth="1"/>
    <col min="6150" max="6152" width="5.28515625" style="3" customWidth="1"/>
    <col min="6153" max="6153" width="7.7109375" style="3" customWidth="1"/>
    <col min="6154" max="6155" width="5.28515625" style="3" customWidth="1"/>
    <col min="6156" max="6156" width="5.42578125" style="3" customWidth="1"/>
    <col min="6157" max="6159" width="5.28515625" style="3" customWidth="1"/>
    <col min="6160" max="6160" width="6.42578125" style="3" customWidth="1"/>
    <col min="6161" max="6161" width="6.5703125" style="3" customWidth="1"/>
    <col min="6162" max="6400" width="9.140625" style="3"/>
    <col min="6401" max="6401" width="12" style="3" customWidth="1"/>
    <col min="6402" max="6402" width="34.85546875" style="3" customWidth="1"/>
    <col min="6403" max="6403" width="7.5703125" style="3" customWidth="1"/>
    <col min="6404" max="6404" width="6.7109375" style="3" customWidth="1"/>
    <col min="6405" max="6405" width="8.7109375" style="3" customWidth="1"/>
    <col min="6406" max="6408" width="5.28515625" style="3" customWidth="1"/>
    <col min="6409" max="6409" width="7.7109375" style="3" customWidth="1"/>
    <col min="6410" max="6411" width="5.28515625" style="3" customWidth="1"/>
    <col min="6412" max="6412" width="5.42578125" style="3" customWidth="1"/>
    <col min="6413" max="6415" width="5.28515625" style="3" customWidth="1"/>
    <col min="6416" max="6416" width="6.42578125" style="3" customWidth="1"/>
    <col min="6417" max="6417" width="6.5703125" style="3" customWidth="1"/>
    <col min="6418" max="6656" width="9.140625" style="3"/>
    <col min="6657" max="6657" width="12" style="3" customWidth="1"/>
    <col min="6658" max="6658" width="34.85546875" style="3" customWidth="1"/>
    <col min="6659" max="6659" width="7.5703125" style="3" customWidth="1"/>
    <col min="6660" max="6660" width="6.7109375" style="3" customWidth="1"/>
    <col min="6661" max="6661" width="8.7109375" style="3" customWidth="1"/>
    <col min="6662" max="6664" width="5.28515625" style="3" customWidth="1"/>
    <col min="6665" max="6665" width="7.7109375" style="3" customWidth="1"/>
    <col min="6666" max="6667" width="5.28515625" style="3" customWidth="1"/>
    <col min="6668" max="6668" width="5.42578125" style="3" customWidth="1"/>
    <col min="6669" max="6671" width="5.28515625" style="3" customWidth="1"/>
    <col min="6672" max="6672" width="6.42578125" style="3" customWidth="1"/>
    <col min="6673" max="6673" width="6.5703125" style="3" customWidth="1"/>
    <col min="6674" max="6912" width="9.140625" style="3"/>
    <col min="6913" max="6913" width="12" style="3" customWidth="1"/>
    <col min="6914" max="6914" width="34.85546875" style="3" customWidth="1"/>
    <col min="6915" max="6915" width="7.5703125" style="3" customWidth="1"/>
    <col min="6916" max="6916" width="6.7109375" style="3" customWidth="1"/>
    <col min="6917" max="6917" width="8.7109375" style="3" customWidth="1"/>
    <col min="6918" max="6920" width="5.28515625" style="3" customWidth="1"/>
    <col min="6921" max="6921" width="7.7109375" style="3" customWidth="1"/>
    <col min="6922" max="6923" width="5.28515625" style="3" customWidth="1"/>
    <col min="6924" max="6924" width="5.42578125" style="3" customWidth="1"/>
    <col min="6925" max="6927" width="5.28515625" style="3" customWidth="1"/>
    <col min="6928" max="6928" width="6.42578125" style="3" customWidth="1"/>
    <col min="6929" max="6929" width="6.5703125" style="3" customWidth="1"/>
    <col min="6930" max="7168" width="9.140625" style="3"/>
    <col min="7169" max="7169" width="12" style="3" customWidth="1"/>
    <col min="7170" max="7170" width="34.85546875" style="3" customWidth="1"/>
    <col min="7171" max="7171" width="7.5703125" style="3" customWidth="1"/>
    <col min="7172" max="7172" width="6.7109375" style="3" customWidth="1"/>
    <col min="7173" max="7173" width="8.7109375" style="3" customWidth="1"/>
    <col min="7174" max="7176" width="5.28515625" style="3" customWidth="1"/>
    <col min="7177" max="7177" width="7.7109375" style="3" customWidth="1"/>
    <col min="7178" max="7179" width="5.28515625" style="3" customWidth="1"/>
    <col min="7180" max="7180" width="5.42578125" style="3" customWidth="1"/>
    <col min="7181" max="7183" width="5.28515625" style="3" customWidth="1"/>
    <col min="7184" max="7184" width="6.42578125" style="3" customWidth="1"/>
    <col min="7185" max="7185" width="6.5703125" style="3" customWidth="1"/>
    <col min="7186" max="7424" width="9.140625" style="3"/>
    <col min="7425" max="7425" width="12" style="3" customWidth="1"/>
    <col min="7426" max="7426" width="34.85546875" style="3" customWidth="1"/>
    <col min="7427" max="7427" width="7.5703125" style="3" customWidth="1"/>
    <col min="7428" max="7428" width="6.7109375" style="3" customWidth="1"/>
    <col min="7429" max="7429" width="8.7109375" style="3" customWidth="1"/>
    <col min="7430" max="7432" width="5.28515625" style="3" customWidth="1"/>
    <col min="7433" max="7433" width="7.7109375" style="3" customWidth="1"/>
    <col min="7434" max="7435" width="5.28515625" style="3" customWidth="1"/>
    <col min="7436" max="7436" width="5.42578125" style="3" customWidth="1"/>
    <col min="7437" max="7439" width="5.28515625" style="3" customWidth="1"/>
    <col min="7440" max="7440" width="6.42578125" style="3" customWidth="1"/>
    <col min="7441" max="7441" width="6.5703125" style="3" customWidth="1"/>
    <col min="7442" max="7680" width="9.140625" style="3"/>
    <col min="7681" max="7681" width="12" style="3" customWidth="1"/>
    <col min="7682" max="7682" width="34.85546875" style="3" customWidth="1"/>
    <col min="7683" max="7683" width="7.5703125" style="3" customWidth="1"/>
    <col min="7684" max="7684" width="6.7109375" style="3" customWidth="1"/>
    <col min="7685" max="7685" width="8.7109375" style="3" customWidth="1"/>
    <col min="7686" max="7688" width="5.28515625" style="3" customWidth="1"/>
    <col min="7689" max="7689" width="7.7109375" style="3" customWidth="1"/>
    <col min="7690" max="7691" width="5.28515625" style="3" customWidth="1"/>
    <col min="7692" max="7692" width="5.42578125" style="3" customWidth="1"/>
    <col min="7693" max="7695" width="5.28515625" style="3" customWidth="1"/>
    <col min="7696" max="7696" width="6.42578125" style="3" customWidth="1"/>
    <col min="7697" max="7697" width="6.5703125" style="3" customWidth="1"/>
    <col min="7698" max="7936" width="9.140625" style="3"/>
    <col min="7937" max="7937" width="12" style="3" customWidth="1"/>
    <col min="7938" max="7938" width="34.85546875" style="3" customWidth="1"/>
    <col min="7939" max="7939" width="7.5703125" style="3" customWidth="1"/>
    <col min="7940" max="7940" width="6.7109375" style="3" customWidth="1"/>
    <col min="7941" max="7941" width="8.7109375" style="3" customWidth="1"/>
    <col min="7942" max="7944" width="5.28515625" style="3" customWidth="1"/>
    <col min="7945" max="7945" width="7.7109375" style="3" customWidth="1"/>
    <col min="7946" max="7947" width="5.28515625" style="3" customWidth="1"/>
    <col min="7948" max="7948" width="5.42578125" style="3" customWidth="1"/>
    <col min="7949" max="7951" width="5.28515625" style="3" customWidth="1"/>
    <col min="7952" max="7952" width="6.42578125" style="3" customWidth="1"/>
    <col min="7953" max="7953" width="6.5703125" style="3" customWidth="1"/>
    <col min="7954" max="8192" width="9.140625" style="3"/>
    <col min="8193" max="8193" width="12" style="3" customWidth="1"/>
    <col min="8194" max="8194" width="34.85546875" style="3" customWidth="1"/>
    <col min="8195" max="8195" width="7.5703125" style="3" customWidth="1"/>
    <col min="8196" max="8196" width="6.7109375" style="3" customWidth="1"/>
    <col min="8197" max="8197" width="8.7109375" style="3" customWidth="1"/>
    <col min="8198" max="8200" width="5.28515625" style="3" customWidth="1"/>
    <col min="8201" max="8201" width="7.7109375" style="3" customWidth="1"/>
    <col min="8202" max="8203" width="5.28515625" style="3" customWidth="1"/>
    <col min="8204" max="8204" width="5.42578125" style="3" customWidth="1"/>
    <col min="8205" max="8207" width="5.28515625" style="3" customWidth="1"/>
    <col min="8208" max="8208" width="6.42578125" style="3" customWidth="1"/>
    <col min="8209" max="8209" width="6.5703125" style="3" customWidth="1"/>
    <col min="8210" max="8448" width="9.140625" style="3"/>
    <col min="8449" max="8449" width="12" style="3" customWidth="1"/>
    <col min="8450" max="8450" width="34.85546875" style="3" customWidth="1"/>
    <col min="8451" max="8451" width="7.5703125" style="3" customWidth="1"/>
    <col min="8452" max="8452" width="6.7109375" style="3" customWidth="1"/>
    <col min="8453" max="8453" width="8.7109375" style="3" customWidth="1"/>
    <col min="8454" max="8456" width="5.28515625" style="3" customWidth="1"/>
    <col min="8457" max="8457" width="7.7109375" style="3" customWidth="1"/>
    <col min="8458" max="8459" width="5.28515625" style="3" customWidth="1"/>
    <col min="8460" max="8460" width="5.42578125" style="3" customWidth="1"/>
    <col min="8461" max="8463" width="5.28515625" style="3" customWidth="1"/>
    <col min="8464" max="8464" width="6.42578125" style="3" customWidth="1"/>
    <col min="8465" max="8465" width="6.5703125" style="3" customWidth="1"/>
    <col min="8466" max="8704" width="9.140625" style="3"/>
    <col min="8705" max="8705" width="12" style="3" customWidth="1"/>
    <col min="8706" max="8706" width="34.85546875" style="3" customWidth="1"/>
    <col min="8707" max="8707" width="7.5703125" style="3" customWidth="1"/>
    <col min="8708" max="8708" width="6.7109375" style="3" customWidth="1"/>
    <col min="8709" max="8709" width="8.7109375" style="3" customWidth="1"/>
    <col min="8710" max="8712" width="5.28515625" style="3" customWidth="1"/>
    <col min="8713" max="8713" width="7.7109375" style="3" customWidth="1"/>
    <col min="8714" max="8715" width="5.28515625" style="3" customWidth="1"/>
    <col min="8716" max="8716" width="5.42578125" style="3" customWidth="1"/>
    <col min="8717" max="8719" width="5.28515625" style="3" customWidth="1"/>
    <col min="8720" max="8720" width="6.42578125" style="3" customWidth="1"/>
    <col min="8721" max="8721" width="6.5703125" style="3" customWidth="1"/>
    <col min="8722" max="8960" width="9.140625" style="3"/>
    <col min="8961" max="8961" width="12" style="3" customWidth="1"/>
    <col min="8962" max="8962" width="34.85546875" style="3" customWidth="1"/>
    <col min="8963" max="8963" width="7.5703125" style="3" customWidth="1"/>
    <col min="8964" max="8964" width="6.7109375" style="3" customWidth="1"/>
    <col min="8965" max="8965" width="8.7109375" style="3" customWidth="1"/>
    <col min="8966" max="8968" width="5.28515625" style="3" customWidth="1"/>
    <col min="8969" max="8969" width="7.7109375" style="3" customWidth="1"/>
    <col min="8970" max="8971" width="5.28515625" style="3" customWidth="1"/>
    <col min="8972" max="8972" width="5.42578125" style="3" customWidth="1"/>
    <col min="8973" max="8975" width="5.28515625" style="3" customWidth="1"/>
    <col min="8976" max="8976" width="6.42578125" style="3" customWidth="1"/>
    <col min="8977" max="8977" width="6.5703125" style="3" customWidth="1"/>
    <col min="8978" max="9216" width="9.140625" style="3"/>
    <col min="9217" max="9217" width="12" style="3" customWidth="1"/>
    <col min="9218" max="9218" width="34.85546875" style="3" customWidth="1"/>
    <col min="9219" max="9219" width="7.5703125" style="3" customWidth="1"/>
    <col min="9220" max="9220" width="6.7109375" style="3" customWidth="1"/>
    <col min="9221" max="9221" width="8.7109375" style="3" customWidth="1"/>
    <col min="9222" max="9224" width="5.28515625" style="3" customWidth="1"/>
    <col min="9225" max="9225" width="7.7109375" style="3" customWidth="1"/>
    <col min="9226" max="9227" width="5.28515625" style="3" customWidth="1"/>
    <col min="9228" max="9228" width="5.42578125" style="3" customWidth="1"/>
    <col min="9229" max="9231" width="5.28515625" style="3" customWidth="1"/>
    <col min="9232" max="9232" width="6.42578125" style="3" customWidth="1"/>
    <col min="9233" max="9233" width="6.5703125" style="3" customWidth="1"/>
    <col min="9234" max="9472" width="9.140625" style="3"/>
    <col min="9473" max="9473" width="12" style="3" customWidth="1"/>
    <col min="9474" max="9474" width="34.85546875" style="3" customWidth="1"/>
    <col min="9475" max="9475" width="7.5703125" style="3" customWidth="1"/>
    <col min="9476" max="9476" width="6.7109375" style="3" customWidth="1"/>
    <col min="9477" max="9477" width="8.7109375" style="3" customWidth="1"/>
    <col min="9478" max="9480" width="5.28515625" style="3" customWidth="1"/>
    <col min="9481" max="9481" width="7.7109375" style="3" customWidth="1"/>
    <col min="9482" max="9483" width="5.28515625" style="3" customWidth="1"/>
    <col min="9484" max="9484" width="5.42578125" style="3" customWidth="1"/>
    <col min="9485" max="9487" width="5.28515625" style="3" customWidth="1"/>
    <col min="9488" max="9488" width="6.42578125" style="3" customWidth="1"/>
    <col min="9489" max="9489" width="6.5703125" style="3" customWidth="1"/>
    <col min="9490" max="9728" width="9.140625" style="3"/>
    <col min="9729" max="9729" width="12" style="3" customWidth="1"/>
    <col min="9730" max="9730" width="34.85546875" style="3" customWidth="1"/>
    <col min="9731" max="9731" width="7.5703125" style="3" customWidth="1"/>
    <col min="9732" max="9732" width="6.7109375" style="3" customWidth="1"/>
    <col min="9733" max="9733" width="8.7109375" style="3" customWidth="1"/>
    <col min="9734" max="9736" width="5.28515625" style="3" customWidth="1"/>
    <col min="9737" max="9737" width="7.7109375" style="3" customWidth="1"/>
    <col min="9738" max="9739" width="5.28515625" style="3" customWidth="1"/>
    <col min="9740" max="9740" width="5.42578125" style="3" customWidth="1"/>
    <col min="9741" max="9743" width="5.28515625" style="3" customWidth="1"/>
    <col min="9744" max="9744" width="6.42578125" style="3" customWidth="1"/>
    <col min="9745" max="9745" width="6.5703125" style="3" customWidth="1"/>
    <col min="9746" max="9984" width="9.140625" style="3"/>
    <col min="9985" max="9985" width="12" style="3" customWidth="1"/>
    <col min="9986" max="9986" width="34.85546875" style="3" customWidth="1"/>
    <col min="9987" max="9987" width="7.5703125" style="3" customWidth="1"/>
    <col min="9988" max="9988" width="6.7109375" style="3" customWidth="1"/>
    <col min="9989" max="9989" width="8.7109375" style="3" customWidth="1"/>
    <col min="9990" max="9992" width="5.28515625" style="3" customWidth="1"/>
    <col min="9993" max="9993" width="7.7109375" style="3" customWidth="1"/>
    <col min="9994" max="9995" width="5.28515625" style="3" customWidth="1"/>
    <col min="9996" max="9996" width="5.42578125" style="3" customWidth="1"/>
    <col min="9997" max="9999" width="5.28515625" style="3" customWidth="1"/>
    <col min="10000" max="10000" width="6.42578125" style="3" customWidth="1"/>
    <col min="10001" max="10001" width="6.5703125" style="3" customWidth="1"/>
    <col min="10002" max="10240" width="9.140625" style="3"/>
    <col min="10241" max="10241" width="12" style="3" customWidth="1"/>
    <col min="10242" max="10242" width="34.85546875" style="3" customWidth="1"/>
    <col min="10243" max="10243" width="7.5703125" style="3" customWidth="1"/>
    <col min="10244" max="10244" width="6.7109375" style="3" customWidth="1"/>
    <col min="10245" max="10245" width="8.7109375" style="3" customWidth="1"/>
    <col min="10246" max="10248" width="5.28515625" style="3" customWidth="1"/>
    <col min="10249" max="10249" width="7.7109375" style="3" customWidth="1"/>
    <col min="10250" max="10251" width="5.28515625" style="3" customWidth="1"/>
    <col min="10252" max="10252" width="5.42578125" style="3" customWidth="1"/>
    <col min="10253" max="10255" width="5.28515625" style="3" customWidth="1"/>
    <col min="10256" max="10256" width="6.42578125" style="3" customWidth="1"/>
    <col min="10257" max="10257" width="6.5703125" style="3" customWidth="1"/>
    <col min="10258" max="10496" width="9.140625" style="3"/>
    <col min="10497" max="10497" width="12" style="3" customWidth="1"/>
    <col min="10498" max="10498" width="34.85546875" style="3" customWidth="1"/>
    <col min="10499" max="10499" width="7.5703125" style="3" customWidth="1"/>
    <col min="10500" max="10500" width="6.7109375" style="3" customWidth="1"/>
    <col min="10501" max="10501" width="8.7109375" style="3" customWidth="1"/>
    <col min="10502" max="10504" width="5.28515625" style="3" customWidth="1"/>
    <col min="10505" max="10505" width="7.7109375" style="3" customWidth="1"/>
    <col min="10506" max="10507" width="5.28515625" style="3" customWidth="1"/>
    <col min="10508" max="10508" width="5.42578125" style="3" customWidth="1"/>
    <col min="10509" max="10511" width="5.28515625" style="3" customWidth="1"/>
    <col min="10512" max="10512" width="6.42578125" style="3" customWidth="1"/>
    <col min="10513" max="10513" width="6.5703125" style="3" customWidth="1"/>
    <col min="10514" max="10752" width="9.140625" style="3"/>
    <col min="10753" max="10753" width="12" style="3" customWidth="1"/>
    <col min="10754" max="10754" width="34.85546875" style="3" customWidth="1"/>
    <col min="10755" max="10755" width="7.5703125" style="3" customWidth="1"/>
    <col min="10756" max="10756" width="6.7109375" style="3" customWidth="1"/>
    <col min="10757" max="10757" width="8.7109375" style="3" customWidth="1"/>
    <col min="10758" max="10760" width="5.28515625" style="3" customWidth="1"/>
    <col min="10761" max="10761" width="7.7109375" style="3" customWidth="1"/>
    <col min="10762" max="10763" width="5.28515625" style="3" customWidth="1"/>
    <col min="10764" max="10764" width="5.42578125" style="3" customWidth="1"/>
    <col min="10765" max="10767" width="5.28515625" style="3" customWidth="1"/>
    <col min="10768" max="10768" width="6.42578125" style="3" customWidth="1"/>
    <col min="10769" max="10769" width="6.5703125" style="3" customWidth="1"/>
    <col min="10770" max="11008" width="9.140625" style="3"/>
    <col min="11009" max="11009" width="12" style="3" customWidth="1"/>
    <col min="11010" max="11010" width="34.85546875" style="3" customWidth="1"/>
    <col min="11011" max="11011" width="7.5703125" style="3" customWidth="1"/>
    <col min="11012" max="11012" width="6.7109375" style="3" customWidth="1"/>
    <col min="11013" max="11013" width="8.7109375" style="3" customWidth="1"/>
    <col min="11014" max="11016" width="5.28515625" style="3" customWidth="1"/>
    <col min="11017" max="11017" width="7.7109375" style="3" customWidth="1"/>
    <col min="11018" max="11019" width="5.28515625" style="3" customWidth="1"/>
    <col min="11020" max="11020" width="5.42578125" style="3" customWidth="1"/>
    <col min="11021" max="11023" width="5.28515625" style="3" customWidth="1"/>
    <col min="11024" max="11024" width="6.42578125" style="3" customWidth="1"/>
    <col min="11025" max="11025" width="6.5703125" style="3" customWidth="1"/>
    <col min="11026" max="11264" width="9.140625" style="3"/>
    <col min="11265" max="11265" width="12" style="3" customWidth="1"/>
    <col min="11266" max="11266" width="34.85546875" style="3" customWidth="1"/>
    <col min="11267" max="11267" width="7.5703125" style="3" customWidth="1"/>
    <col min="11268" max="11268" width="6.7109375" style="3" customWidth="1"/>
    <col min="11269" max="11269" width="8.7109375" style="3" customWidth="1"/>
    <col min="11270" max="11272" width="5.28515625" style="3" customWidth="1"/>
    <col min="11273" max="11273" width="7.7109375" style="3" customWidth="1"/>
    <col min="11274" max="11275" width="5.28515625" style="3" customWidth="1"/>
    <col min="11276" max="11276" width="5.42578125" style="3" customWidth="1"/>
    <col min="11277" max="11279" width="5.28515625" style="3" customWidth="1"/>
    <col min="11280" max="11280" width="6.42578125" style="3" customWidth="1"/>
    <col min="11281" max="11281" width="6.5703125" style="3" customWidth="1"/>
    <col min="11282" max="11520" width="9.140625" style="3"/>
    <col min="11521" max="11521" width="12" style="3" customWidth="1"/>
    <col min="11522" max="11522" width="34.85546875" style="3" customWidth="1"/>
    <col min="11523" max="11523" width="7.5703125" style="3" customWidth="1"/>
    <col min="11524" max="11524" width="6.7109375" style="3" customWidth="1"/>
    <col min="11525" max="11525" width="8.7109375" style="3" customWidth="1"/>
    <col min="11526" max="11528" width="5.28515625" style="3" customWidth="1"/>
    <col min="11529" max="11529" width="7.7109375" style="3" customWidth="1"/>
    <col min="11530" max="11531" width="5.28515625" style="3" customWidth="1"/>
    <col min="11532" max="11532" width="5.42578125" style="3" customWidth="1"/>
    <col min="11533" max="11535" width="5.28515625" style="3" customWidth="1"/>
    <col min="11536" max="11536" width="6.42578125" style="3" customWidth="1"/>
    <col min="11537" max="11537" width="6.5703125" style="3" customWidth="1"/>
    <col min="11538" max="11776" width="9.140625" style="3"/>
    <col min="11777" max="11777" width="12" style="3" customWidth="1"/>
    <col min="11778" max="11778" width="34.85546875" style="3" customWidth="1"/>
    <col min="11779" max="11779" width="7.5703125" style="3" customWidth="1"/>
    <col min="11780" max="11780" width="6.7109375" style="3" customWidth="1"/>
    <col min="11781" max="11781" width="8.7109375" style="3" customWidth="1"/>
    <col min="11782" max="11784" width="5.28515625" style="3" customWidth="1"/>
    <col min="11785" max="11785" width="7.7109375" style="3" customWidth="1"/>
    <col min="11786" max="11787" width="5.28515625" style="3" customWidth="1"/>
    <col min="11788" max="11788" width="5.42578125" style="3" customWidth="1"/>
    <col min="11789" max="11791" width="5.28515625" style="3" customWidth="1"/>
    <col min="11792" max="11792" width="6.42578125" style="3" customWidth="1"/>
    <col min="11793" max="11793" width="6.5703125" style="3" customWidth="1"/>
    <col min="11794" max="12032" width="9.140625" style="3"/>
    <col min="12033" max="12033" width="12" style="3" customWidth="1"/>
    <col min="12034" max="12034" width="34.85546875" style="3" customWidth="1"/>
    <col min="12035" max="12035" width="7.5703125" style="3" customWidth="1"/>
    <col min="12036" max="12036" width="6.7109375" style="3" customWidth="1"/>
    <col min="12037" max="12037" width="8.7109375" style="3" customWidth="1"/>
    <col min="12038" max="12040" width="5.28515625" style="3" customWidth="1"/>
    <col min="12041" max="12041" width="7.7109375" style="3" customWidth="1"/>
    <col min="12042" max="12043" width="5.28515625" style="3" customWidth="1"/>
    <col min="12044" max="12044" width="5.42578125" style="3" customWidth="1"/>
    <col min="12045" max="12047" width="5.28515625" style="3" customWidth="1"/>
    <col min="12048" max="12048" width="6.42578125" style="3" customWidth="1"/>
    <col min="12049" max="12049" width="6.5703125" style="3" customWidth="1"/>
    <col min="12050" max="12288" width="9.140625" style="3"/>
    <col min="12289" max="12289" width="12" style="3" customWidth="1"/>
    <col min="12290" max="12290" width="34.85546875" style="3" customWidth="1"/>
    <col min="12291" max="12291" width="7.5703125" style="3" customWidth="1"/>
    <col min="12292" max="12292" width="6.7109375" style="3" customWidth="1"/>
    <col min="12293" max="12293" width="8.7109375" style="3" customWidth="1"/>
    <col min="12294" max="12296" width="5.28515625" style="3" customWidth="1"/>
    <col min="12297" max="12297" width="7.7109375" style="3" customWidth="1"/>
    <col min="12298" max="12299" width="5.28515625" style="3" customWidth="1"/>
    <col min="12300" max="12300" width="5.42578125" style="3" customWidth="1"/>
    <col min="12301" max="12303" width="5.28515625" style="3" customWidth="1"/>
    <col min="12304" max="12304" width="6.42578125" style="3" customWidth="1"/>
    <col min="12305" max="12305" width="6.5703125" style="3" customWidth="1"/>
    <col min="12306" max="12544" width="9.140625" style="3"/>
    <col min="12545" max="12545" width="12" style="3" customWidth="1"/>
    <col min="12546" max="12546" width="34.85546875" style="3" customWidth="1"/>
    <col min="12547" max="12547" width="7.5703125" style="3" customWidth="1"/>
    <col min="12548" max="12548" width="6.7109375" style="3" customWidth="1"/>
    <col min="12549" max="12549" width="8.7109375" style="3" customWidth="1"/>
    <col min="12550" max="12552" width="5.28515625" style="3" customWidth="1"/>
    <col min="12553" max="12553" width="7.7109375" style="3" customWidth="1"/>
    <col min="12554" max="12555" width="5.28515625" style="3" customWidth="1"/>
    <col min="12556" max="12556" width="5.42578125" style="3" customWidth="1"/>
    <col min="12557" max="12559" width="5.28515625" style="3" customWidth="1"/>
    <col min="12560" max="12560" width="6.42578125" style="3" customWidth="1"/>
    <col min="12561" max="12561" width="6.5703125" style="3" customWidth="1"/>
    <col min="12562" max="12800" width="9.140625" style="3"/>
    <col min="12801" max="12801" width="12" style="3" customWidth="1"/>
    <col min="12802" max="12802" width="34.85546875" style="3" customWidth="1"/>
    <col min="12803" max="12803" width="7.5703125" style="3" customWidth="1"/>
    <col min="12804" max="12804" width="6.7109375" style="3" customWidth="1"/>
    <col min="12805" max="12805" width="8.7109375" style="3" customWidth="1"/>
    <col min="12806" max="12808" width="5.28515625" style="3" customWidth="1"/>
    <col min="12809" max="12809" width="7.7109375" style="3" customWidth="1"/>
    <col min="12810" max="12811" width="5.28515625" style="3" customWidth="1"/>
    <col min="12812" max="12812" width="5.42578125" style="3" customWidth="1"/>
    <col min="12813" max="12815" width="5.28515625" style="3" customWidth="1"/>
    <col min="12816" max="12816" width="6.42578125" style="3" customWidth="1"/>
    <col min="12817" max="12817" width="6.5703125" style="3" customWidth="1"/>
    <col min="12818" max="13056" width="9.140625" style="3"/>
    <col min="13057" max="13057" width="12" style="3" customWidth="1"/>
    <col min="13058" max="13058" width="34.85546875" style="3" customWidth="1"/>
    <col min="13059" max="13059" width="7.5703125" style="3" customWidth="1"/>
    <col min="13060" max="13060" width="6.7109375" style="3" customWidth="1"/>
    <col min="13061" max="13061" width="8.7109375" style="3" customWidth="1"/>
    <col min="13062" max="13064" width="5.28515625" style="3" customWidth="1"/>
    <col min="13065" max="13065" width="7.7109375" style="3" customWidth="1"/>
    <col min="13066" max="13067" width="5.28515625" style="3" customWidth="1"/>
    <col min="13068" max="13068" width="5.42578125" style="3" customWidth="1"/>
    <col min="13069" max="13071" width="5.28515625" style="3" customWidth="1"/>
    <col min="13072" max="13072" width="6.42578125" style="3" customWidth="1"/>
    <col min="13073" max="13073" width="6.5703125" style="3" customWidth="1"/>
    <col min="13074" max="13312" width="9.140625" style="3"/>
    <col min="13313" max="13313" width="12" style="3" customWidth="1"/>
    <col min="13314" max="13314" width="34.85546875" style="3" customWidth="1"/>
    <col min="13315" max="13315" width="7.5703125" style="3" customWidth="1"/>
    <col min="13316" max="13316" width="6.7109375" style="3" customWidth="1"/>
    <col min="13317" max="13317" width="8.7109375" style="3" customWidth="1"/>
    <col min="13318" max="13320" width="5.28515625" style="3" customWidth="1"/>
    <col min="13321" max="13321" width="7.7109375" style="3" customWidth="1"/>
    <col min="13322" max="13323" width="5.28515625" style="3" customWidth="1"/>
    <col min="13324" max="13324" width="5.42578125" style="3" customWidth="1"/>
    <col min="13325" max="13327" width="5.28515625" style="3" customWidth="1"/>
    <col min="13328" max="13328" width="6.42578125" style="3" customWidth="1"/>
    <col min="13329" max="13329" width="6.5703125" style="3" customWidth="1"/>
    <col min="13330" max="13568" width="9.140625" style="3"/>
    <col min="13569" max="13569" width="12" style="3" customWidth="1"/>
    <col min="13570" max="13570" width="34.85546875" style="3" customWidth="1"/>
    <col min="13571" max="13571" width="7.5703125" style="3" customWidth="1"/>
    <col min="13572" max="13572" width="6.7109375" style="3" customWidth="1"/>
    <col min="13573" max="13573" width="8.7109375" style="3" customWidth="1"/>
    <col min="13574" max="13576" width="5.28515625" style="3" customWidth="1"/>
    <col min="13577" max="13577" width="7.7109375" style="3" customWidth="1"/>
    <col min="13578" max="13579" width="5.28515625" style="3" customWidth="1"/>
    <col min="13580" max="13580" width="5.42578125" style="3" customWidth="1"/>
    <col min="13581" max="13583" width="5.28515625" style="3" customWidth="1"/>
    <col min="13584" max="13584" width="6.42578125" style="3" customWidth="1"/>
    <col min="13585" max="13585" width="6.5703125" style="3" customWidth="1"/>
    <col min="13586" max="13824" width="9.140625" style="3"/>
    <col min="13825" max="13825" width="12" style="3" customWidth="1"/>
    <col min="13826" max="13826" width="34.85546875" style="3" customWidth="1"/>
    <col min="13827" max="13827" width="7.5703125" style="3" customWidth="1"/>
    <col min="13828" max="13828" width="6.7109375" style="3" customWidth="1"/>
    <col min="13829" max="13829" width="8.7109375" style="3" customWidth="1"/>
    <col min="13830" max="13832" width="5.28515625" style="3" customWidth="1"/>
    <col min="13833" max="13833" width="7.7109375" style="3" customWidth="1"/>
    <col min="13834" max="13835" width="5.28515625" style="3" customWidth="1"/>
    <col min="13836" max="13836" width="5.42578125" style="3" customWidth="1"/>
    <col min="13837" max="13839" width="5.28515625" style="3" customWidth="1"/>
    <col min="13840" max="13840" width="6.42578125" style="3" customWidth="1"/>
    <col min="13841" max="13841" width="6.5703125" style="3" customWidth="1"/>
    <col min="13842" max="14080" width="9.140625" style="3"/>
    <col min="14081" max="14081" width="12" style="3" customWidth="1"/>
    <col min="14082" max="14082" width="34.85546875" style="3" customWidth="1"/>
    <col min="14083" max="14083" width="7.5703125" style="3" customWidth="1"/>
    <col min="14084" max="14084" width="6.7109375" style="3" customWidth="1"/>
    <col min="14085" max="14085" width="8.7109375" style="3" customWidth="1"/>
    <col min="14086" max="14088" width="5.28515625" style="3" customWidth="1"/>
    <col min="14089" max="14089" width="7.7109375" style="3" customWidth="1"/>
    <col min="14090" max="14091" width="5.28515625" style="3" customWidth="1"/>
    <col min="14092" max="14092" width="5.42578125" style="3" customWidth="1"/>
    <col min="14093" max="14095" width="5.28515625" style="3" customWidth="1"/>
    <col min="14096" max="14096" width="6.42578125" style="3" customWidth="1"/>
    <col min="14097" max="14097" width="6.5703125" style="3" customWidth="1"/>
    <col min="14098" max="14336" width="9.140625" style="3"/>
    <col min="14337" max="14337" width="12" style="3" customWidth="1"/>
    <col min="14338" max="14338" width="34.85546875" style="3" customWidth="1"/>
    <col min="14339" max="14339" width="7.5703125" style="3" customWidth="1"/>
    <col min="14340" max="14340" width="6.7109375" style="3" customWidth="1"/>
    <col min="14341" max="14341" width="8.7109375" style="3" customWidth="1"/>
    <col min="14342" max="14344" width="5.28515625" style="3" customWidth="1"/>
    <col min="14345" max="14345" width="7.7109375" style="3" customWidth="1"/>
    <col min="14346" max="14347" width="5.28515625" style="3" customWidth="1"/>
    <col min="14348" max="14348" width="5.42578125" style="3" customWidth="1"/>
    <col min="14349" max="14351" width="5.28515625" style="3" customWidth="1"/>
    <col min="14352" max="14352" width="6.42578125" style="3" customWidth="1"/>
    <col min="14353" max="14353" width="6.5703125" style="3" customWidth="1"/>
    <col min="14354" max="14592" width="9.140625" style="3"/>
    <col min="14593" max="14593" width="12" style="3" customWidth="1"/>
    <col min="14594" max="14594" width="34.85546875" style="3" customWidth="1"/>
    <col min="14595" max="14595" width="7.5703125" style="3" customWidth="1"/>
    <col min="14596" max="14596" width="6.7109375" style="3" customWidth="1"/>
    <col min="14597" max="14597" width="8.7109375" style="3" customWidth="1"/>
    <col min="14598" max="14600" width="5.28515625" style="3" customWidth="1"/>
    <col min="14601" max="14601" width="7.7109375" style="3" customWidth="1"/>
    <col min="14602" max="14603" width="5.28515625" style="3" customWidth="1"/>
    <col min="14604" max="14604" width="5.42578125" style="3" customWidth="1"/>
    <col min="14605" max="14607" width="5.28515625" style="3" customWidth="1"/>
    <col min="14608" max="14608" width="6.42578125" style="3" customWidth="1"/>
    <col min="14609" max="14609" width="6.5703125" style="3" customWidth="1"/>
    <col min="14610" max="14848" width="9.140625" style="3"/>
    <col min="14849" max="14849" width="12" style="3" customWidth="1"/>
    <col min="14850" max="14850" width="34.85546875" style="3" customWidth="1"/>
    <col min="14851" max="14851" width="7.5703125" style="3" customWidth="1"/>
    <col min="14852" max="14852" width="6.7109375" style="3" customWidth="1"/>
    <col min="14853" max="14853" width="8.7109375" style="3" customWidth="1"/>
    <col min="14854" max="14856" width="5.28515625" style="3" customWidth="1"/>
    <col min="14857" max="14857" width="7.7109375" style="3" customWidth="1"/>
    <col min="14858" max="14859" width="5.28515625" style="3" customWidth="1"/>
    <col min="14860" max="14860" width="5.42578125" style="3" customWidth="1"/>
    <col min="14861" max="14863" width="5.28515625" style="3" customWidth="1"/>
    <col min="14864" max="14864" width="6.42578125" style="3" customWidth="1"/>
    <col min="14865" max="14865" width="6.5703125" style="3" customWidth="1"/>
    <col min="14866" max="15104" width="9.140625" style="3"/>
    <col min="15105" max="15105" width="12" style="3" customWidth="1"/>
    <col min="15106" max="15106" width="34.85546875" style="3" customWidth="1"/>
    <col min="15107" max="15107" width="7.5703125" style="3" customWidth="1"/>
    <col min="15108" max="15108" width="6.7109375" style="3" customWidth="1"/>
    <col min="15109" max="15109" width="8.7109375" style="3" customWidth="1"/>
    <col min="15110" max="15112" width="5.28515625" style="3" customWidth="1"/>
    <col min="15113" max="15113" width="7.7109375" style="3" customWidth="1"/>
    <col min="15114" max="15115" width="5.28515625" style="3" customWidth="1"/>
    <col min="15116" max="15116" width="5.42578125" style="3" customWidth="1"/>
    <col min="15117" max="15119" width="5.28515625" style="3" customWidth="1"/>
    <col min="15120" max="15120" width="6.42578125" style="3" customWidth="1"/>
    <col min="15121" max="15121" width="6.5703125" style="3" customWidth="1"/>
    <col min="15122" max="15360" width="9.140625" style="3"/>
    <col min="15361" max="15361" width="12" style="3" customWidth="1"/>
    <col min="15362" max="15362" width="34.85546875" style="3" customWidth="1"/>
    <col min="15363" max="15363" width="7.5703125" style="3" customWidth="1"/>
    <col min="15364" max="15364" width="6.7109375" style="3" customWidth="1"/>
    <col min="15365" max="15365" width="8.7109375" style="3" customWidth="1"/>
    <col min="15366" max="15368" width="5.28515625" style="3" customWidth="1"/>
    <col min="15369" max="15369" width="7.7109375" style="3" customWidth="1"/>
    <col min="15370" max="15371" width="5.28515625" style="3" customWidth="1"/>
    <col min="15372" max="15372" width="5.42578125" style="3" customWidth="1"/>
    <col min="15373" max="15375" width="5.28515625" style="3" customWidth="1"/>
    <col min="15376" max="15376" width="6.42578125" style="3" customWidth="1"/>
    <col min="15377" max="15377" width="6.5703125" style="3" customWidth="1"/>
    <col min="15378" max="15616" width="9.140625" style="3"/>
    <col min="15617" max="15617" width="12" style="3" customWidth="1"/>
    <col min="15618" max="15618" width="34.85546875" style="3" customWidth="1"/>
    <col min="15619" max="15619" width="7.5703125" style="3" customWidth="1"/>
    <col min="15620" max="15620" width="6.7109375" style="3" customWidth="1"/>
    <col min="15621" max="15621" width="8.7109375" style="3" customWidth="1"/>
    <col min="15622" max="15624" width="5.28515625" style="3" customWidth="1"/>
    <col min="15625" max="15625" width="7.7109375" style="3" customWidth="1"/>
    <col min="15626" max="15627" width="5.28515625" style="3" customWidth="1"/>
    <col min="15628" max="15628" width="5.42578125" style="3" customWidth="1"/>
    <col min="15629" max="15631" width="5.28515625" style="3" customWidth="1"/>
    <col min="15632" max="15632" width="6.42578125" style="3" customWidth="1"/>
    <col min="15633" max="15633" width="6.5703125" style="3" customWidth="1"/>
    <col min="15634" max="15872" width="9.140625" style="3"/>
    <col min="15873" max="15873" width="12" style="3" customWidth="1"/>
    <col min="15874" max="15874" width="34.85546875" style="3" customWidth="1"/>
    <col min="15875" max="15875" width="7.5703125" style="3" customWidth="1"/>
    <col min="15876" max="15876" width="6.7109375" style="3" customWidth="1"/>
    <col min="15877" max="15877" width="8.7109375" style="3" customWidth="1"/>
    <col min="15878" max="15880" width="5.28515625" style="3" customWidth="1"/>
    <col min="15881" max="15881" width="7.7109375" style="3" customWidth="1"/>
    <col min="15882" max="15883" width="5.28515625" style="3" customWidth="1"/>
    <col min="15884" max="15884" width="5.42578125" style="3" customWidth="1"/>
    <col min="15885" max="15887" width="5.28515625" style="3" customWidth="1"/>
    <col min="15888" max="15888" width="6.42578125" style="3" customWidth="1"/>
    <col min="15889" max="15889" width="6.5703125" style="3" customWidth="1"/>
    <col min="15890" max="16128" width="9.140625" style="3"/>
    <col min="16129" max="16129" width="12" style="3" customWidth="1"/>
    <col min="16130" max="16130" width="34.85546875" style="3" customWidth="1"/>
    <col min="16131" max="16131" width="7.5703125" style="3" customWidth="1"/>
    <col min="16132" max="16132" width="6.7109375" style="3" customWidth="1"/>
    <col min="16133" max="16133" width="8.7109375" style="3" customWidth="1"/>
    <col min="16134" max="16136" width="5.28515625" style="3" customWidth="1"/>
    <col min="16137" max="16137" width="7.7109375" style="3" customWidth="1"/>
    <col min="16138" max="16139" width="5.28515625" style="3" customWidth="1"/>
    <col min="16140" max="16140" width="5.42578125" style="3" customWidth="1"/>
    <col min="16141" max="16143" width="5.28515625" style="3" customWidth="1"/>
    <col min="16144" max="16144" width="6.42578125" style="3" customWidth="1"/>
    <col min="16145" max="16145" width="6.5703125" style="3" customWidth="1"/>
    <col min="16146" max="16384" width="9.140625" style="3"/>
  </cols>
  <sheetData>
    <row r="1" spans="1:17" s="2" customFormat="1" ht="15">
      <c r="A1" s="1" t="s">
        <v>215</v>
      </c>
      <c r="B1" s="2" t="s">
        <v>0</v>
      </c>
      <c r="C1" s="12"/>
    </row>
    <row r="2" spans="1:17" s="2" customFormat="1" ht="12" customHeight="1" thickBot="1">
      <c r="A2" s="1"/>
      <c r="C2" s="12"/>
    </row>
    <row r="3" spans="1:17" ht="25.9" customHeight="1" thickBot="1">
      <c r="A3" s="249" t="s">
        <v>1</v>
      </c>
      <c r="B3" s="235" t="s">
        <v>2</v>
      </c>
      <c r="C3" s="237" t="s">
        <v>3</v>
      </c>
      <c r="D3" s="235" t="s">
        <v>4</v>
      </c>
      <c r="E3" s="235"/>
      <c r="F3" s="235"/>
      <c r="G3" s="235"/>
      <c r="H3" s="235"/>
      <c r="I3" s="235"/>
      <c r="J3" s="223" t="s">
        <v>5</v>
      </c>
      <c r="K3" s="223"/>
      <c r="L3" s="223"/>
      <c r="M3" s="223"/>
      <c r="N3" s="223"/>
      <c r="O3" s="223"/>
      <c r="P3" s="223"/>
      <c r="Q3" s="224"/>
    </row>
    <row r="4" spans="1:17" ht="18" customHeight="1">
      <c r="A4" s="250"/>
      <c r="B4" s="236"/>
      <c r="C4" s="238"/>
      <c r="D4" s="239" t="s">
        <v>6</v>
      </c>
      <c r="E4" s="253" t="s">
        <v>7</v>
      </c>
      <c r="F4" s="251" t="s">
        <v>8</v>
      </c>
      <c r="G4" s="251"/>
      <c r="H4" s="251"/>
      <c r="I4" s="252"/>
      <c r="J4" s="231" t="s">
        <v>117</v>
      </c>
      <c r="K4" s="232"/>
      <c r="L4" s="231" t="s">
        <v>118</v>
      </c>
      <c r="M4" s="232"/>
      <c r="N4" s="231" t="s">
        <v>119</v>
      </c>
      <c r="O4" s="232"/>
      <c r="P4" s="231" t="s">
        <v>120</v>
      </c>
      <c r="Q4" s="232"/>
    </row>
    <row r="5" spans="1:17" ht="12.6" customHeight="1">
      <c r="A5" s="250"/>
      <c r="B5" s="236"/>
      <c r="C5" s="238"/>
      <c r="D5" s="239"/>
      <c r="E5" s="253"/>
      <c r="F5" s="239" t="s">
        <v>9</v>
      </c>
      <c r="G5" s="251" t="s">
        <v>10</v>
      </c>
      <c r="H5" s="251"/>
      <c r="I5" s="252"/>
      <c r="J5" s="234" t="s">
        <v>165</v>
      </c>
      <c r="K5" s="233" t="s">
        <v>166</v>
      </c>
      <c r="L5" s="221" t="s">
        <v>167</v>
      </c>
      <c r="M5" s="222" t="s">
        <v>168</v>
      </c>
      <c r="N5" s="234" t="s">
        <v>169</v>
      </c>
      <c r="O5" s="233" t="s">
        <v>180</v>
      </c>
      <c r="P5" s="221" t="s">
        <v>170</v>
      </c>
      <c r="Q5" s="230" t="s">
        <v>189</v>
      </c>
    </row>
    <row r="6" spans="1:17" ht="153" customHeight="1">
      <c r="A6" s="250"/>
      <c r="B6" s="236"/>
      <c r="C6" s="238"/>
      <c r="D6" s="239"/>
      <c r="E6" s="253"/>
      <c r="F6" s="239"/>
      <c r="G6" s="104" t="s">
        <v>11</v>
      </c>
      <c r="H6" s="104" t="s">
        <v>12</v>
      </c>
      <c r="I6" s="106" t="s">
        <v>13</v>
      </c>
      <c r="J6" s="234"/>
      <c r="K6" s="233"/>
      <c r="L6" s="221"/>
      <c r="M6" s="222"/>
      <c r="N6" s="234"/>
      <c r="O6" s="233"/>
      <c r="P6" s="221"/>
      <c r="Q6" s="230"/>
    </row>
    <row r="7" spans="1:17" s="4" customFormat="1" ht="13.5" customHeight="1">
      <c r="A7" s="138">
        <v>1</v>
      </c>
      <c r="B7" s="68">
        <v>2</v>
      </c>
      <c r="C7" s="69">
        <v>3</v>
      </c>
      <c r="D7" s="68">
        <v>4</v>
      </c>
      <c r="E7" s="70"/>
      <c r="F7" s="68">
        <v>6</v>
      </c>
      <c r="G7" s="68">
        <v>7</v>
      </c>
      <c r="H7" s="68">
        <v>8</v>
      </c>
      <c r="I7" s="107">
        <v>9</v>
      </c>
      <c r="J7" s="138">
        <v>10</v>
      </c>
      <c r="K7" s="139">
        <v>11</v>
      </c>
      <c r="L7" s="121">
        <v>12</v>
      </c>
      <c r="M7" s="166">
        <v>13</v>
      </c>
      <c r="N7" s="138">
        <v>14</v>
      </c>
      <c r="O7" s="139">
        <v>15</v>
      </c>
      <c r="P7" s="121">
        <v>16</v>
      </c>
      <c r="Q7" s="183">
        <v>17</v>
      </c>
    </row>
    <row r="8" spans="1:17" s="4" customFormat="1" ht="24.75" customHeight="1">
      <c r="A8" s="184" t="s">
        <v>14</v>
      </c>
      <c r="B8" s="71" t="s">
        <v>15</v>
      </c>
      <c r="C8" s="16" t="s">
        <v>207</v>
      </c>
      <c r="D8" s="67">
        <f>SUM(D9:D21)</f>
        <v>2106</v>
      </c>
      <c r="E8" s="67">
        <f t="shared" ref="E8:M8" si="0">SUM(E9:E21)</f>
        <v>702</v>
      </c>
      <c r="F8" s="67">
        <f>SUM(F9:F21)</f>
        <v>1404</v>
      </c>
      <c r="G8" s="67">
        <f t="shared" si="0"/>
        <v>923</v>
      </c>
      <c r="H8" s="67">
        <f t="shared" si="0"/>
        <v>481</v>
      </c>
      <c r="I8" s="108">
        <f t="shared" si="0"/>
        <v>0</v>
      </c>
      <c r="J8" s="140">
        <f t="shared" si="0"/>
        <v>522</v>
      </c>
      <c r="K8" s="141">
        <f t="shared" si="0"/>
        <v>621</v>
      </c>
      <c r="L8" s="122">
        <f t="shared" si="0"/>
        <v>145</v>
      </c>
      <c r="M8" s="108">
        <f t="shared" si="0"/>
        <v>116</v>
      </c>
      <c r="N8" s="173">
        <f t="shared" ref="N8:Q8" si="1">N9+N10+N11</f>
        <v>0</v>
      </c>
      <c r="O8" s="174">
        <f t="shared" si="1"/>
        <v>0</v>
      </c>
      <c r="P8" s="172">
        <f t="shared" si="1"/>
        <v>0</v>
      </c>
      <c r="Q8" s="174">
        <f t="shared" si="1"/>
        <v>0</v>
      </c>
    </row>
    <row r="9" spans="1:17">
      <c r="A9" s="185" t="s">
        <v>16</v>
      </c>
      <c r="B9" s="72" t="s">
        <v>17</v>
      </c>
      <c r="C9" s="17" t="s">
        <v>202</v>
      </c>
      <c r="D9" s="101">
        <f>SUM(F9+E9)</f>
        <v>117</v>
      </c>
      <c r="E9" s="101">
        <v>39</v>
      </c>
      <c r="F9" s="101">
        <f>SUM(J9:Q9)</f>
        <v>78</v>
      </c>
      <c r="G9" s="101">
        <v>78</v>
      </c>
      <c r="H9" s="101">
        <v>0</v>
      </c>
      <c r="I9" s="109"/>
      <c r="J9" s="142">
        <v>17</v>
      </c>
      <c r="K9" s="143">
        <v>22</v>
      </c>
      <c r="L9" s="123">
        <v>16</v>
      </c>
      <c r="M9" s="167">
        <v>23</v>
      </c>
      <c r="N9" s="148">
        <v>0</v>
      </c>
      <c r="O9" s="149">
        <v>0</v>
      </c>
      <c r="P9" s="123">
        <v>0</v>
      </c>
      <c r="Q9" s="149">
        <v>0</v>
      </c>
    </row>
    <row r="10" spans="1:17">
      <c r="A10" s="185" t="s">
        <v>18</v>
      </c>
      <c r="B10" s="72" t="s">
        <v>19</v>
      </c>
      <c r="C10" s="17" t="s">
        <v>203</v>
      </c>
      <c r="D10" s="101">
        <f t="shared" ref="D10:D17" si="2">E10+F10</f>
        <v>175</v>
      </c>
      <c r="E10" s="101">
        <v>58</v>
      </c>
      <c r="F10" s="101">
        <f t="shared" ref="F10:F21" si="3">SUM(J10:Q10)</f>
        <v>117</v>
      </c>
      <c r="G10" s="101">
        <v>117</v>
      </c>
      <c r="H10" s="101">
        <v>0</v>
      </c>
      <c r="I10" s="109"/>
      <c r="J10" s="142">
        <v>34</v>
      </c>
      <c r="K10" s="143">
        <v>44</v>
      </c>
      <c r="L10" s="123">
        <v>16</v>
      </c>
      <c r="M10" s="167">
        <v>23</v>
      </c>
      <c r="N10" s="148">
        <v>0</v>
      </c>
      <c r="O10" s="149">
        <v>0</v>
      </c>
      <c r="P10" s="123">
        <v>0</v>
      </c>
      <c r="Q10" s="149">
        <v>0</v>
      </c>
    </row>
    <row r="11" spans="1:17">
      <c r="A11" s="185" t="s">
        <v>20</v>
      </c>
      <c r="B11" s="72" t="s">
        <v>21</v>
      </c>
      <c r="C11" s="17" t="s">
        <v>155</v>
      </c>
      <c r="D11" s="101">
        <f t="shared" si="2"/>
        <v>117</v>
      </c>
      <c r="E11" s="101">
        <v>39</v>
      </c>
      <c r="F11" s="101">
        <f t="shared" si="3"/>
        <v>78</v>
      </c>
      <c r="G11" s="101">
        <v>0</v>
      </c>
      <c r="H11" s="101">
        <v>78</v>
      </c>
      <c r="I11" s="109"/>
      <c r="J11" s="142">
        <v>34</v>
      </c>
      <c r="K11" s="143">
        <v>44</v>
      </c>
      <c r="L11" s="123">
        <v>0</v>
      </c>
      <c r="M11" s="167">
        <v>0</v>
      </c>
      <c r="N11" s="148">
        <v>0</v>
      </c>
      <c r="O11" s="149">
        <v>0</v>
      </c>
      <c r="P11" s="123">
        <v>0</v>
      </c>
      <c r="Q11" s="149">
        <v>0</v>
      </c>
    </row>
    <row r="12" spans="1:17">
      <c r="A12" s="185" t="s">
        <v>22</v>
      </c>
      <c r="B12" s="72" t="s">
        <v>23</v>
      </c>
      <c r="C12" s="17" t="s">
        <v>204</v>
      </c>
      <c r="D12" s="101">
        <f t="shared" si="2"/>
        <v>176</v>
      </c>
      <c r="E12" s="101">
        <v>59</v>
      </c>
      <c r="F12" s="101">
        <f t="shared" si="3"/>
        <v>117</v>
      </c>
      <c r="G12" s="101">
        <v>117</v>
      </c>
      <c r="H12" s="101">
        <v>0</v>
      </c>
      <c r="I12" s="109"/>
      <c r="J12" s="142">
        <v>46</v>
      </c>
      <c r="K12" s="143">
        <v>44</v>
      </c>
      <c r="L12" s="123">
        <v>27</v>
      </c>
      <c r="M12" s="167">
        <v>0</v>
      </c>
      <c r="N12" s="148">
        <v>0</v>
      </c>
      <c r="O12" s="149">
        <v>0</v>
      </c>
      <c r="P12" s="123">
        <v>0</v>
      </c>
      <c r="Q12" s="149">
        <v>0</v>
      </c>
    </row>
    <row r="13" spans="1:17">
      <c r="A13" s="185" t="s">
        <v>24</v>
      </c>
      <c r="B13" s="72" t="s">
        <v>25</v>
      </c>
      <c r="C13" s="17" t="s">
        <v>155</v>
      </c>
      <c r="D13" s="101">
        <f t="shared" si="2"/>
        <v>117</v>
      </c>
      <c r="E13" s="101">
        <v>39</v>
      </c>
      <c r="F13" s="101">
        <f t="shared" si="3"/>
        <v>78</v>
      </c>
      <c r="G13" s="101">
        <v>78</v>
      </c>
      <c r="H13" s="101">
        <v>0</v>
      </c>
      <c r="I13" s="109"/>
      <c r="J13" s="142">
        <v>34</v>
      </c>
      <c r="K13" s="143">
        <v>44</v>
      </c>
      <c r="L13" s="123">
        <v>0</v>
      </c>
      <c r="M13" s="167">
        <v>0</v>
      </c>
      <c r="N13" s="148">
        <v>0</v>
      </c>
      <c r="O13" s="149">
        <v>0</v>
      </c>
      <c r="P13" s="123">
        <v>0</v>
      </c>
      <c r="Q13" s="149">
        <v>0</v>
      </c>
    </row>
    <row r="14" spans="1:17">
      <c r="A14" s="185" t="s">
        <v>26</v>
      </c>
      <c r="B14" s="72" t="s">
        <v>125</v>
      </c>
      <c r="C14" s="17" t="s">
        <v>155</v>
      </c>
      <c r="D14" s="101">
        <f t="shared" si="2"/>
        <v>58</v>
      </c>
      <c r="E14" s="101">
        <v>19</v>
      </c>
      <c r="F14" s="101">
        <f t="shared" si="3"/>
        <v>39</v>
      </c>
      <c r="G14" s="101">
        <v>33</v>
      </c>
      <c r="H14" s="101">
        <v>6</v>
      </c>
      <c r="I14" s="109"/>
      <c r="J14" s="142">
        <v>17</v>
      </c>
      <c r="K14" s="143">
        <v>22</v>
      </c>
      <c r="L14" s="123">
        <v>0</v>
      </c>
      <c r="M14" s="167">
        <v>0</v>
      </c>
      <c r="N14" s="148">
        <v>0</v>
      </c>
      <c r="O14" s="149">
        <v>0</v>
      </c>
      <c r="P14" s="123">
        <v>0</v>
      </c>
      <c r="Q14" s="149">
        <v>0</v>
      </c>
    </row>
    <row r="15" spans="1:17">
      <c r="A15" s="185" t="s">
        <v>27</v>
      </c>
      <c r="B15" s="72" t="s">
        <v>126</v>
      </c>
      <c r="C15" s="17" t="s">
        <v>155</v>
      </c>
      <c r="D15" s="101">
        <f t="shared" si="2"/>
        <v>176</v>
      </c>
      <c r="E15" s="101">
        <v>59</v>
      </c>
      <c r="F15" s="101">
        <f t="shared" si="3"/>
        <v>117</v>
      </c>
      <c r="G15" s="101">
        <v>81</v>
      </c>
      <c r="H15" s="101">
        <v>36</v>
      </c>
      <c r="I15" s="109"/>
      <c r="J15" s="142">
        <v>51</v>
      </c>
      <c r="K15" s="143">
        <v>66</v>
      </c>
      <c r="L15" s="123">
        <v>0</v>
      </c>
      <c r="M15" s="167">
        <v>0</v>
      </c>
      <c r="N15" s="148">
        <v>0</v>
      </c>
      <c r="O15" s="149">
        <v>0</v>
      </c>
      <c r="P15" s="123">
        <v>0</v>
      </c>
      <c r="Q15" s="149">
        <v>0</v>
      </c>
    </row>
    <row r="16" spans="1:17">
      <c r="A16" s="185" t="s">
        <v>28</v>
      </c>
      <c r="B16" s="72" t="s">
        <v>29</v>
      </c>
      <c r="C16" s="17" t="s">
        <v>205</v>
      </c>
      <c r="D16" s="101">
        <f t="shared" si="2"/>
        <v>176</v>
      </c>
      <c r="E16" s="101">
        <v>59</v>
      </c>
      <c r="F16" s="101">
        <f t="shared" si="3"/>
        <v>117</v>
      </c>
      <c r="G16" s="101">
        <v>2</v>
      </c>
      <c r="H16" s="101">
        <v>115</v>
      </c>
      <c r="I16" s="109"/>
      <c r="J16" s="142">
        <v>51</v>
      </c>
      <c r="K16" s="143">
        <v>66</v>
      </c>
      <c r="L16" s="123">
        <v>0</v>
      </c>
      <c r="M16" s="167">
        <v>0</v>
      </c>
      <c r="N16" s="148">
        <v>0</v>
      </c>
      <c r="O16" s="149">
        <v>0</v>
      </c>
      <c r="P16" s="123">
        <v>0</v>
      </c>
      <c r="Q16" s="149">
        <v>0</v>
      </c>
    </row>
    <row r="17" spans="1:22">
      <c r="A17" s="185" t="s">
        <v>30</v>
      </c>
      <c r="B17" s="73" t="s">
        <v>31</v>
      </c>
      <c r="C17" s="17" t="s">
        <v>155</v>
      </c>
      <c r="D17" s="101">
        <f t="shared" si="2"/>
        <v>105</v>
      </c>
      <c r="E17" s="101">
        <v>35</v>
      </c>
      <c r="F17" s="101">
        <f t="shared" si="3"/>
        <v>70</v>
      </c>
      <c r="G17" s="101">
        <v>54</v>
      </c>
      <c r="H17" s="101">
        <v>16</v>
      </c>
      <c r="I17" s="109"/>
      <c r="J17" s="142">
        <v>34</v>
      </c>
      <c r="K17" s="143">
        <v>36</v>
      </c>
      <c r="L17" s="123">
        <v>0</v>
      </c>
      <c r="M17" s="167">
        <v>0</v>
      </c>
      <c r="N17" s="148">
        <v>0</v>
      </c>
      <c r="O17" s="149">
        <v>0</v>
      </c>
      <c r="P17" s="123">
        <v>0</v>
      </c>
      <c r="Q17" s="149">
        <v>0</v>
      </c>
    </row>
    <row r="18" spans="1:22">
      <c r="A18" s="185" t="s">
        <v>159</v>
      </c>
      <c r="B18" s="74" t="s">
        <v>127</v>
      </c>
      <c r="C18" s="18" t="s">
        <v>206</v>
      </c>
      <c r="D18" s="36">
        <f>SUM(F18+E18)</f>
        <v>150</v>
      </c>
      <c r="E18" s="36">
        <v>50</v>
      </c>
      <c r="F18" s="101">
        <f t="shared" si="3"/>
        <v>100</v>
      </c>
      <c r="G18" s="36">
        <v>60</v>
      </c>
      <c r="H18" s="36">
        <v>40</v>
      </c>
      <c r="I18" s="109"/>
      <c r="J18" s="144">
        <v>34</v>
      </c>
      <c r="K18" s="145">
        <v>44</v>
      </c>
      <c r="L18" s="123">
        <v>22</v>
      </c>
      <c r="M18" s="167">
        <v>0</v>
      </c>
      <c r="N18" s="148">
        <v>0</v>
      </c>
      <c r="O18" s="149">
        <v>0</v>
      </c>
      <c r="P18" s="123">
        <v>0</v>
      </c>
      <c r="Q18" s="149">
        <v>0</v>
      </c>
    </row>
    <row r="19" spans="1:22">
      <c r="A19" s="185" t="s">
        <v>160</v>
      </c>
      <c r="B19" s="74" t="s">
        <v>133</v>
      </c>
      <c r="C19" s="17" t="s">
        <v>155</v>
      </c>
      <c r="D19" s="36">
        <f>SUM(F19+E19)</f>
        <v>162</v>
      </c>
      <c r="E19" s="36">
        <v>54</v>
      </c>
      <c r="F19" s="101">
        <f t="shared" si="3"/>
        <v>108</v>
      </c>
      <c r="G19" s="36">
        <v>78</v>
      </c>
      <c r="H19" s="36">
        <v>30</v>
      </c>
      <c r="I19" s="109"/>
      <c r="J19" s="142">
        <v>51</v>
      </c>
      <c r="K19" s="145">
        <v>57</v>
      </c>
      <c r="L19" s="123">
        <v>0</v>
      </c>
      <c r="M19" s="167">
        <v>0</v>
      </c>
      <c r="N19" s="148">
        <v>0</v>
      </c>
      <c r="O19" s="149">
        <v>0</v>
      </c>
      <c r="P19" s="123">
        <v>0</v>
      </c>
      <c r="Q19" s="149">
        <v>0</v>
      </c>
    </row>
    <row r="20" spans="1:22">
      <c r="A20" s="185" t="s">
        <v>161</v>
      </c>
      <c r="B20" s="75" t="s">
        <v>32</v>
      </c>
      <c r="C20" s="17" t="s">
        <v>202</v>
      </c>
      <c r="D20" s="36">
        <f>SUM(F20+E20)</f>
        <v>435</v>
      </c>
      <c r="E20" s="36">
        <v>145</v>
      </c>
      <c r="F20" s="101">
        <f t="shared" si="3"/>
        <v>290</v>
      </c>
      <c r="G20" s="36">
        <v>190</v>
      </c>
      <c r="H20" s="36">
        <v>100</v>
      </c>
      <c r="I20" s="109"/>
      <c r="J20" s="144">
        <v>68</v>
      </c>
      <c r="K20" s="145">
        <v>88</v>
      </c>
      <c r="L20" s="123">
        <v>64</v>
      </c>
      <c r="M20" s="167">
        <v>70</v>
      </c>
      <c r="N20" s="148">
        <v>0</v>
      </c>
      <c r="O20" s="149">
        <v>0</v>
      </c>
      <c r="P20" s="123">
        <v>0</v>
      </c>
      <c r="Q20" s="149">
        <v>0</v>
      </c>
      <c r="R20" s="5"/>
    </row>
    <row r="21" spans="1:22">
      <c r="A21" s="185" t="s">
        <v>162</v>
      </c>
      <c r="B21" s="74" t="s">
        <v>33</v>
      </c>
      <c r="C21" s="17" t="s">
        <v>155</v>
      </c>
      <c r="D21" s="36">
        <f>SUM(F21+E21)</f>
        <v>142</v>
      </c>
      <c r="E21" s="36">
        <v>47</v>
      </c>
      <c r="F21" s="101">
        <f t="shared" si="3"/>
        <v>95</v>
      </c>
      <c r="G21" s="36">
        <v>35</v>
      </c>
      <c r="H21" s="36">
        <v>60</v>
      </c>
      <c r="I21" s="109"/>
      <c r="J21" s="142">
        <v>51</v>
      </c>
      <c r="K21" s="145">
        <v>44</v>
      </c>
      <c r="L21" s="123">
        <v>0</v>
      </c>
      <c r="M21" s="167">
        <v>0</v>
      </c>
      <c r="N21" s="148">
        <v>0</v>
      </c>
      <c r="O21" s="149">
        <v>0</v>
      </c>
      <c r="P21" s="123">
        <v>0</v>
      </c>
      <c r="Q21" s="149">
        <v>0</v>
      </c>
      <c r="R21" s="5"/>
    </row>
    <row r="22" spans="1:22" ht="40.5" customHeight="1">
      <c r="A22" s="186" t="s">
        <v>34</v>
      </c>
      <c r="B22" s="76" t="s">
        <v>35</v>
      </c>
      <c r="C22" s="77" t="s">
        <v>208</v>
      </c>
      <c r="D22" s="19">
        <f t="shared" ref="D22:D28" si="4">E22+F22</f>
        <v>922</v>
      </c>
      <c r="E22" s="19">
        <f>SUM(E23:E28)</f>
        <v>370</v>
      </c>
      <c r="F22" s="19">
        <f>G22+H22</f>
        <v>552</v>
      </c>
      <c r="G22" s="19">
        <f>G23+G24+G25+G26+G27+G28</f>
        <v>134</v>
      </c>
      <c r="H22" s="19">
        <f>H23+H24+H25+H26+H27</f>
        <v>418</v>
      </c>
      <c r="I22" s="110">
        <v>0</v>
      </c>
      <c r="J22" s="146">
        <v>0</v>
      </c>
      <c r="K22" s="147">
        <v>0</v>
      </c>
      <c r="L22" s="124">
        <f t="shared" ref="L22:Q22" si="5">L23+L24+L25+L26+L27</f>
        <v>160</v>
      </c>
      <c r="M22" s="110">
        <f t="shared" si="5"/>
        <v>76</v>
      </c>
      <c r="N22" s="146">
        <f t="shared" si="5"/>
        <v>112</v>
      </c>
      <c r="O22" s="147">
        <f>O23+O24+O25+O26+O27+O28</f>
        <v>100</v>
      </c>
      <c r="P22" s="124">
        <f t="shared" si="5"/>
        <v>52</v>
      </c>
      <c r="Q22" s="147">
        <f t="shared" si="5"/>
        <v>52</v>
      </c>
    </row>
    <row r="23" spans="1:22">
      <c r="A23" s="185" t="s">
        <v>36</v>
      </c>
      <c r="B23" s="27" t="s">
        <v>37</v>
      </c>
      <c r="C23" s="78" t="s">
        <v>158</v>
      </c>
      <c r="D23" s="101">
        <f t="shared" si="4"/>
        <v>72</v>
      </c>
      <c r="E23" s="101">
        <v>24</v>
      </c>
      <c r="F23" s="101">
        <f>SUM(J23:Q23)</f>
        <v>48</v>
      </c>
      <c r="G23" s="101">
        <v>48</v>
      </c>
      <c r="H23" s="101">
        <v>0</v>
      </c>
      <c r="I23" s="109">
        <v>0</v>
      </c>
      <c r="J23" s="142">
        <v>0</v>
      </c>
      <c r="K23" s="143">
        <v>0</v>
      </c>
      <c r="L23" s="125">
        <v>0</v>
      </c>
      <c r="M23" s="111">
        <v>0</v>
      </c>
      <c r="N23" s="142">
        <v>48</v>
      </c>
      <c r="O23" s="143">
        <v>0</v>
      </c>
      <c r="P23" s="125">
        <v>0</v>
      </c>
      <c r="Q23" s="151">
        <v>0</v>
      </c>
      <c r="R23" s="6"/>
      <c r="S23" s="6"/>
      <c r="T23" s="6"/>
      <c r="U23" s="6"/>
      <c r="V23" s="6"/>
    </row>
    <row r="24" spans="1:22">
      <c r="A24" s="185" t="s">
        <v>38</v>
      </c>
      <c r="B24" s="27" t="s">
        <v>23</v>
      </c>
      <c r="C24" s="78" t="s">
        <v>152</v>
      </c>
      <c r="D24" s="101">
        <f t="shared" si="4"/>
        <v>72</v>
      </c>
      <c r="E24" s="41">
        <v>24</v>
      </c>
      <c r="F24" s="101">
        <f t="shared" ref="F24:F28" si="6">SUM(J24:Q24)</f>
        <v>48</v>
      </c>
      <c r="G24" s="101">
        <v>48</v>
      </c>
      <c r="H24" s="101">
        <v>0</v>
      </c>
      <c r="I24" s="109">
        <v>0</v>
      </c>
      <c r="J24" s="142">
        <v>0</v>
      </c>
      <c r="K24" s="143">
        <v>0</v>
      </c>
      <c r="L24" s="126">
        <v>48</v>
      </c>
      <c r="M24" s="168">
        <v>0</v>
      </c>
      <c r="N24" s="142">
        <v>0</v>
      </c>
      <c r="O24" s="143">
        <v>0</v>
      </c>
      <c r="P24" s="125">
        <v>0</v>
      </c>
      <c r="Q24" s="151">
        <v>0</v>
      </c>
      <c r="R24" s="6"/>
      <c r="S24" s="6"/>
      <c r="T24" s="6"/>
      <c r="U24" s="6"/>
      <c r="V24" s="6"/>
    </row>
    <row r="25" spans="1:22">
      <c r="A25" s="185" t="s">
        <v>39</v>
      </c>
      <c r="B25" s="27" t="s">
        <v>70</v>
      </c>
      <c r="C25" s="78" t="s">
        <v>158</v>
      </c>
      <c r="D25" s="101">
        <f t="shared" si="4"/>
        <v>72</v>
      </c>
      <c r="E25" s="41">
        <v>24</v>
      </c>
      <c r="F25" s="101">
        <f t="shared" si="6"/>
        <v>48</v>
      </c>
      <c r="G25" s="101">
        <v>6</v>
      </c>
      <c r="H25" s="101">
        <v>42</v>
      </c>
      <c r="I25" s="109">
        <v>0</v>
      </c>
      <c r="J25" s="142">
        <v>0</v>
      </c>
      <c r="K25" s="143">
        <v>0</v>
      </c>
      <c r="L25" s="126">
        <v>48</v>
      </c>
      <c r="M25" s="168">
        <v>0</v>
      </c>
      <c r="N25" s="142">
        <v>0</v>
      </c>
      <c r="O25" s="143">
        <v>0</v>
      </c>
      <c r="P25" s="126">
        <v>0</v>
      </c>
      <c r="Q25" s="151">
        <v>0</v>
      </c>
      <c r="R25" s="6"/>
      <c r="S25" s="6"/>
      <c r="T25" s="6"/>
      <c r="U25" s="6"/>
      <c r="V25" s="6"/>
    </row>
    <row r="26" spans="1:22" ht="15.75" customHeight="1">
      <c r="A26" s="185" t="s">
        <v>40</v>
      </c>
      <c r="B26" s="27" t="s">
        <v>21</v>
      </c>
      <c r="C26" s="79" t="s">
        <v>209</v>
      </c>
      <c r="D26" s="21">
        <f t="shared" si="4"/>
        <v>282</v>
      </c>
      <c r="E26" s="80">
        <v>94</v>
      </c>
      <c r="F26" s="101">
        <f t="shared" si="6"/>
        <v>188</v>
      </c>
      <c r="G26" s="21">
        <v>0</v>
      </c>
      <c r="H26" s="21">
        <v>188</v>
      </c>
      <c r="I26" s="109">
        <v>0</v>
      </c>
      <c r="J26" s="142">
        <v>0</v>
      </c>
      <c r="K26" s="143">
        <v>0</v>
      </c>
      <c r="L26" s="126">
        <v>32</v>
      </c>
      <c r="M26" s="168">
        <v>38</v>
      </c>
      <c r="N26" s="175">
        <v>32</v>
      </c>
      <c r="O26" s="176">
        <v>34</v>
      </c>
      <c r="P26" s="126">
        <v>26</v>
      </c>
      <c r="Q26" s="176">
        <v>26</v>
      </c>
      <c r="R26" s="7"/>
      <c r="S26" s="7"/>
      <c r="T26" s="7"/>
      <c r="U26" s="7"/>
      <c r="V26" s="7"/>
    </row>
    <row r="27" spans="1:22" ht="15.75">
      <c r="A27" s="185" t="s">
        <v>69</v>
      </c>
      <c r="B27" s="27" t="s">
        <v>29</v>
      </c>
      <c r="C27" s="17" t="s">
        <v>171</v>
      </c>
      <c r="D27" s="21">
        <f t="shared" si="4"/>
        <v>376</v>
      </c>
      <c r="E27" s="21">
        <v>188</v>
      </c>
      <c r="F27" s="101">
        <f t="shared" si="6"/>
        <v>188</v>
      </c>
      <c r="G27" s="21">
        <v>0</v>
      </c>
      <c r="H27" s="21">
        <v>188</v>
      </c>
      <c r="I27" s="109">
        <v>0</v>
      </c>
      <c r="J27" s="142">
        <v>0</v>
      </c>
      <c r="K27" s="143">
        <v>0</v>
      </c>
      <c r="L27" s="125">
        <v>32</v>
      </c>
      <c r="M27" s="111">
        <v>38</v>
      </c>
      <c r="N27" s="142">
        <v>32</v>
      </c>
      <c r="O27" s="143">
        <v>34</v>
      </c>
      <c r="P27" s="125">
        <v>26</v>
      </c>
      <c r="Q27" s="151">
        <v>26</v>
      </c>
      <c r="R27" s="7"/>
      <c r="S27" s="7"/>
      <c r="T27" s="7"/>
      <c r="U27" s="7"/>
      <c r="V27" s="7"/>
    </row>
    <row r="28" spans="1:22" ht="13.5" customHeight="1">
      <c r="A28" s="187" t="s">
        <v>190</v>
      </c>
      <c r="B28" s="27" t="s">
        <v>163</v>
      </c>
      <c r="C28" s="17" t="s">
        <v>152</v>
      </c>
      <c r="D28" s="21">
        <f t="shared" si="4"/>
        <v>48</v>
      </c>
      <c r="E28" s="21">
        <v>16</v>
      </c>
      <c r="F28" s="101">
        <f t="shared" si="6"/>
        <v>32</v>
      </c>
      <c r="G28" s="21">
        <v>32</v>
      </c>
      <c r="H28" s="21">
        <v>0</v>
      </c>
      <c r="I28" s="109">
        <v>0</v>
      </c>
      <c r="J28" s="148">
        <v>0</v>
      </c>
      <c r="K28" s="149">
        <v>0</v>
      </c>
      <c r="L28" s="123">
        <v>0</v>
      </c>
      <c r="M28" s="167">
        <v>0</v>
      </c>
      <c r="N28" s="148">
        <v>0</v>
      </c>
      <c r="O28" s="177">
        <v>32</v>
      </c>
      <c r="P28" s="123">
        <v>0</v>
      </c>
      <c r="Q28" s="149">
        <v>0</v>
      </c>
      <c r="R28" s="7"/>
      <c r="S28" s="7"/>
      <c r="T28" s="7"/>
      <c r="U28" s="7"/>
      <c r="V28" s="7"/>
    </row>
    <row r="29" spans="1:22" ht="28.5" customHeight="1">
      <c r="A29" s="188" t="s">
        <v>41</v>
      </c>
      <c r="B29" s="81" t="s">
        <v>42</v>
      </c>
      <c r="C29" s="77" t="s">
        <v>211</v>
      </c>
      <c r="D29" s="19">
        <f t="shared" ref="D29:Q29" si="7">D30+D31+D32</f>
        <v>542</v>
      </c>
      <c r="E29" s="19">
        <f t="shared" si="7"/>
        <v>180</v>
      </c>
      <c r="F29" s="19">
        <f t="shared" si="7"/>
        <v>362</v>
      </c>
      <c r="G29" s="19">
        <f t="shared" si="7"/>
        <v>168</v>
      </c>
      <c r="H29" s="19">
        <f t="shared" si="7"/>
        <v>194</v>
      </c>
      <c r="I29" s="110">
        <f t="shared" si="7"/>
        <v>0</v>
      </c>
      <c r="J29" s="146">
        <f t="shared" si="7"/>
        <v>0</v>
      </c>
      <c r="K29" s="147">
        <f t="shared" si="7"/>
        <v>0</v>
      </c>
      <c r="L29" s="124">
        <f t="shared" si="7"/>
        <v>32</v>
      </c>
      <c r="M29" s="110">
        <f t="shared" si="7"/>
        <v>38</v>
      </c>
      <c r="N29" s="146">
        <f t="shared" si="7"/>
        <v>96</v>
      </c>
      <c r="O29" s="147">
        <f t="shared" si="7"/>
        <v>144</v>
      </c>
      <c r="P29" s="124">
        <f t="shared" si="7"/>
        <v>26</v>
      </c>
      <c r="Q29" s="147">
        <f t="shared" si="7"/>
        <v>26</v>
      </c>
      <c r="R29" s="6"/>
      <c r="S29" s="6"/>
      <c r="T29" s="6"/>
      <c r="U29" s="6"/>
      <c r="V29" s="6"/>
    </row>
    <row r="30" spans="1:22" ht="27" customHeight="1">
      <c r="A30" s="185" t="s">
        <v>43</v>
      </c>
      <c r="B30" s="82" t="s">
        <v>44</v>
      </c>
      <c r="C30" s="18" t="s">
        <v>151</v>
      </c>
      <c r="D30" s="101">
        <f>E30+F30</f>
        <v>168</v>
      </c>
      <c r="E30" s="101">
        <v>56</v>
      </c>
      <c r="F30" s="20">
        <f>SUM(J30:Q30)</f>
        <v>112</v>
      </c>
      <c r="G30" s="101">
        <v>56</v>
      </c>
      <c r="H30" s="101">
        <v>56</v>
      </c>
      <c r="I30" s="109">
        <v>0</v>
      </c>
      <c r="J30" s="142">
        <v>0</v>
      </c>
      <c r="K30" s="143">
        <v>0</v>
      </c>
      <c r="L30" s="125">
        <v>0</v>
      </c>
      <c r="M30" s="111">
        <v>0</v>
      </c>
      <c r="N30" s="175">
        <v>64</v>
      </c>
      <c r="O30" s="176">
        <v>48</v>
      </c>
      <c r="P30" s="125">
        <v>0</v>
      </c>
      <c r="Q30" s="151">
        <v>0</v>
      </c>
      <c r="R30" s="6"/>
      <c r="S30" s="6"/>
      <c r="T30" s="6"/>
      <c r="U30" s="6"/>
      <c r="V30" s="6"/>
    </row>
    <row r="31" spans="1:22" ht="18" customHeight="1">
      <c r="A31" s="189" t="s">
        <v>45</v>
      </c>
      <c r="B31" s="83" t="s">
        <v>71</v>
      </c>
      <c r="C31" s="22" t="s">
        <v>152</v>
      </c>
      <c r="D31" s="101">
        <f>E31+F31</f>
        <v>96</v>
      </c>
      <c r="E31" s="101">
        <v>32</v>
      </c>
      <c r="F31" s="20">
        <f t="shared" ref="F31:F32" si="8">SUM(J31:Q31)</f>
        <v>64</v>
      </c>
      <c r="G31" s="101">
        <v>34</v>
      </c>
      <c r="H31" s="101">
        <v>30</v>
      </c>
      <c r="I31" s="109">
        <v>0</v>
      </c>
      <c r="J31" s="142">
        <v>0</v>
      </c>
      <c r="K31" s="143">
        <v>0</v>
      </c>
      <c r="L31" s="125">
        <v>0</v>
      </c>
      <c r="M31" s="111">
        <v>0</v>
      </c>
      <c r="N31" s="175">
        <v>0</v>
      </c>
      <c r="O31" s="176">
        <v>64</v>
      </c>
      <c r="P31" s="125">
        <v>0</v>
      </c>
      <c r="Q31" s="151">
        <v>0</v>
      </c>
      <c r="R31" s="6"/>
      <c r="S31" s="6"/>
      <c r="T31" s="6"/>
      <c r="U31" s="6"/>
      <c r="V31" s="6"/>
    </row>
    <row r="32" spans="1:22" ht="40.5" customHeight="1">
      <c r="A32" s="190" t="s">
        <v>153</v>
      </c>
      <c r="B32" s="31" t="s">
        <v>72</v>
      </c>
      <c r="C32" s="84" t="s">
        <v>210</v>
      </c>
      <c r="D32" s="101">
        <f>E32+F32</f>
        <v>278</v>
      </c>
      <c r="E32" s="41">
        <v>92</v>
      </c>
      <c r="F32" s="20">
        <f t="shared" si="8"/>
        <v>186</v>
      </c>
      <c r="G32" s="20">
        <v>78</v>
      </c>
      <c r="H32" s="20">
        <v>108</v>
      </c>
      <c r="I32" s="111">
        <v>0</v>
      </c>
      <c r="J32" s="150">
        <v>0</v>
      </c>
      <c r="K32" s="151">
        <v>0</v>
      </c>
      <c r="L32" s="126">
        <v>32</v>
      </c>
      <c r="M32" s="168">
        <v>38</v>
      </c>
      <c r="N32" s="175">
        <v>32</v>
      </c>
      <c r="O32" s="176">
        <v>32</v>
      </c>
      <c r="P32" s="126">
        <v>26</v>
      </c>
      <c r="Q32" s="176">
        <v>26</v>
      </c>
      <c r="R32" s="6"/>
      <c r="S32" s="6"/>
      <c r="T32" s="6"/>
      <c r="U32" s="6"/>
      <c r="V32" s="6"/>
    </row>
    <row r="33" spans="1:22">
      <c r="A33" s="191" t="s">
        <v>46</v>
      </c>
      <c r="B33" s="85" t="s">
        <v>47</v>
      </c>
      <c r="C33" s="86" t="s">
        <v>212</v>
      </c>
      <c r="D33" s="60">
        <f t="shared" ref="D33:I33" si="9">D34+D56</f>
        <v>3612</v>
      </c>
      <c r="E33" s="60">
        <f t="shared" si="9"/>
        <v>1142</v>
      </c>
      <c r="F33" s="60">
        <f t="shared" si="9"/>
        <v>2470</v>
      </c>
      <c r="G33" s="60">
        <f t="shared" si="9"/>
        <v>1324</v>
      </c>
      <c r="H33" s="60">
        <f t="shared" si="9"/>
        <v>1086</v>
      </c>
      <c r="I33" s="112">
        <f t="shared" si="9"/>
        <v>60</v>
      </c>
      <c r="J33" s="152">
        <f>J34+J56</f>
        <v>90</v>
      </c>
      <c r="K33" s="153">
        <f>K34+K56</f>
        <v>171</v>
      </c>
      <c r="L33" s="127">
        <f t="shared" ref="L33:Q33" si="10">L34+L56</f>
        <v>239</v>
      </c>
      <c r="M33" s="112">
        <f t="shared" si="10"/>
        <v>598</v>
      </c>
      <c r="N33" s="152">
        <f t="shared" si="10"/>
        <v>368</v>
      </c>
      <c r="O33" s="153">
        <f t="shared" si="10"/>
        <v>620</v>
      </c>
      <c r="P33" s="127">
        <f t="shared" si="10"/>
        <v>534</v>
      </c>
      <c r="Q33" s="153">
        <f t="shared" si="10"/>
        <v>390</v>
      </c>
      <c r="R33" s="6"/>
      <c r="S33" s="6"/>
      <c r="T33" s="6"/>
      <c r="U33" s="6"/>
      <c r="V33" s="6"/>
    </row>
    <row r="34" spans="1:22" ht="25.5">
      <c r="A34" s="188" t="s">
        <v>48</v>
      </c>
      <c r="B34" s="87" t="s">
        <v>49</v>
      </c>
      <c r="C34" s="77" t="s">
        <v>213</v>
      </c>
      <c r="D34" s="61">
        <f>SUM(D35:D55)</f>
        <v>2013</v>
      </c>
      <c r="E34" s="61">
        <f>SUM(E35:E55)</f>
        <v>626</v>
      </c>
      <c r="F34" s="61">
        <f>SUM(F35:F55)</f>
        <v>1387</v>
      </c>
      <c r="G34" s="61">
        <f>G35+G36+G37+G38+G39+G40+G41+G42+G43+G44+G45+G46+G47+G48+G49+G50+G51+G52+G53+G54+G55</f>
        <v>793</v>
      </c>
      <c r="H34" s="61">
        <f>SUM(H35:H55)</f>
        <v>574</v>
      </c>
      <c r="I34" s="113">
        <f t="shared" ref="I34:Q34" si="11">SUM(I35:I54)</f>
        <v>20</v>
      </c>
      <c r="J34" s="154">
        <f t="shared" si="11"/>
        <v>90</v>
      </c>
      <c r="K34" s="155">
        <f t="shared" si="11"/>
        <v>171</v>
      </c>
      <c r="L34" s="128">
        <f t="shared" si="11"/>
        <v>191</v>
      </c>
      <c r="M34" s="113">
        <f t="shared" si="11"/>
        <v>302</v>
      </c>
      <c r="N34" s="154">
        <f t="shared" si="11"/>
        <v>192</v>
      </c>
      <c r="O34" s="155">
        <f t="shared" si="11"/>
        <v>208</v>
      </c>
      <c r="P34" s="128">
        <f>SUM(P35:P55)</f>
        <v>116</v>
      </c>
      <c r="Q34" s="155">
        <f t="shared" si="11"/>
        <v>117</v>
      </c>
      <c r="R34" s="6"/>
      <c r="S34" s="6"/>
      <c r="T34" s="6"/>
      <c r="U34" s="6"/>
      <c r="V34" s="6"/>
    </row>
    <row r="35" spans="1:22" ht="15" customHeight="1">
      <c r="A35" s="185" t="s">
        <v>50</v>
      </c>
      <c r="B35" s="27" t="s">
        <v>63</v>
      </c>
      <c r="C35" s="17" t="s">
        <v>155</v>
      </c>
      <c r="D35" s="88">
        <f t="shared" ref="D35:D55" si="12">E35+F35</f>
        <v>153</v>
      </c>
      <c r="E35" s="26">
        <v>48</v>
      </c>
      <c r="F35" s="24">
        <f t="shared" ref="F35:F55" si="13">SUM(J35:Q35)</f>
        <v>105</v>
      </c>
      <c r="G35" s="30">
        <v>61</v>
      </c>
      <c r="H35" s="30">
        <v>44</v>
      </c>
      <c r="I35" s="114">
        <v>0</v>
      </c>
      <c r="J35" s="156">
        <v>0</v>
      </c>
      <c r="K35" s="157">
        <v>0</v>
      </c>
      <c r="L35" s="129">
        <v>48</v>
      </c>
      <c r="M35" s="169">
        <v>57</v>
      </c>
      <c r="N35" s="156">
        <v>0</v>
      </c>
      <c r="O35" s="157">
        <v>0</v>
      </c>
      <c r="P35" s="130">
        <v>0</v>
      </c>
      <c r="Q35" s="192">
        <v>0</v>
      </c>
      <c r="R35" s="6"/>
      <c r="S35" s="6"/>
      <c r="T35" s="6"/>
      <c r="U35" s="6"/>
      <c r="V35" s="6"/>
    </row>
    <row r="36" spans="1:22">
      <c r="A36" s="185" t="s">
        <v>51</v>
      </c>
      <c r="B36" s="27" t="s">
        <v>73</v>
      </c>
      <c r="C36" s="105" t="s">
        <v>152</v>
      </c>
      <c r="D36" s="88">
        <f t="shared" si="12"/>
        <v>83</v>
      </c>
      <c r="E36" s="30">
        <v>26</v>
      </c>
      <c r="F36" s="24">
        <f t="shared" si="13"/>
        <v>57</v>
      </c>
      <c r="G36" s="30">
        <v>31</v>
      </c>
      <c r="H36" s="30">
        <v>26</v>
      </c>
      <c r="I36" s="114">
        <v>0</v>
      </c>
      <c r="J36" s="156">
        <v>0</v>
      </c>
      <c r="K36" s="157">
        <v>0</v>
      </c>
      <c r="L36" s="129">
        <v>0</v>
      </c>
      <c r="M36" s="169">
        <v>57</v>
      </c>
      <c r="N36" s="156">
        <v>0</v>
      </c>
      <c r="O36" s="157">
        <v>0</v>
      </c>
      <c r="P36" s="130">
        <v>0</v>
      </c>
      <c r="Q36" s="192">
        <v>0</v>
      </c>
      <c r="R36" s="6"/>
      <c r="S36" s="6"/>
      <c r="T36" s="6"/>
      <c r="U36" s="6"/>
      <c r="V36" s="6"/>
    </row>
    <row r="37" spans="1:22" ht="15" customHeight="1">
      <c r="A37" s="185" t="s">
        <v>52</v>
      </c>
      <c r="B37" s="89" t="s">
        <v>64</v>
      </c>
      <c r="C37" s="18" t="s">
        <v>154</v>
      </c>
      <c r="D37" s="88">
        <f t="shared" si="12"/>
        <v>140</v>
      </c>
      <c r="E37" s="30">
        <v>44</v>
      </c>
      <c r="F37" s="24">
        <f t="shared" si="13"/>
        <v>96</v>
      </c>
      <c r="G37" s="30">
        <v>64</v>
      </c>
      <c r="H37" s="30">
        <v>32</v>
      </c>
      <c r="I37" s="114">
        <v>0</v>
      </c>
      <c r="J37" s="156">
        <v>0</v>
      </c>
      <c r="K37" s="157">
        <v>0</v>
      </c>
      <c r="L37" s="129">
        <v>0</v>
      </c>
      <c r="M37" s="169">
        <v>0</v>
      </c>
      <c r="N37" s="178">
        <v>96</v>
      </c>
      <c r="O37" s="157">
        <v>0</v>
      </c>
      <c r="P37" s="130">
        <v>0</v>
      </c>
      <c r="Q37" s="192">
        <v>0</v>
      </c>
      <c r="R37" s="6"/>
      <c r="S37" s="6"/>
      <c r="T37" s="6"/>
      <c r="U37" s="6"/>
      <c r="V37" s="6"/>
    </row>
    <row r="38" spans="1:22" ht="25.5">
      <c r="A38" s="189" t="s">
        <v>53</v>
      </c>
      <c r="B38" s="27" t="s">
        <v>74</v>
      </c>
      <c r="C38" s="17" t="s">
        <v>214</v>
      </c>
      <c r="D38" s="88">
        <f t="shared" si="12"/>
        <v>83</v>
      </c>
      <c r="E38" s="30">
        <v>26</v>
      </c>
      <c r="F38" s="24">
        <f t="shared" si="13"/>
        <v>57</v>
      </c>
      <c r="G38" s="30">
        <v>27</v>
      </c>
      <c r="H38" s="30">
        <v>30</v>
      </c>
      <c r="I38" s="114">
        <v>0</v>
      </c>
      <c r="J38" s="178">
        <v>17</v>
      </c>
      <c r="K38" s="179">
        <v>40</v>
      </c>
      <c r="L38" s="129">
        <v>0</v>
      </c>
      <c r="M38" s="169">
        <v>0</v>
      </c>
      <c r="N38" s="156">
        <v>0</v>
      </c>
      <c r="O38" s="157">
        <v>0</v>
      </c>
      <c r="P38" s="130">
        <v>0</v>
      </c>
      <c r="Q38" s="192">
        <v>0</v>
      </c>
      <c r="R38" s="6"/>
      <c r="S38" s="6"/>
      <c r="T38" s="6"/>
      <c r="U38" s="6"/>
      <c r="V38" s="6"/>
    </row>
    <row r="39" spans="1:22" ht="39.75" customHeight="1">
      <c r="A39" s="189" t="s">
        <v>54</v>
      </c>
      <c r="B39" s="90" t="s">
        <v>68</v>
      </c>
      <c r="C39" s="18" t="s">
        <v>152</v>
      </c>
      <c r="D39" s="88">
        <f t="shared" si="12"/>
        <v>46</v>
      </c>
      <c r="E39" s="30">
        <v>14</v>
      </c>
      <c r="F39" s="24">
        <f t="shared" si="13"/>
        <v>32</v>
      </c>
      <c r="G39" s="30">
        <v>20</v>
      </c>
      <c r="H39" s="30">
        <v>12</v>
      </c>
      <c r="I39" s="114">
        <v>0</v>
      </c>
      <c r="J39" s="178">
        <v>0</v>
      </c>
      <c r="K39" s="179">
        <v>0</v>
      </c>
      <c r="L39" s="129">
        <v>0</v>
      </c>
      <c r="M39" s="169">
        <v>0</v>
      </c>
      <c r="N39" s="156">
        <v>0</v>
      </c>
      <c r="O39" s="157">
        <v>0</v>
      </c>
      <c r="P39" s="129">
        <v>32</v>
      </c>
      <c r="Q39" s="192">
        <v>0</v>
      </c>
      <c r="R39" s="6"/>
      <c r="S39" s="6"/>
      <c r="T39" s="6"/>
      <c r="U39" s="6"/>
      <c r="V39" s="6"/>
    </row>
    <row r="40" spans="1:22" ht="27" customHeight="1">
      <c r="A40" s="185" t="s">
        <v>55</v>
      </c>
      <c r="B40" s="27" t="s">
        <v>75</v>
      </c>
      <c r="C40" s="17" t="s">
        <v>155</v>
      </c>
      <c r="D40" s="88">
        <f t="shared" si="12"/>
        <v>175</v>
      </c>
      <c r="E40" s="30">
        <v>55</v>
      </c>
      <c r="F40" s="24">
        <f t="shared" si="13"/>
        <v>120</v>
      </c>
      <c r="G40" s="30">
        <v>70</v>
      </c>
      <c r="H40" s="30">
        <v>50</v>
      </c>
      <c r="I40" s="114">
        <v>0</v>
      </c>
      <c r="J40" s="178">
        <v>0</v>
      </c>
      <c r="K40" s="179">
        <v>0</v>
      </c>
      <c r="L40" s="129">
        <v>63</v>
      </c>
      <c r="M40" s="169">
        <v>57</v>
      </c>
      <c r="N40" s="156">
        <v>0</v>
      </c>
      <c r="O40" s="157">
        <v>0</v>
      </c>
      <c r="P40" s="130">
        <v>0</v>
      </c>
      <c r="Q40" s="192">
        <v>0</v>
      </c>
      <c r="R40" s="6"/>
      <c r="S40" s="6"/>
      <c r="T40" s="6"/>
      <c r="U40" s="6"/>
      <c r="V40" s="6"/>
    </row>
    <row r="41" spans="1:22" ht="13.5" customHeight="1">
      <c r="A41" s="185" t="s">
        <v>56</v>
      </c>
      <c r="B41" s="27" t="s">
        <v>76</v>
      </c>
      <c r="C41" s="17" t="s">
        <v>214</v>
      </c>
      <c r="D41" s="88">
        <f t="shared" si="12"/>
        <v>143</v>
      </c>
      <c r="E41" s="30">
        <v>44</v>
      </c>
      <c r="F41" s="24">
        <f t="shared" si="13"/>
        <v>99</v>
      </c>
      <c r="G41" s="30">
        <v>59</v>
      </c>
      <c r="H41" s="30">
        <v>40</v>
      </c>
      <c r="I41" s="114">
        <v>0</v>
      </c>
      <c r="J41" s="178">
        <v>0</v>
      </c>
      <c r="K41" s="179">
        <v>51</v>
      </c>
      <c r="L41" s="129">
        <v>48</v>
      </c>
      <c r="M41" s="169"/>
      <c r="N41" s="156">
        <v>0</v>
      </c>
      <c r="O41" s="157">
        <v>0</v>
      </c>
      <c r="P41" s="130">
        <v>0</v>
      </c>
      <c r="Q41" s="192">
        <v>0</v>
      </c>
      <c r="R41" s="6"/>
      <c r="S41" s="6"/>
      <c r="T41" s="6"/>
      <c r="U41" s="6"/>
      <c r="V41" s="6"/>
    </row>
    <row r="42" spans="1:22" ht="26.25" customHeight="1">
      <c r="A42" s="185" t="s">
        <v>57</v>
      </c>
      <c r="B42" s="27" t="s">
        <v>77</v>
      </c>
      <c r="C42" s="17" t="s">
        <v>152</v>
      </c>
      <c r="D42" s="88">
        <f t="shared" si="12"/>
        <v>83</v>
      </c>
      <c r="E42" s="30">
        <v>26</v>
      </c>
      <c r="F42" s="24">
        <f t="shared" si="13"/>
        <v>57</v>
      </c>
      <c r="G42" s="30">
        <v>35</v>
      </c>
      <c r="H42" s="30">
        <v>22</v>
      </c>
      <c r="I42" s="114">
        <v>0</v>
      </c>
      <c r="J42" s="178">
        <v>0</v>
      </c>
      <c r="K42" s="179">
        <v>0</v>
      </c>
      <c r="L42" s="129">
        <v>0</v>
      </c>
      <c r="M42" s="169">
        <v>57</v>
      </c>
      <c r="N42" s="156">
        <v>0</v>
      </c>
      <c r="O42" s="157">
        <v>0</v>
      </c>
      <c r="P42" s="130">
        <v>0</v>
      </c>
      <c r="Q42" s="192">
        <v>0</v>
      </c>
      <c r="R42" s="6"/>
      <c r="S42" s="6"/>
      <c r="T42" s="6"/>
      <c r="U42" s="6"/>
      <c r="V42" s="6"/>
    </row>
    <row r="43" spans="1:22" ht="27.75" customHeight="1">
      <c r="A43" s="189" t="s">
        <v>58</v>
      </c>
      <c r="B43" s="27" t="s">
        <v>78</v>
      </c>
      <c r="C43" s="17" t="s">
        <v>214</v>
      </c>
      <c r="D43" s="88">
        <f t="shared" si="12"/>
        <v>140</v>
      </c>
      <c r="E43" s="30">
        <v>44</v>
      </c>
      <c r="F43" s="24">
        <f t="shared" si="13"/>
        <v>96</v>
      </c>
      <c r="G43" s="30">
        <v>50</v>
      </c>
      <c r="H43" s="30">
        <v>46</v>
      </c>
      <c r="I43" s="114">
        <v>0</v>
      </c>
      <c r="J43" s="178">
        <v>0</v>
      </c>
      <c r="K43" s="179">
        <v>0</v>
      </c>
      <c r="L43" s="129">
        <v>0</v>
      </c>
      <c r="M43" s="170">
        <v>0</v>
      </c>
      <c r="N43" s="178">
        <v>32</v>
      </c>
      <c r="O43" s="179">
        <v>64</v>
      </c>
      <c r="P43" s="130">
        <v>0</v>
      </c>
      <c r="Q43" s="192">
        <v>0</v>
      </c>
      <c r="R43" s="8"/>
      <c r="S43" s="6"/>
      <c r="T43" s="6"/>
      <c r="U43" s="6"/>
      <c r="V43" s="6"/>
    </row>
    <row r="44" spans="1:22" ht="27" customHeight="1">
      <c r="A44" s="193" t="s">
        <v>79</v>
      </c>
      <c r="B44" s="91" t="s">
        <v>83</v>
      </c>
      <c r="C44" s="17" t="s">
        <v>214</v>
      </c>
      <c r="D44" s="88">
        <f t="shared" si="12"/>
        <v>119</v>
      </c>
      <c r="E44" s="30">
        <v>36</v>
      </c>
      <c r="F44" s="24">
        <f t="shared" si="13"/>
        <v>83</v>
      </c>
      <c r="G44" s="30">
        <v>53</v>
      </c>
      <c r="H44" s="30">
        <v>30</v>
      </c>
      <c r="I44" s="114">
        <v>0</v>
      </c>
      <c r="J44" s="178">
        <v>39</v>
      </c>
      <c r="K44" s="179">
        <v>44</v>
      </c>
      <c r="L44" s="129">
        <v>0</v>
      </c>
      <c r="M44" s="169">
        <v>0</v>
      </c>
      <c r="N44" s="156">
        <v>0</v>
      </c>
      <c r="O44" s="157">
        <v>0</v>
      </c>
      <c r="P44" s="130">
        <v>0</v>
      </c>
      <c r="Q44" s="192">
        <v>0</v>
      </c>
      <c r="R44" s="8"/>
      <c r="S44" s="6"/>
      <c r="T44" s="6"/>
      <c r="U44" s="6"/>
      <c r="V44" s="6"/>
    </row>
    <row r="45" spans="1:22" ht="38.25" customHeight="1">
      <c r="A45" s="194" t="s">
        <v>156</v>
      </c>
      <c r="B45" s="92" t="s">
        <v>84</v>
      </c>
      <c r="C45" s="93" t="s">
        <v>214</v>
      </c>
      <c r="D45" s="88">
        <f t="shared" si="12"/>
        <v>102</v>
      </c>
      <c r="E45" s="24">
        <v>32</v>
      </c>
      <c r="F45" s="24">
        <f t="shared" si="13"/>
        <v>70</v>
      </c>
      <c r="G45" s="24">
        <v>46</v>
      </c>
      <c r="H45" s="24">
        <v>24</v>
      </c>
      <c r="I45" s="115">
        <v>0</v>
      </c>
      <c r="J45" s="178">
        <v>34</v>
      </c>
      <c r="K45" s="179">
        <v>36</v>
      </c>
      <c r="L45" s="131">
        <v>0</v>
      </c>
      <c r="M45" s="117">
        <v>0</v>
      </c>
      <c r="N45" s="180">
        <v>0</v>
      </c>
      <c r="O45" s="181">
        <v>0</v>
      </c>
      <c r="P45" s="132">
        <v>0</v>
      </c>
      <c r="Q45" s="181">
        <v>0</v>
      </c>
      <c r="R45" s="8"/>
      <c r="S45" s="6"/>
      <c r="T45" s="6"/>
      <c r="U45" s="6"/>
      <c r="V45" s="6"/>
    </row>
    <row r="46" spans="1:22" ht="24.75" customHeight="1">
      <c r="A46" s="195" t="s">
        <v>80</v>
      </c>
      <c r="B46" s="94" t="s">
        <v>85</v>
      </c>
      <c r="C46" s="17" t="s">
        <v>152</v>
      </c>
      <c r="D46" s="88">
        <f t="shared" si="12"/>
        <v>46</v>
      </c>
      <c r="E46" s="30">
        <v>14</v>
      </c>
      <c r="F46" s="24">
        <f t="shared" si="13"/>
        <v>32</v>
      </c>
      <c r="G46" s="30">
        <v>22</v>
      </c>
      <c r="H46" s="30">
        <v>10</v>
      </c>
      <c r="I46" s="114">
        <v>0</v>
      </c>
      <c r="J46" s="156">
        <v>0</v>
      </c>
      <c r="K46" s="157">
        <v>0</v>
      </c>
      <c r="L46" s="132">
        <v>0</v>
      </c>
      <c r="M46" s="115">
        <v>0</v>
      </c>
      <c r="N46" s="156">
        <v>0</v>
      </c>
      <c r="O46" s="157">
        <v>0</v>
      </c>
      <c r="P46" s="131">
        <v>32</v>
      </c>
      <c r="Q46" s="181">
        <v>0</v>
      </c>
      <c r="R46" s="8"/>
      <c r="S46" s="6"/>
      <c r="T46" s="6"/>
      <c r="U46" s="6"/>
      <c r="V46" s="6"/>
    </row>
    <row r="47" spans="1:22" ht="24.75" customHeight="1">
      <c r="A47" s="195" t="s">
        <v>81</v>
      </c>
      <c r="B47" s="91" t="s">
        <v>86</v>
      </c>
      <c r="C47" s="17" t="s">
        <v>154</v>
      </c>
      <c r="D47" s="88">
        <f t="shared" si="12"/>
        <v>76</v>
      </c>
      <c r="E47" s="30">
        <v>24</v>
      </c>
      <c r="F47" s="24">
        <f t="shared" si="13"/>
        <v>52</v>
      </c>
      <c r="G47" s="30">
        <v>30</v>
      </c>
      <c r="H47" s="30">
        <v>22</v>
      </c>
      <c r="I47" s="114">
        <v>0</v>
      </c>
      <c r="J47" s="156">
        <v>0</v>
      </c>
      <c r="K47" s="157">
        <v>0</v>
      </c>
      <c r="L47" s="132">
        <v>0</v>
      </c>
      <c r="M47" s="115">
        <v>0</v>
      </c>
      <c r="N47" s="156">
        <v>0</v>
      </c>
      <c r="O47" s="157">
        <v>0</v>
      </c>
      <c r="P47" s="131">
        <v>0</v>
      </c>
      <c r="Q47" s="179">
        <v>52</v>
      </c>
      <c r="R47" s="8"/>
      <c r="S47" s="6"/>
      <c r="T47" s="6"/>
      <c r="U47" s="6"/>
      <c r="V47" s="6"/>
    </row>
    <row r="48" spans="1:22" ht="27" customHeight="1">
      <c r="A48" s="195" t="s">
        <v>82</v>
      </c>
      <c r="B48" s="91" t="s">
        <v>87</v>
      </c>
      <c r="C48" s="17" t="s">
        <v>158</v>
      </c>
      <c r="D48" s="88">
        <f t="shared" si="12"/>
        <v>55</v>
      </c>
      <c r="E48" s="30">
        <v>17</v>
      </c>
      <c r="F48" s="24">
        <f t="shared" si="13"/>
        <v>38</v>
      </c>
      <c r="G48" s="30">
        <v>22</v>
      </c>
      <c r="H48" s="30">
        <v>16</v>
      </c>
      <c r="I48" s="114">
        <v>0</v>
      </c>
      <c r="J48" s="156">
        <v>0</v>
      </c>
      <c r="K48" s="157">
        <v>0</v>
      </c>
      <c r="L48" s="131">
        <v>0</v>
      </c>
      <c r="M48" s="117">
        <v>38</v>
      </c>
      <c r="N48" s="156">
        <v>0</v>
      </c>
      <c r="O48" s="157">
        <v>0</v>
      </c>
      <c r="P48" s="131">
        <v>0</v>
      </c>
      <c r="Q48" s="181">
        <v>0</v>
      </c>
      <c r="R48" s="8"/>
      <c r="S48" s="6"/>
      <c r="T48" s="6"/>
      <c r="U48" s="6"/>
      <c r="V48" s="6"/>
    </row>
    <row r="49" spans="1:22" ht="24.75" customHeight="1">
      <c r="A49" s="196" t="s">
        <v>67</v>
      </c>
      <c r="B49" s="27" t="s">
        <v>65</v>
      </c>
      <c r="C49" s="17" t="s">
        <v>151</v>
      </c>
      <c r="D49" s="88">
        <f t="shared" si="12"/>
        <v>99</v>
      </c>
      <c r="E49" s="30">
        <v>31</v>
      </c>
      <c r="F49" s="24">
        <f t="shared" si="13"/>
        <v>68</v>
      </c>
      <c r="G49" s="30">
        <v>22</v>
      </c>
      <c r="H49" s="30">
        <v>46</v>
      </c>
      <c r="I49" s="114">
        <v>0</v>
      </c>
      <c r="J49" s="156">
        <v>0</v>
      </c>
      <c r="K49" s="157">
        <v>0</v>
      </c>
      <c r="L49" s="131">
        <v>32</v>
      </c>
      <c r="M49" s="117">
        <v>36</v>
      </c>
      <c r="N49" s="156">
        <v>0</v>
      </c>
      <c r="O49" s="157">
        <v>0</v>
      </c>
      <c r="P49" s="131">
        <v>0</v>
      </c>
      <c r="Q49" s="181">
        <v>0</v>
      </c>
      <c r="R49" s="8"/>
      <c r="S49" s="6"/>
      <c r="T49" s="6"/>
      <c r="U49" s="6"/>
      <c r="V49" s="6"/>
    </row>
    <row r="50" spans="1:22" ht="15" customHeight="1">
      <c r="A50" s="197" t="s">
        <v>121</v>
      </c>
      <c r="B50" s="59" t="s">
        <v>88</v>
      </c>
      <c r="C50" s="17" t="s">
        <v>151</v>
      </c>
      <c r="D50" s="88">
        <f t="shared" si="12"/>
        <v>116</v>
      </c>
      <c r="E50" s="30">
        <v>36</v>
      </c>
      <c r="F50" s="24">
        <f t="shared" si="13"/>
        <v>80</v>
      </c>
      <c r="G50" s="30">
        <v>52</v>
      </c>
      <c r="H50" s="30">
        <v>28</v>
      </c>
      <c r="I50" s="114">
        <v>0</v>
      </c>
      <c r="J50" s="156">
        <v>0</v>
      </c>
      <c r="K50" s="157">
        <v>0</v>
      </c>
      <c r="L50" s="132">
        <v>0</v>
      </c>
      <c r="M50" s="115">
        <v>0</v>
      </c>
      <c r="N50" s="178">
        <v>32</v>
      </c>
      <c r="O50" s="179">
        <v>48</v>
      </c>
      <c r="P50" s="131">
        <v>0</v>
      </c>
      <c r="Q50" s="181">
        <v>0</v>
      </c>
      <c r="R50" s="8"/>
      <c r="S50" s="6"/>
      <c r="T50" s="6"/>
      <c r="U50" s="6"/>
      <c r="V50" s="6"/>
    </row>
    <row r="51" spans="1:22" ht="15" customHeight="1">
      <c r="A51" s="197" t="s">
        <v>164</v>
      </c>
      <c r="B51" s="59" t="s">
        <v>89</v>
      </c>
      <c r="C51" s="17" t="s">
        <v>155</v>
      </c>
      <c r="D51" s="88">
        <f t="shared" si="12"/>
        <v>92</v>
      </c>
      <c r="E51" s="30">
        <v>28</v>
      </c>
      <c r="F51" s="24">
        <f t="shared" si="13"/>
        <v>64</v>
      </c>
      <c r="G51" s="30">
        <v>40</v>
      </c>
      <c r="H51" s="30">
        <v>24</v>
      </c>
      <c r="I51" s="114">
        <v>0</v>
      </c>
      <c r="J51" s="156">
        <v>0</v>
      </c>
      <c r="K51" s="157">
        <v>0</v>
      </c>
      <c r="L51" s="132">
        <v>0</v>
      </c>
      <c r="M51" s="115">
        <v>0</v>
      </c>
      <c r="N51" s="178">
        <v>32</v>
      </c>
      <c r="O51" s="179">
        <v>32</v>
      </c>
      <c r="P51" s="131">
        <v>0</v>
      </c>
      <c r="Q51" s="181">
        <v>0</v>
      </c>
      <c r="R51" s="8"/>
      <c r="S51" s="6"/>
      <c r="T51" s="6"/>
      <c r="U51" s="6"/>
      <c r="V51" s="6"/>
    </row>
    <row r="52" spans="1:22" ht="25.5" customHeight="1">
      <c r="A52" s="197" t="s">
        <v>122</v>
      </c>
      <c r="B52" s="59" t="s">
        <v>90</v>
      </c>
      <c r="C52" s="17" t="s">
        <v>152</v>
      </c>
      <c r="D52" s="88">
        <f t="shared" si="12"/>
        <v>92</v>
      </c>
      <c r="E52" s="30">
        <v>28</v>
      </c>
      <c r="F52" s="24">
        <f t="shared" si="13"/>
        <v>64</v>
      </c>
      <c r="G52" s="30">
        <v>20</v>
      </c>
      <c r="H52" s="30">
        <v>24</v>
      </c>
      <c r="I52" s="114">
        <v>20</v>
      </c>
      <c r="J52" s="156">
        <v>0</v>
      </c>
      <c r="K52" s="157">
        <v>0</v>
      </c>
      <c r="L52" s="132">
        <v>0</v>
      </c>
      <c r="M52" s="115">
        <v>0</v>
      </c>
      <c r="N52" s="178">
        <v>0</v>
      </c>
      <c r="O52" s="179">
        <v>64</v>
      </c>
      <c r="P52" s="131">
        <v>0</v>
      </c>
      <c r="Q52" s="181">
        <v>0</v>
      </c>
      <c r="R52" s="8"/>
      <c r="S52" s="6"/>
      <c r="T52" s="6"/>
      <c r="U52" s="6"/>
      <c r="V52" s="6"/>
    </row>
    <row r="53" spans="1:22" ht="24.75" customHeight="1">
      <c r="A53" s="197" t="s">
        <v>123</v>
      </c>
      <c r="B53" s="66" t="s">
        <v>91</v>
      </c>
      <c r="C53" s="17" t="s">
        <v>150</v>
      </c>
      <c r="D53" s="88">
        <f t="shared" si="12"/>
        <v>67</v>
      </c>
      <c r="E53" s="30">
        <v>21</v>
      </c>
      <c r="F53" s="24">
        <f t="shared" si="13"/>
        <v>46</v>
      </c>
      <c r="G53" s="30">
        <v>20</v>
      </c>
      <c r="H53" s="30">
        <v>26</v>
      </c>
      <c r="I53" s="114">
        <v>0</v>
      </c>
      <c r="J53" s="156">
        <v>0</v>
      </c>
      <c r="K53" s="157">
        <v>0</v>
      </c>
      <c r="L53" s="132">
        <v>0</v>
      </c>
      <c r="M53" s="115">
        <v>0</v>
      </c>
      <c r="N53" s="156">
        <v>0</v>
      </c>
      <c r="O53" s="157">
        <v>0</v>
      </c>
      <c r="P53" s="131">
        <v>20</v>
      </c>
      <c r="Q53" s="179">
        <v>26</v>
      </c>
      <c r="R53" s="8"/>
      <c r="S53" s="6"/>
      <c r="T53" s="6"/>
      <c r="U53" s="6"/>
      <c r="V53" s="6"/>
    </row>
    <row r="54" spans="1:22" ht="26.25" customHeight="1">
      <c r="A54" s="197" t="s">
        <v>124</v>
      </c>
      <c r="B54" s="59" t="s">
        <v>92</v>
      </c>
      <c r="C54" s="18" t="s">
        <v>152</v>
      </c>
      <c r="D54" s="88">
        <f t="shared" si="12"/>
        <v>57</v>
      </c>
      <c r="E54" s="30">
        <v>18</v>
      </c>
      <c r="F54" s="24">
        <f t="shared" si="13"/>
        <v>39</v>
      </c>
      <c r="G54" s="30">
        <v>29</v>
      </c>
      <c r="H54" s="30">
        <v>10</v>
      </c>
      <c r="I54" s="114">
        <v>0</v>
      </c>
      <c r="J54" s="156">
        <v>0</v>
      </c>
      <c r="K54" s="157">
        <v>0</v>
      </c>
      <c r="L54" s="132">
        <v>0</v>
      </c>
      <c r="M54" s="115">
        <v>0</v>
      </c>
      <c r="N54" s="156">
        <v>0</v>
      </c>
      <c r="O54" s="157">
        <v>0</v>
      </c>
      <c r="P54" s="131">
        <v>0</v>
      </c>
      <c r="Q54" s="179">
        <v>39</v>
      </c>
      <c r="R54" s="8"/>
      <c r="S54" s="6"/>
      <c r="T54" s="6"/>
      <c r="U54" s="6"/>
      <c r="V54" s="6"/>
    </row>
    <row r="55" spans="1:22" ht="26.25" customHeight="1">
      <c r="A55" s="197" t="s">
        <v>199</v>
      </c>
      <c r="B55" s="66" t="s">
        <v>200</v>
      </c>
      <c r="C55" s="18" t="s">
        <v>158</v>
      </c>
      <c r="D55" s="88">
        <f t="shared" si="12"/>
        <v>46</v>
      </c>
      <c r="E55" s="30">
        <v>14</v>
      </c>
      <c r="F55" s="24">
        <f t="shared" si="13"/>
        <v>32</v>
      </c>
      <c r="G55" s="30">
        <v>20</v>
      </c>
      <c r="H55" s="30">
        <v>12</v>
      </c>
      <c r="I55" s="114">
        <v>0</v>
      </c>
      <c r="J55" s="156">
        <v>0</v>
      </c>
      <c r="K55" s="157">
        <v>0</v>
      </c>
      <c r="L55" s="132">
        <v>0</v>
      </c>
      <c r="M55" s="115">
        <v>0</v>
      </c>
      <c r="N55" s="156">
        <v>0</v>
      </c>
      <c r="O55" s="157">
        <v>0</v>
      </c>
      <c r="P55" s="131">
        <v>32</v>
      </c>
      <c r="Q55" s="179">
        <v>0</v>
      </c>
      <c r="R55" s="8"/>
      <c r="S55" s="6"/>
      <c r="T55" s="6"/>
      <c r="U55" s="6"/>
      <c r="V55" s="6"/>
    </row>
    <row r="56" spans="1:22" ht="24" customHeight="1">
      <c r="A56" s="198" t="s">
        <v>59</v>
      </c>
      <c r="B56" s="95" t="s">
        <v>60</v>
      </c>
      <c r="C56" s="86" t="s">
        <v>172</v>
      </c>
      <c r="D56" s="60">
        <f t="shared" ref="D56:I56" si="14">D57+D61+D65+D69+D73+D77</f>
        <v>1599</v>
      </c>
      <c r="E56" s="60">
        <f>E57+E61+E65+E69+E73+E77</f>
        <v>516</v>
      </c>
      <c r="F56" s="60">
        <f t="shared" si="14"/>
        <v>1083</v>
      </c>
      <c r="G56" s="60">
        <f t="shared" si="14"/>
        <v>531</v>
      </c>
      <c r="H56" s="60">
        <f t="shared" si="14"/>
        <v>512</v>
      </c>
      <c r="I56" s="112">
        <f t="shared" si="14"/>
        <v>40</v>
      </c>
      <c r="J56" s="152">
        <v>0</v>
      </c>
      <c r="K56" s="153">
        <v>0</v>
      </c>
      <c r="L56" s="127">
        <f t="shared" ref="L56:Q56" si="15">L57+L61+L65+L69+L73+L77</f>
        <v>48</v>
      </c>
      <c r="M56" s="112">
        <f t="shared" si="15"/>
        <v>296</v>
      </c>
      <c r="N56" s="152">
        <f t="shared" si="15"/>
        <v>176</v>
      </c>
      <c r="O56" s="153">
        <f t="shared" si="15"/>
        <v>412</v>
      </c>
      <c r="P56" s="127">
        <f t="shared" si="15"/>
        <v>418</v>
      </c>
      <c r="Q56" s="153">
        <f t="shared" si="15"/>
        <v>273</v>
      </c>
      <c r="R56" s="6"/>
      <c r="S56" s="6"/>
      <c r="T56" s="6"/>
      <c r="U56" s="6"/>
      <c r="V56" s="6"/>
    </row>
    <row r="57" spans="1:22" s="10" customFormat="1" ht="26.25" customHeight="1">
      <c r="A57" s="188" t="s">
        <v>191</v>
      </c>
      <c r="B57" s="96" t="s">
        <v>93</v>
      </c>
      <c r="C57" s="77" t="s">
        <v>173</v>
      </c>
      <c r="D57" s="23">
        <f>D58+D59+D60</f>
        <v>232</v>
      </c>
      <c r="E57" s="23">
        <f>E58+E59+E60</f>
        <v>72</v>
      </c>
      <c r="F57" s="23">
        <f>F58+F59+F60</f>
        <v>160</v>
      </c>
      <c r="G57" s="23">
        <f>G58</f>
        <v>70</v>
      </c>
      <c r="H57" s="23">
        <v>70</v>
      </c>
      <c r="I57" s="116">
        <f>I58</f>
        <v>20</v>
      </c>
      <c r="J57" s="158">
        <v>0</v>
      </c>
      <c r="K57" s="159">
        <v>0</v>
      </c>
      <c r="L57" s="133">
        <f>L58+L59+L60</f>
        <v>0</v>
      </c>
      <c r="M57" s="116">
        <f>M58+M59+M60</f>
        <v>0</v>
      </c>
      <c r="N57" s="158">
        <f>SUM(N58:N58)</f>
        <v>80</v>
      </c>
      <c r="O57" s="159">
        <f>SUM(O58:O60)</f>
        <v>152</v>
      </c>
      <c r="P57" s="133">
        <v>0</v>
      </c>
      <c r="Q57" s="159">
        <v>0</v>
      </c>
      <c r="R57" s="9"/>
      <c r="S57" s="9"/>
      <c r="T57" s="9"/>
      <c r="U57" s="9"/>
      <c r="V57" s="9"/>
    </row>
    <row r="58" spans="1:22" ht="25.5">
      <c r="A58" s="199" t="s">
        <v>148</v>
      </c>
      <c r="B58" s="27" t="s">
        <v>94</v>
      </c>
      <c r="C58" s="17" t="s">
        <v>150</v>
      </c>
      <c r="D58" s="30">
        <f>E58+F58</f>
        <v>232</v>
      </c>
      <c r="E58" s="30">
        <v>72</v>
      </c>
      <c r="F58" s="24">
        <f>SUM(J58:Q58)</f>
        <v>160</v>
      </c>
      <c r="G58" s="30">
        <v>70</v>
      </c>
      <c r="H58" s="30">
        <v>70</v>
      </c>
      <c r="I58" s="114">
        <v>20</v>
      </c>
      <c r="J58" s="156">
        <v>0</v>
      </c>
      <c r="K58" s="157">
        <v>0</v>
      </c>
      <c r="L58" s="131">
        <v>0</v>
      </c>
      <c r="M58" s="169">
        <v>0</v>
      </c>
      <c r="N58" s="178">
        <v>80</v>
      </c>
      <c r="O58" s="179">
        <v>80</v>
      </c>
      <c r="P58" s="131">
        <v>0</v>
      </c>
      <c r="Q58" s="179">
        <v>0</v>
      </c>
      <c r="R58" s="6"/>
      <c r="S58" s="6"/>
      <c r="T58" s="6"/>
      <c r="U58" s="6"/>
      <c r="V58" s="6"/>
    </row>
    <row r="59" spans="1:22">
      <c r="A59" s="200" t="s">
        <v>136</v>
      </c>
      <c r="B59" s="27"/>
      <c r="C59" s="18"/>
      <c r="D59" s="30"/>
      <c r="E59" s="30"/>
      <c r="F59" s="24"/>
      <c r="G59" s="30"/>
      <c r="H59" s="30"/>
      <c r="I59" s="114"/>
      <c r="J59" s="156"/>
      <c r="K59" s="157"/>
      <c r="L59" s="131"/>
      <c r="M59" s="169"/>
      <c r="N59" s="156"/>
      <c r="O59" s="157"/>
      <c r="P59" s="131"/>
      <c r="Q59" s="179"/>
      <c r="R59" s="6"/>
      <c r="S59" s="6"/>
      <c r="T59" s="6"/>
      <c r="U59" s="6"/>
      <c r="V59" s="6"/>
    </row>
    <row r="60" spans="1:22">
      <c r="A60" s="200" t="s">
        <v>137</v>
      </c>
      <c r="B60" s="27"/>
      <c r="C60" s="17" t="s">
        <v>152</v>
      </c>
      <c r="D60" s="30"/>
      <c r="E60" s="30"/>
      <c r="F60" s="24"/>
      <c r="G60" s="30"/>
      <c r="H60" s="30"/>
      <c r="I60" s="114"/>
      <c r="J60" s="156"/>
      <c r="K60" s="157"/>
      <c r="L60" s="131"/>
      <c r="M60" s="169"/>
      <c r="N60" s="156"/>
      <c r="O60" s="157">
        <v>72</v>
      </c>
      <c r="P60" s="131"/>
      <c r="Q60" s="179"/>
      <c r="R60" s="6"/>
      <c r="S60" s="6"/>
      <c r="T60" s="6"/>
      <c r="U60" s="6"/>
      <c r="V60" s="6"/>
    </row>
    <row r="61" spans="1:22" s="10" customFormat="1" ht="25.5">
      <c r="A61" s="201" t="s">
        <v>192</v>
      </c>
      <c r="B61" s="96" t="s">
        <v>95</v>
      </c>
      <c r="C61" s="77" t="s">
        <v>174</v>
      </c>
      <c r="D61" s="23">
        <f>D62</f>
        <v>231</v>
      </c>
      <c r="E61" s="23">
        <f>E62</f>
        <v>72</v>
      </c>
      <c r="F61" s="23">
        <f>F62+F63+F64</f>
        <v>159</v>
      </c>
      <c r="G61" s="23">
        <f>G62</f>
        <v>69</v>
      </c>
      <c r="H61" s="23">
        <f>H62</f>
        <v>70</v>
      </c>
      <c r="I61" s="116">
        <f>I62</f>
        <v>20</v>
      </c>
      <c r="J61" s="158">
        <v>0</v>
      </c>
      <c r="K61" s="159">
        <v>0</v>
      </c>
      <c r="L61" s="133">
        <v>0</v>
      </c>
      <c r="M61" s="116">
        <f>M62+M63+M64</f>
        <v>167</v>
      </c>
      <c r="N61" s="158">
        <f>N62+N63+N64</f>
        <v>64</v>
      </c>
      <c r="O61" s="159">
        <f>O62+O63+O64</f>
        <v>72</v>
      </c>
      <c r="P61" s="133">
        <f>P62+P63+P64</f>
        <v>0</v>
      </c>
      <c r="Q61" s="159">
        <f>Q62+Q63+Q64</f>
        <v>0</v>
      </c>
      <c r="R61" s="9"/>
      <c r="S61" s="9"/>
      <c r="T61" s="9"/>
      <c r="U61" s="9"/>
      <c r="V61" s="9"/>
    </row>
    <row r="62" spans="1:22" ht="26.25" customHeight="1">
      <c r="A62" s="189" t="s">
        <v>193</v>
      </c>
      <c r="B62" s="27" t="s">
        <v>96</v>
      </c>
      <c r="C62" s="17" t="s">
        <v>150</v>
      </c>
      <c r="D62" s="24">
        <f>E62+F62</f>
        <v>231</v>
      </c>
      <c r="E62" s="26">
        <v>72</v>
      </c>
      <c r="F62" s="24">
        <f>SUM(J62:Q62)</f>
        <v>159</v>
      </c>
      <c r="G62" s="30">
        <v>69</v>
      </c>
      <c r="H62" s="30">
        <v>70</v>
      </c>
      <c r="I62" s="114">
        <v>20</v>
      </c>
      <c r="J62" s="156">
        <v>0</v>
      </c>
      <c r="K62" s="157">
        <v>0</v>
      </c>
      <c r="L62" s="131">
        <v>0</v>
      </c>
      <c r="M62" s="169">
        <v>95</v>
      </c>
      <c r="N62" s="178">
        <v>64</v>
      </c>
      <c r="O62" s="157">
        <v>0</v>
      </c>
      <c r="P62" s="131">
        <v>0</v>
      </c>
      <c r="Q62" s="179">
        <v>0</v>
      </c>
      <c r="R62" s="6"/>
      <c r="S62" s="6"/>
      <c r="T62" s="6"/>
      <c r="U62" s="6"/>
      <c r="V62" s="6"/>
    </row>
    <row r="63" spans="1:22">
      <c r="A63" s="200" t="s">
        <v>138</v>
      </c>
      <c r="B63" s="27"/>
      <c r="C63" s="17" t="s">
        <v>152</v>
      </c>
      <c r="D63" s="24"/>
      <c r="E63" s="24"/>
      <c r="F63" s="24"/>
      <c r="G63" s="30"/>
      <c r="H63" s="30"/>
      <c r="I63" s="114"/>
      <c r="J63" s="156"/>
      <c r="K63" s="157"/>
      <c r="L63" s="131"/>
      <c r="M63" s="169">
        <v>72</v>
      </c>
      <c r="N63" s="156"/>
      <c r="O63" s="157"/>
      <c r="P63" s="131"/>
      <c r="Q63" s="179"/>
      <c r="R63" s="6"/>
      <c r="S63" s="6"/>
      <c r="T63" s="6"/>
      <c r="U63" s="6"/>
      <c r="V63" s="6"/>
    </row>
    <row r="64" spans="1:22">
      <c r="A64" s="200" t="s">
        <v>139</v>
      </c>
      <c r="B64" s="27"/>
      <c r="C64" s="105" t="s">
        <v>152</v>
      </c>
      <c r="D64" s="24"/>
      <c r="E64" s="24"/>
      <c r="F64" s="24"/>
      <c r="G64" s="30"/>
      <c r="H64" s="30"/>
      <c r="I64" s="114"/>
      <c r="J64" s="156"/>
      <c r="K64" s="157"/>
      <c r="L64" s="131"/>
      <c r="M64" s="169"/>
      <c r="N64" s="156"/>
      <c r="O64" s="157">
        <v>72</v>
      </c>
      <c r="P64" s="131"/>
      <c r="Q64" s="179"/>
      <c r="R64" s="6"/>
      <c r="S64" s="6"/>
      <c r="T64" s="6"/>
      <c r="U64" s="6"/>
      <c r="V64" s="6"/>
    </row>
    <row r="65" spans="1:22" s="10" customFormat="1" ht="25.5">
      <c r="A65" s="201" t="s">
        <v>194</v>
      </c>
      <c r="B65" s="96" t="s">
        <v>97</v>
      </c>
      <c r="C65" s="77" t="s">
        <v>175</v>
      </c>
      <c r="D65" s="23">
        <f>E65+F65</f>
        <v>224</v>
      </c>
      <c r="E65" s="23">
        <f>E66+E67+E68</f>
        <v>73</v>
      </c>
      <c r="F65" s="23">
        <f>F66+F67+F68</f>
        <v>151</v>
      </c>
      <c r="G65" s="23">
        <f>G66</f>
        <v>73</v>
      </c>
      <c r="H65" s="23">
        <f>H66</f>
        <v>78</v>
      </c>
      <c r="I65" s="116">
        <v>0</v>
      </c>
      <c r="J65" s="158">
        <v>0</v>
      </c>
      <c r="K65" s="159">
        <v>0</v>
      </c>
      <c r="L65" s="133">
        <v>0</v>
      </c>
      <c r="M65" s="116">
        <v>0</v>
      </c>
      <c r="N65" s="158">
        <v>0</v>
      </c>
      <c r="O65" s="159">
        <v>0</v>
      </c>
      <c r="P65" s="133">
        <f>P66+P67+P68</f>
        <v>132</v>
      </c>
      <c r="Q65" s="159">
        <f>SUM(Q66)</f>
        <v>91</v>
      </c>
      <c r="R65" s="15"/>
      <c r="S65" s="9"/>
      <c r="T65" s="9"/>
      <c r="U65" s="9"/>
      <c r="V65" s="9"/>
    </row>
    <row r="66" spans="1:22" ht="25.5">
      <c r="A66" s="189" t="s">
        <v>149</v>
      </c>
      <c r="B66" s="27" t="s">
        <v>98</v>
      </c>
      <c r="C66" s="17" t="s">
        <v>151</v>
      </c>
      <c r="D66" s="30">
        <f>E66+F66</f>
        <v>224</v>
      </c>
      <c r="E66" s="30">
        <v>73</v>
      </c>
      <c r="F66" s="24">
        <f>SUM(J66:Q66)</f>
        <v>151</v>
      </c>
      <c r="G66" s="30">
        <v>73</v>
      </c>
      <c r="H66" s="30">
        <v>78</v>
      </c>
      <c r="I66" s="114">
        <v>0</v>
      </c>
      <c r="J66" s="156">
        <v>0</v>
      </c>
      <c r="K66" s="157">
        <v>0</v>
      </c>
      <c r="L66" s="131">
        <v>0</v>
      </c>
      <c r="M66" s="117">
        <v>0</v>
      </c>
      <c r="N66" s="156">
        <v>0</v>
      </c>
      <c r="O66" s="157">
        <v>0</v>
      </c>
      <c r="P66" s="129">
        <v>60</v>
      </c>
      <c r="Q66" s="202">
        <v>91</v>
      </c>
      <c r="R66" s="6"/>
      <c r="S66" s="6"/>
      <c r="T66" s="6"/>
      <c r="U66" s="6"/>
      <c r="V66" s="6"/>
    </row>
    <row r="67" spans="1:22">
      <c r="A67" s="197" t="s">
        <v>140</v>
      </c>
      <c r="B67" s="27"/>
      <c r="C67" s="17"/>
      <c r="D67" s="30"/>
      <c r="E67" s="30"/>
      <c r="F67" s="24"/>
      <c r="G67" s="30"/>
      <c r="H67" s="30"/>
      <c r="I67" s="114"/>
      <c r="J67" s="156"/>
      <c r="K67" s="157"/>
      <c r="L67" s="131"/>
      <c r="M67" s="117"/>
      <c r="N67" s="156"/>
      <c r="O67" s="157"/>
      <c r="P67" s="129"/>
      <c r="Q67" s="202"/>
      <c r="R67" s="6"/>
      <c r="S67" s="6"/>
      <c r="T67" s="6"/>
      <c r="U67" s="6"/>
      <c r="V67" s="6"/>
    </row>
    <row r="68" spans="1:22" ht="15.75" customHeight="1">
      <c r="A68" s="197" t="s">
        <v>141</v>
      </c>
      <c r="B68" s="27"/>
      <c r="C68" s="18" t="s">
        <v>152</v>
      </c>
      <c r="D68" s="30"/>
      <c r="E68" s="30"/>
      <c r="F68" s="24"/>
      <c r="G68" s="30"/>
      <c r="H68" s="30"/>
      <c r="I68" s="114"/>
      <c r="J68" s="156"/>
      <c r="K68" s="157"/>
      <c r="L68" s="131"/>
      <c r="M68" s="117"/>
      <c r="N68" s="156"/>
      <c r="O68" s="157"/>
      <c r="P68" s="129">
        <v>72</v>
      </c>
      <c r="Q68" s="202"/>
      <c r="R68" s="6"/>
      <c r="S68" s="6"/>
      <c r="T68" s="6"/>
      <c r="U68" s="6"/>
      <c r="V68" s="6"/>
    </row>
    <row r="69" spans="1:22" s="10" customFormat="1" ht="52.5" customHeight="1">
      <c r="A69" s="201" t="s">
        <v>195</v>
      </c>
      <c r="B69" s="64" t="s">
        <v>99</v>
      </c>
      <c r="C69" s="77" t="s">
        <v>175</v>
      </c>
      <c r="D69" s="23">
        <f>E69+F69</f>
        <v>324</v>
      </c>
      <c r="E69" s="23">
        <f>E70+E71+E72</f>
        <v>107</v>
      </c>
      <c r="F69" s="23">
        <f>F70+F71+F72</f>
        <v>217</v>
      </c>
      <c r="G69" s="23">
        <f>G70</f>
        <v>109</v>
      </c>
      <c r="H69" s="23">
        <f>H70</f>
        <v>108</v>
      </c>
      <c r="I69" s="116">
        <v>0</v>
      </c>
      <c r="J69" s="158">
        <v>0</v>
      </c>
      <c r="K69" s="159">
        <v>0</v>
      </c>
      <c r="L69" s="133">
        <v>0</v>
      </c>
      <c r="M69" s="116">
        <v>0</v>
      </c>
      <c r="N69" s="158">
        <v>0</v>
      </c>
      <c r="O69" s="159">
        <f>O70+O71+O72</f>
        <v>0</v>
      </c>
      <c r="P69" s="133">
        <f>P70+P72</f>
        <v>162</v>
      </c>
      <c r="Q69" s="159">
        <f>SUM(Q70)</f>
        <v>91</v>
      </c>
      <c r="R69" s="9"/>
      <c r="S69" s="9"/>
      <c r="T69" s="9"/>
      <c r="U69" s="9"/>
      <c r="V69" s="9"/>
    </row>
    <row r="70" spans="1:22" ht="21.75" customHeight="1">
      <c r="A70" s="189" t="s">
        <v>66</v>
      </c>
      <c r="B70" s="65" t="s">
        <v>100</v>
      </c>
      <c r="C70" s="97" t="s">
        <v>155</v>
      </c>
      <c r="D70" s="30">
        <f>E70+F70</f>
        <v>324</v>
      </c>
      <c r="E70" s="30">
        <v>107</v>
      </c>
      <c r="F70" s="30">
        <f>SUM(J70:Q70)</f>
        <v>217</v>
      </c>
      <c r="G70" s="30">
        <v>109</v>
      </c>
      <c r="H70" s="30">
        <v>108</v>
      </c>
      <c r="I70" s="114">
        <v>0</v>
      </c>
      <c r="J70" s="156">
        <v>0</v>
      </c>
      <c r="K70" s="157">
        <v>0</v>
      </c>
      <c r="L70" s="131">
        <v>0</v>
      </c>
      <c r="M70" s="117">
        <v>0</v>
      </c>
      <c r="N70" s="156">
        <v>0</v>
      </c>
      <c r="O70" s="157">
        <v>0</v>
      </c>
      <c r="P70" s="131">
        <v>126</v>
      </c>
      <c r="Q70" s="179">
        <v>91</v>
      </c>
      <c r="R70" s="6"/>
      <c r="S70" s="6"/>
      <c r="T70" s="6"/>
      <c r="U70" s="6"/>
      <c r="V70" s="6"/>
    </row>
    <row r="71" spans="1:22">
      <c r="A71" s="189" t="s">
        <v>142</v>
      </c>
      <c r="B71" s="28"/>
      <c r="C71" s="17"/>
      <c r="D71" s="30"/>
      <c r="E71" s="30"/>
      <c r="F71" s="30"/>
      <c r="G71" s="30"/>
      <c r="H71" s="30"/>
      <c r="I71" s="114"/>
      <c r="J71" s="156"/>
      <c r="K71" s="157"/>
      <c r="L71" s="131"/>
      <c r="M71" s="117"/>
      <c r="N71" s="156"/>
      <c r="O71" s="157"/>
      <c r="P71" s="131"/>
      <c r="Q71" s="179"/>
      <c r="R71" s="6"/>
      <c r="S71" s="6"/>
      <c r="T71" s="6"/>
      <c r="U71" s="6"/>
      <c r="V71" s="6"/>
    </row>
    <row r="72" spans="1:22">
      <c r="A72" s="189" t="s">
        <v>143</v>
      </c>
      <c r="B72" s="28"/>
      <c r="C72" s="18" t="s">
        <v>152</v>
      </c>
      <c r="D72" s="30"/>
      <c r="E72" s="30"/>
      <c r="F72" s="30"/>
      <c r="G72" s="30"/>
      <c r="H72" s="30"/>
      <c r="I72" s="114"/>
      <c r="J72" s="156"/>
      <c r="K72" s="157"/>
      <c r="L72" s="131"/>
      <c r="M72" s="117"/>
      <c r="N72" s="156"/>
      <c r="O72" s="182"/>
      <c r="P72" s="131">
        <v>36</v>
      </c>
      <c r="Q72" s="179"/>
      <c r="R72" s="6"/>
      <c r="S72" s="6"/>
      <c r="T72" s="6"/>
      <c r="U72" s="6"/>
      <c r="V72" s="6"/>
    </row>
    <row r="73" spans="1:22" s="10" customFormat="1" ht="27.75" customHeight="1">
      <c r="A73" s="201" t="s">
        <v>196</v>
      </c>
      <c r="B73" s="62" t="s">
        <v>101</v>
      </c>
      <c r="C73" s="77" t="s">
        <v>173</v>
      </c>
      <c r="D73" s="23">
        <f>E73+F73</f>
        <v>265</v>
      </c>
      <c r="E73" s="23">
        <f>E74+E75+E76</f>
        <v>86</v>
      </c>
      <c r="F73" s="23">
        <f>F74+F75+F76</f>
        <v>179</v>
      </c>
      <c r="G73" s="23">
        <f>G74</f>
        <v>91</v>
      </c>
      <c r="H73" s="23">
        <f>H74</f>
        <v>88</v>
      </c>
      <c r="I73" s="116">
        <v>0</v>
      </c>
      <c r="J73" s="158">
        <v>0</v>
      </c>
      <c r="K73" s="159">
        <v>0</v>
      </c>
      <c r="L73" s="133">
        <v>0</v>
      </c>
      <c r="M73" s="116">
        <v>0</v>
      </c>
      <c r="N73" s="158">
        <v>0</v>
      </c>
      <c r="O73" s="159">
        <v>0</v>
      </c>
      <c r="P73" s="133">
        <f>P74+P75+P76</f>
        <v>124</v>
      </c>
      <c r="Q73" s="159">
        <f>SUM(Q74)</f>
        <v>91</v>
      </c>
      <c r="R73" s="9"/>
      <c r="S73" s="9"/>
      <c r="T73" s="9"/>
      <c r="U73" s="9"/>
      <c r="V73" s="9"/>
    </row>
    <row r="74" spans="1:22" ht="29.25" customHeight="1">
      <c r="A74" s="189" t="s">
        <v>102</v>
      </c>
      <c r="B74" s="65" t="s">
        <v>103</v>
      </c>
      <c r="C74" s="17" t="s">
        <v>150</v>
      </c>
      <c r="D74" s="24">
        <f>E74+F74</f>
        <v>265</v>
      </c>
      <c r="E74" s="24">
        <v>86</v>
      </c>
      <c r="F74" s="24">
        <f>SUM(J74:Q74)</f>
        <v>179</v>
      </c>
      <c r="G74" s="30">
        <v>91</v>
      </c>
      <c r="H74" s="30">
        <v>88</v>
      </c>
      <c r="I74" s="114">
        <v>0</v>
      </c>
      <c r="J74" s="156">
        <v>0</v>
      </c>
      <c r="K74" s="157">
        <v>0</v>
      </c>
      <c r="L74" s="134">
        <v>0</v>
      </c>
      <c r="M74" s="114">
        <v>0</v>
      </c>
      <c r="N74" s="156">
        <v>0</v>
      </c>
      <c r="O74" s="157">
        <v>0</v>
      </c>
      <c r="P74" s="129">
        <v>88</v>
      </c>
      <c r="Q74" s="202">
        <v>91</v>
      </c>
      <c r="R74" s="6"/>
      <c r="S74" s="6"/>
      <c r="T74" s="6"/>
      <c r="U74" s="6"/>
      <c r="V74" s="6"/>
    </row>
    <row r="75" spans="1:22">
      <c r="A75" s="189" t="s">
        <v>144</v>
      </c>
      <c r="B75" s="28"/>
      <c r="C75" s="17"/>
      <c r="D75" s="24"/>
      <c r="E75" s="24"/>
      <c r="F75" s="24"/>
      <c r="G75" s="30"/>
      <c r="H75" s="30"/>
      <c r="I75" s="114"/>
      <c r="J75" s="156"/>
      <c r="K75" s="157"/>
      <c r="L75" s="131"/>
      <c r="M75" s="117"/>
      <c r="N75" s="156"/>
      <c r="O75" s="157"/>
      <c r="P75" s="129"/>
      <c r="Q75" s="202"/>
      <c r="R75" s="6"/>
      <c r="S75" s="6"/>
      <c r="T75" s="6"/>
      <c r="U75" s="6"/>
      <c r="V75" s="6"/>
    </row>
    <row r="76" spans="1:22">
      <c r="A76" s="189" t="s">
        <v>145</v>
      </c>
      <c r="B76" s="28"/>
      <c r="C76" s="105" t="s">
        <v>152</v>
      </c>
      <c r="D76" s="24"/>
      <c r="E76" s="24"/>
      <c r="F76" s="24"/>
      <c r="G76" s="30"/>
      <c r="H76" s="30"/>
      <c r="I76" s="114"/>
      <c r="J76" s="156"/>
      <c r="K76" s="157"/>
      <c r="L76" s="131"/>
      <c r="M76" s="117"/>
      <c r="N76" s="156"/>
      <c r="O76" s="157"/>
      <c r="P76" s="129">
        <v>36</v>
      </c>
      <c r="Q76" s="202"/>
      <c r="R76" s="6"/>
      <c r="S76" s="6"/>
      <c r="T76" s="6"/>
      <c r="U76" s="6"/>
      <c r="V76" s="6"/>
    </row>
    <row r="77" spans="1:22" s="10" customFormat="1" ht="57" customHeight="1">
      <c r="A77" s="201" t="s">
        <v>197</v>
      </c>
      <c r="B77" s="62" t="s">
        <v>61</v>
      </c>
      <c r="C77" s="77" t="s">
        <v>176</v>
      </c>
      <c r="D77" s="23">
        <f>D78+D79+D80</f>
        <v>323</v>
      </c>
      <c r="E77" s="23">
        <f>E78+E79+E80</f>
        <v>106</v>
      </c>
      <c r="F77" s="23">
        <f>F78+F79+F80</f>
        <v>217</v>
      </c>
      <c r="G77" s="23">
        <f>G78+G79+G80</f>
        <v>119</v>
      </c>
      <c r="H77" s="23">
        <f>H78+H79+H80</f>
        <v>98</v>
      </c>
      <c r="I77" s="116">
        <v>0</v>
      </c>
      <c r="J77" s="158">
        <v>0</v>
      </c>
      <c r="K77" s="159">
        <v>0</v>
      </c>
      <c r="L77" s="133">
        <f>L78+L79+L80</f>
        <v>48</v>
      </c>
      <c r="M77" s="116">
        <f t="shared" ref="M77:Q77" si="16">M78+M79+M80</f>
        <v>129</v>
      </c>
      <c r="N77" s="158">
        <f t="shared" si="16"/>
        <v>32</v>
      </c>
      <c r="O77" s="159">
        <f t="shared" si="16"/>
        <v>188</v>
      </c>
      <c r="P77" s="133">
        <f t="shared" si="16"/>
        <v>0</v>
      </c>
      <c r="Q77" s="159">
        <f t="shared" si="16"/>
        <v>0</v>
      </c>
      <c r="R77" s="9"/>
      <c r="S77" s="9"/>
      <c r="T77" s="9"/>
      <c r="U77" s="9"/>
      <c r="V77" s="9"/>
    </row>
    <row r="78" spans="1:22" s="10" customFormat="1" ht="63.75">
      <c r="A78" s="203" t="s">
        <v>179</v>
      </c>
      <c r="B78" s="98" t="s">
        <v>177</v>
      </c>
      <c r="C78" s="17" t="s">
        <v>157</v>
      </c>
      <c r="D78" s="26">
        <f>E78+F78</f>
        <v>323</v>
      </c>
      <c r="E78" s="26">
        <v>106</v>
      </c>
      <c r="F78" s="26">
        <f>SUM(J78:Q78)</f>
        <v>217</v>
      </c>
      <c r="G78" s="26">
        <v>119</v>
      </c>
      <c r="H78" s="26">
        <v>98</v>
      </c>
      <c r="I78" s="117">
        <v>0</v>
      </c>
      <c r="J78" s="156">
        <v>0</v>
      </c>
      <c r="K78" s="157">
        <v>0</v>
      </c>
      <c r="L78" s="129">
        <v>48</v>
      </c>
      <c r="M78" s="169">
        <v>57</v>
      </c>
      <c r="N78" s="178">
        <v>32</v>
      </c>
      <c r="O78" s="179">
        <v>80</v>
      </c>
      <c r="P78" s="134">
        <v>0</v>
      </c>
      <c r="Q78" s="157">
        <v>0</v>
      </c>
      <c r="R78" s="9"/>
      <c r="S78" s="9"/>
      <c r="T78" s="9"/>
      <c r="U78" s="9"/>
      <c r="V78" s="9"/>
    </row>
    <row r="79" spans="1:22" s="10" customFormat="1">
      <c r="A79" s="190" t="s">
        <v>146</v>
      </c>
      <c r="B79" s="29"/>
      <c r="C79" s="105" t="s">
        <v>152</v>
      </c>
      <c r="D79" s="25"/>
      <c r="E79" s="25"/>
      <c r="F79" s="25"/>
      <c r="G79" s="25"/>
      <c r="H79" s="25"/>
      <c r="I79" s="118"/>
      <c r="J79" s="160"/>
      <c r="K79" s="161"/>
      <c r="L79" s="130"/>
      <c r="M79" s="170">
        <v>72</v>
      </c>
      <c r="N79" s="160"/>
      <c r="O79" s="161"/>
      <c r="P79" s="135"/>
      <c r="Q79" s="161"/>
      <c r="R79" s="9"/>
      <c r="S79" s="9"/>
      <c r="T79" s="9"/>
      <c r="U79" s="9"/>
      <c r="V79" s="9"/>
    </row>
    <row r="80" spans="1:22" s="10" customFormat="1">
      <c r="A80" s="190" t="s">
        <v>147</v>
      </c>
      <c r="B80" s="29"/>
      <c r="C80" s="105" t="s">
        <v>152</v>
      </c>
      <c r="D80" s="25"/>
      <c r="E80" s="25"/>
      <c r="F80" s="25"/>
      <c r="G80" s="25"/>
      <c r="H80" s="25"/>
      <c r="I80" s="118"/>
      <c r="J80" s="160"/>
      <c r="K80" s="161"/>
      <c r="L80" s="135"/>
      <c r="M80" s="118"/>
      <c r="N80" s="160"/>
      <c r="O80" s="181">
        <v>108</v>
      </c>
      <c r="P80" s="135"/>
      <c r="Q80" s="179"/>
      <c r="R80" s="9"/>
      <c r="S80" s="9"/>
      <c r="T80" s="9"/>
      <c r="U80" s="9"/>
      <c r="V80" s="9"/>
    </row>
    <row r="81" spans="1:17" ht="21" customHeight="1">
      <c r="A81" s="204"/>
      <c r="B81" s="99" t="s">
        <v>104</v>
      </c>
      <c r="C81" s="32" t="s">
        <v>201</v>
      </c>
      <c r="D81" s="100">
        <f>D33+D29+D22+D8</f>
        <v>7182</v>
      </c>
      <c r="E81" s="100">
        <f>E33+E29+E22+E8</f>
        <v>2394</v>
      </c>
      <c r="F81" s="100">
        <f>F8+F22+F29+F33</f>
        <v>4788</v>
      </c>
      <c r="G81" s="100">
        <f>G8+G22+G29+G33</f>
        <v>2549</v>
      </c>
      <c r="H81" s="100">
        <f>H8+H22+H29+H33</f>
        <v>2179</v>
      </c>
      <c r="I81" s="119">
        <f>I8+I22+I29+I33</f>
        <v>60</v>
      </c>
      <c r="J81" s="162">
        <f>J8+J22+J29+J33</f>
        <v>612</v>
      </c>
      <c r="K81" s="163">
        <f t="shared" ref="K81:Q81" si="17">K8+K22+K29+K33</f>
        <v>792</v>
      </c>
      <c r="L81" s="136">
        <f t="shared" si="17"/>
        <v>576</v>
      </c>
      <c r="M81" s="119">
        <f t="shared" si="17"/>
        <v>828</v>
      </c>
      <c r="N81" s="162">
        <f t="shared" si="17"/>
        <v>576</v>
      </c>
      <c r="O81" s="163">
        <f t="shared" si="17"/>
        <v>864</v>
      </c>
      <c r="P81" s="136">
        <f t="shared" si="17"/>
        <v>612</v>
      </c>
      <c r="Q81" s="163">
        <f t="shared" si="17"/>
        <v>468</v>
      </c>
    </row>
    <row r="82" spans="1:17" ht="31.5" customHeight="1">
      <c r="A82" s="205" t="s">
        <v>106</v>
      </c>
      <c r="B82" s="33" t="s">
        <v>107</v>
      </c>
      <c r="C82" s="34"/>
      <c r="D82" s="35"/>
      <c r="E82" s="35"/>
      <c r="F82" s="35"/>
      <c r="G82" s="35"/>
      <c r="H82" s="35"/>
      <c r="I82" s="120"/>
      <c r="J82" s="164"/>
      <c r="K82" s="165"/>
      <c r="L82" s="137"/>
      <c r="M82" s="171"/>
      <c r="N82" s="164"/>
      <c r="O82" s="165"/>
      <c r="P82" s="137"/>
      <c r="Q82" s="206" t="s">
        <v>134</v>
      </c>
    </row>
    <row r="83" spans="1:17" ht="27.75" customHeight="1" thickBot="1">
      <c r="A83" s="218" t="s">
        <v>109</v>
      </c>
      <c r="B83" s="219" t="s">
        <v>62</v>
      </c>
      <c r="C83" s="220"/>
      <c r="D83" s="209"/>
      <c r="E83" s="209"/>
      <c r="F83" s="209"/>
      <c r="G83" s="209"/>
      <c r="H83" s="209"/>
      <c r="I83" s="210"/>
      <c r="J83" s="211"/>
      <c r="K83" s="212"/>
      <c r="L83" s="213"/>
      <c r="M83" s="214"/>
      <c r="N83" s="211"/>
      <c r="O83" s="212"/>
      <c r="P83" s="213"/>
      <c r="Q83" s="215" t="s">
        <v>135</v>
      </c>
    </row>
    <row r="84" spans="1:17" ht="15" customHeight="1">
      <c r="A84" s="240" t="s">
        <v>178</v>
      </c>
      <c r="B84" s="241"/>
      <c r="C84" s="241"/>
      <c r="D84" s="241"/>
      <c r="E84" s="242"/>
      <c r="F84" s="255" t="s">
        <v>116</v>
      </c>
      <c r="G84" s="258" t="s">
        <v>198</v>
      </c>
      <c r="H84" s="259"/>
      <c r="I84" s="259"/>
      <c r="J84" s="216">
        <f>J8+J22+J29+J34+J58+J62+J66+J70+J74+J78</f>
        <v>612</v>
      </c>
      <c r="K84" s="216">
        <f t="shared" ref="K84:Q84" si="18">K8+K22+K29+K34+K58+K62+K66+K70+K74+K78</f>
        <v>792</v>
      </c>
      <c r="L84" s="216">
        <f t="shared" si="18"/>
        <v>576</v>
      </c>
      <c r="M84" s="216">
        <f t="shared" si="18"/>
        <v>684</v>
      </c>
      <c r="N84" s="216">
        <f t="shared" si="18"/>
        <v>576</v>
      </c>
      <c r="O84" s="216">
        <f t="shared" si="18"/>
        <v>612</v>
      </c>
      <c r="P84" s="216">
        <f t="shared" si="18"/>
        <v>468</v>
      </c>
      <c r="Q84" s="217">
        <f t="shared" si="18"/>
        <v>468</v>
      </c>
    </row>
    <row r="85" spans="1:17" ht="15" customHeight="1">
      <c r="A85" s="243"/>
      <c r="B85" s="244"/>
      <c r="C85" s="244"/>
      <c r="D85" s="244"/>
      <c r="E85" s="245"/>
      <c r="F85" s="256"/>
      <c r="G85" s="260" t="s">
        <v>128</v>
      </c>
      <c r="H85" s="261"/>
      <c r="I85" s="261"/>
      <c r="J85" s="101">
        <v>0</v>
      </c>
      <c r="K85" s="101">
        <v>0</v>
      </c>
      <c r="L85" s="102">
        <v>0</v>
      </c>
      <c r="M85" s="36">
        <v>144</v>
      </c>
      <c r="N85" s="101">
        <v>0</v>
      </c>
      <c r="O85" s="101">
        <v>0</v>
      </c>
      <c r="P85" s="37">
        <v>0</v>
      </c>
      <c r="Q85" s="145">
        <v>0</v>
      </c>
    </row>
    <row r="86" spans="1:17" ht="26.25" customHeight="1">
      <c r="A86" s="243"/>
      <c r="B86" s="244"/>
      <c r="C86" s="244"/>
      <c r="D86" s="244"/>
      <c r="E86" s="245"/>
      <c r="F86" s="256"/>
      <c r="G86" s="262" t="s">
        <v>129</v>
      </c>
      <c r="H86" s="263"/>
      <c r="I86" s="263"/>
      <c r="J86" s="101">
        <v>0</v>
      </c>
      <c r="K86" s="101">
        <v>0</v>
      </c>
      <c r="L86" s="102">
        <v>0</v>
      </c>
      <c r="M86" s="36">
        <v>0</v>
      </c>
      <c r="N86" s="101">
        <v>0</v>
      </c>
      <c r="O86" s="101">
        <v>252</v>
      </c>
      <c r="P86" s="37">
        <v>144</v>
      </c>
      <c r="Q86" s="207">
        <v>0</v>
      </c>
    </row>
    <row r="87" spans="1:17" ht="24" customHeight="1">
      <c r="A87" s="243"/>
      <c r="B87" s="244"/>
      <c r="C87" s="244"/>
      <c r="D87" s="244"/>
      <c r="E87" s="245"/>
      <c r="F87" s="256"/>
      <c r="G87" s="262" t="s">
        <v>130</v>
      </c>
      <c r="H87" s="263"/>
      <c r="I87" s="263"/>
      <c r="J87" s="101">
        <v>0</v>
      </c>
      <c r="K87" s="101">
        <v>0</v>
      </c>
      <c r="L87" s="102">
        <v>0</v>
      </c>
      <c r="M87" s="36">
        <v>0</v>
      </c>
      <c r="N87" s="101">
        <v>0</v>
      </c>
      <c r="O87" s="101">
        <v>0</v>
      </c>
      <c r="P87" s="37">
        <v>0</v>
      </c>
      <c r="Q87" s="207">
        <v>144</v>
      </c>
    </row>
    <row r="88" spans="1:17" ht="11.25" customHeight="1">
      <c r="A88" s="243"/>
      <c r="B88" s="244"/>
      <c r="C88" s="244"/>
      <c r="D88" s="244"/>
      <c r="E88" s="245"/>
      <c r="F88" s="256"/>
      <c r="G88" s="260" t="s">
        <v>131</v>
      </c>
      <c r="H88" s="261"/>
      <c r="I88" s="261"/>
      <c r="J88" s="101">
        <v>0</v>
      </c>
      <c r="K88" s="101">
        <v>3</v>
      </c>
      <c r="L88" s="102">
        <v>2</v>
      </c>
      <c r="M88" s="102">
        <v>2</v>
      </c>
      <c r="N88" s="101">
        <v>2</v>
      </c>
      <c r="O88" s="101">
        <v>5</v>
      </c>
      <c r="P88" s="103">
        <v>0</v>
      </c>
      <c r="Q88" s="208">
        <v>6</v>
      </c>
    </row>
    <row r="89" spans="1:17" ht="12.75" customHeight="1">
      <c r="A89" s="243"/>
      <c r="B89" s="244"/>
      <c r="C89" s="244"/>
      <c r="D89" s="244"/>
      <c r="E89" s="245"/>
      <c r="F89" s="256"/>
      <c r="G89" s="260" t="s">
        <v>132</v>
      </c>
      <c r="H89" s="261"/>
      <c r="I89" s="261"/>
      <c r="J89" s="101">
        <v>0</v>
      </c>
      <c r="K89" s="101">
        <v>10</v>
      </c>
      <c r="L89" s="102">
        <v>2</v>
      </c>
      <c r="M89" s="102">
        <v>8</v>
      </c>
      <c r="N89" s="101">
        <v>0</v>
      </c>
      <c r="O89" s="101">
        <v>10</v>
      </c>
      <c r="P89" s="103">
        <v>5</v>
      </c>
      <c r="Q89" s="208">
        <v>5</v>
      </c>
    </row>
    <row r="90" spans="1:17" ht="5.25" customHeight="1">
      <c r="A90" s="243"/>
      <c r="B90" s="244"/>
      <c r="C90" s="244"/>
      <c r="D90" s="244"/>
      <c r="E90" s="245"/>
      <c r="F90" s="256"/>
      <c r="G90" s="264" t="s">
        <v>188</v>
      </c>
      <c r="H90" s="265"/>
      <c r="I90" s="265"/>
      <c r="J90" s="225">
        <v>0</v>
      </c>
      <c r="K90" s="225">
        <v>0</v>
      </c>
      <c r="L90" s="254">
        <v>0</v>
      </c>
      <c r="M90" s="254">
        <v>0</v>
      </c>
      <c r="N90" s="225">
        <v>0</v>
      </c>
      <c r="O90" s="225">
        <v>0</v>
      </c>
      <c r="P90" s="227">
        <v>0</v>
      </c>
      <c r="Q90" s="228">
        <v>0</v>
      </c>
    </row>
    <row r="91" spans="1:17" ht="9.75" customHeight="1" thickBot="1">
      <c r="A91" s="246"/>
      <c r="B91" s="247"/>
      <c r="C91" s="247"/>
      <c r="D91" s="247"/>
      <c r="E91" s="248"/>
      <c r="F91" s="257"/>
      <c r="G91" s="266"/>
      <c r="H91" s="267"/>
      <c r="I91" s="267"/>
      <c r="J91" s="226"/>
      <c r="K91" s="226"/>
      <c r="L91" s="226"/>
      <c r="M91" s="226"/>
      <c r="N91" s="226"/>
      <c r="O91" s="226"/>
      <c r="P91" s="226"/>
      <c r="Q91" s="229"/>
    </row>
    <row r="92" spans="1:17" ht="13.5" customHeight="1">
      <c r="A92" s="38"/>
      <c r="B92" s="38"/>
      <c r="C92" s="39"/>
      <c r="D92" s="38"/>
      <c r="E92" s="38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</row>
    <row r="93" spans="1:17" ht="22.5" customHeight="1">
      <c r="A93" s="38"/>
      <c r="B93" s="38"/>
      <c r="C93" s="39"/>
      <c r="D93" s="38"/>
      <c r="E93" s="38"/>
      <c r="F93" s="40"/>
      <c r="G93" s="40"/>
      <c r="H93" s="40"/>
      <c r="I93" s="40"/>
      <c r="J93" s="40"/>
      <c r="K93" s="63"/>
      <c r="L93" s="63"/>
      <c r="M93" s="63"/>
      <c r="N93" s="63"/>
      <c r="O93" s="63"/>
      <c r="P93" s="63"/>
      <c r="Q93" s="63"/>
    </row>
    <row r="94" spans="1:17" ht="15">
      <c r="A94" s="11"/>
      <c r="B94" s="11"/>
      <c r="C94" s="13"/>
      <c r="D94" s="11"/>
      <c r="E94" s="11"/>
    </row>
    <row r="95" spans="1:17" ht="15">
      <c r="A95" s="11"/>
      <c r="B95" s="11"/>
      <c r="C95" s="13"/>
      <c r="D95" s="11"/>
      <c r="E95" s="11"/>
    </row>
    <row r="99" spans="4:6">
      <c r="E99" s="6"/>
    </row>
    <row r="101" spans="4:6">
      <c r="D101" s="6"/>
      <c r="E101" s="6"/>
      <c r="F101" s="6"/>
    </row>
  </sheetData>
  <sheetProtection selectLockedCells="1" selectUnlockedCells="1"/>
  <mergeCells count="40">
    <mergeCell ref="L90:L91"/>
    <mergeCell ref="M90:M91"/>
    <mergeCell ref="F84:F91"/>
    <mergeCell ref="G84:I84"/>
    <mergeCell ref="G85:I85"/>
    <mergeCell ref="G86:I86"/>
    <mergeCell ref="G87:I87"/>
    <mergeCell ref="G88:I88"/>
    <mergeCell ref="G89:I89"/>
    <mergeCell ref="G90:I91"/>
    <mergeCell ref="J90:J91"/>
    <mergeCell ref="K90:K91"/>
    <mergeCell ref="A84:E91"/>
    <mergeCell ref="A3:A6"/>
    <mergeCell ref="G5:I5"/>
    <mergeCell ref="F5:F6"/>
    <mergeCell ref="F4:I4"/>
    <mergeCell ref="E4:E6"/>
    <mergeCell ref="J5:J6"/>
    <mergeCell ref="K5:K6"/>
    <mergeCell ref="B3:B6"/>
    <mergeCell ref="C3:C6"/>
    <mergeCell ref="D3:I3"/>
    <mergeCell ref="D4:D6"/>
    <mergeCell ref="L5:L6"/>
    <mergeCell ref="M5:M6"/>
    <mergeCell ref="P3:Q3"/>
    <mergeCell ref="N90:N91"/>
    <mergeCell ref="O90:O91"/>
    <mergeCell ref="P90:P91"/>
    <mergeCell ref="Q90:Q91"/>
    <mergeCell ref="P5:P6"/>
    <mergeCell ref="Q5:Q6"/>
    <mergeCell ref="N4:O4"/>
    <mergeCell ref="P4:Q4"/>
    <mergeCell ref="O5:O6"/>
    <mergeCell ref="N5:N6"/>
    <mergeCell ref="J3:O3"/>
    <mergeCell ref="J4:K4"/>
    <mergeCell ref="L4:M4"/>
  </mergeCells>
  <printOptions horizontalCentered="1" verticalCentered="1"/>
  <pageMargins left="3.937007874015748E-2" right="3.937007874015748E-2" top="0" bottom="0" header="0" footer="0"/>
  <pageSetup paperSize="9" scale="99" firstPageNumber="0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B11" sqref="B11"/>
    </sheetView>
  </sheetViews>
  <sheetFormatPr defaultRowHeight="15"/>
  <cols>
    <col min="2" max="2" width="16.42578125" customWidth="1"/>
    <col min="4" max="4" width="15.42578125" customWidth="1"/>
    <col min="5" max="5" width="16.140625" customWidth="1"/>
    <col min="6" max="6" width="17.28515625" customWidth="1"/>
    <col min="7" max="7" width="17.7109375" customWidth="1"/>
    <col min="8" max="8" width="10.42578125" customWidth="1"/>
  </cols>
  <sheetData>
    <row r="1" spans="1:9">
      <c r="A1" s="268" t="s">
        <v>216</v>
      </c>
      <c r="B1" s="268"/>
      <c r="C1" s="268"/>
      <c r="D1" s="268"/>
      <c r="E1" s="268"/>
      <c r="F1" s="268"/>
      <c r="G1" s="269"/>
      <c r="H1" s="269"/>
      <c r="I1" s="269"/>
    </row>
    <row r="2" spans="1:9" ht="15.75" thickBot="1"/>
    <row r="3" spans="1:9" ht="60" customHeight="1">
      <c r="A3" s="278" t="s">
        <v>110</v>
      </c>
      <c r="B3" s="270" t="s">
        <v>111</v>
      </c>
      <c r="C3" s="270" t="s">
        <v>105</v>
      </c>
      <c r="D3" s="276" t="s">
        <v>112</v>
      </c>
      <c r="E3" s="277"/>
      <c r="F3" s="270" t="s">
        <v>108</v>
      </c>
      <c r="G3" s="270" t="s">
        <v>62</v>
      </c>
      <c r="H3" s="272" t="s">
        <v>115</v>
      </c>
      <c r="I3" s="274" t="s">
        <v>116</v>
      </c>
    </row>
    <row r="4" spans="1:9" ht="26.25" thickBot="1">
      <c r="A4" s="279"/>
      <c r="B4" s="271"/>
      <c r="C4" s="271"/>
      <c r="D4" s="42" t="s">
        <v>113</v>
      </c>
      <c r="E4" s="43" t="s">
        <v>114</v>
      </c>
      <c r="F4" s="271"/>
      <c r="G4" s="271"/>
      <c r="H4" s="273"/>
      <c r="I4" s="275"/>
    </row>
    <row r="5" spans="1:9" ht="15.75" thickBot="1">
      <c r="A5" s="53">
        <v>1</v>
      </c>
      <c r="B5" s="54">
        <v>2</v>
      </c>
      <c r="C5" s="54">
        <v>3</v>
      </c>
      <c r="D5" s="54">
        <v>4</v>
      </c>
      <c r="E5" s="54">
        <v>5</v>
      </c>
      <c r="F5" s="54">
        <v>6</v>
      </c>
      <c r="G5" s="54">
        <v>7</v>
      </c>
      <c r="H5" s="54">
        <v>8</v>
      </c>
      <c r="I5" s="55">
        <v>9</v>
      </c>
    </row>
    <row r="6" spans="1:9">
      <c r="A6" s="50" t="s">
        <v>117</v>
      </c>
      <c r="B6" s="51" t="s">
        <v>181</v>
      </c>
      <c r="C6" s="51">
        <v>0</v>
      </c>
      <c r="D6" s="51">
        <v>0</v>
      </c>
      <c r="E6" s="51">
        <v>0</v>
      </c>
      <c r="F6" s="51">
        <v>2</v>
      </c>
      <c r="G6" s="51">
        <v>0</v>
      </c>
      <c r="H6" s="51">
        <v>11</v>
      </c>
      <c r="I6" s="52">
        <v>52</v>
      </c>
    </row>
    <row r="7" spans="1:9">
      <c r="A7" s="44" t="s">
        <v>118</v>
      </c>
      <c r="B7" s="45" t="s">
        <v>182</v>
      </c>
      <c r="C7" s="45" t="s">
        <v>187</v>
      </c>
      <c r="D7" s="45">
        <v>0</v>
      </c>
      <c r="E7" s="45">
        <v>0</v>
      </c>
      <c r="F7" s="45">
        <v>2</v>
      </c>
      <c r="G7" s="45">
        <v>0</v>
      </c>
      <c r="H7" s="45">
        <v>11</v>
      </c>
      <c r="I7" s="46">
        <v>52</v>
      </c>
    </row>
    <row r="8" spans="1:9">
      <c r="A8" s="44" t="s">
        <v>119</v>
      </c>
      <c r="B8" s="45" t="s">
        <v>183</v>
      </c>
      <c r="C8" s="45">
        <v>0</v>
      </c>
      <c r="D8" s="45" t="s">
        <v>185</v>
      </c>
      <c r="E8" s="45">
        <v>0</v>
      </c>
      <c r="F8" s="45">
        <v>2</v>
      </c>
      <c r="G8" s="45">
        <v>0</v>
      </c>
      <c r="H8" s="45">
        <v>10</v>
      </c>
      <c r="I8" s="46">
        <v>52</v>
      </c>
    </row>
    <row r="9" spans="1:9" ht="15.75" thickBot="1">
      <c r="A9" s="47" t="s">
        <v>120</v>
      </c>
      <c r="B9" s="48" t="s">
        <v>184</v>
      </c>
      <c r="C9" s="48">
        <v>0</v>
      </c>
      <c r="D9" s="48" t="s">
        <v>186</v>
      </c>
      <c r="E9" s="48" t="s">
        <v>187</v>
      </c>
      <c r="F9" s="48">
        <v>1</v>
      </c>
      <c r="G9" s="48">
        <v>6</v>
      </c>
      <c r="H9" s="48">
        <v>2</v>
      </c>
      <c r="I9" s="49">
        <v>43</v>
      </c>
    </row>
    <row r="10" spans="1:9" ht="15.75" thickBot="1">
      <c r="A10" s="56" t="s">
        <v>116</v>
      </c>
      <c r="B10" s="57">
        <v>133</v>
      </c>
      <c r="C10" s="57">
        <v>4</v>
      </c>
      <c r="D10" s="57">
        <v>11</v>
      </c>
      <c r="E10" s="57">
        <v>4</v>
      </c>
      <c r="F10" s="57">
        <f t="shared" ref="F10:H10" si="0">SUM(F6:F9)</f>
        <v>7</v>
      </c>
      <c r="G10" s="57">
        <f t="shared" si="0"/>
        <v>6</v>
      </c>
      <c r="H10" s="57">
        <f t="shared" si="0"/>
        <v>34</v>
      </c>
      <c r="I10" s="58">
        <f>SUM(I6:I9)</f>
        <v>199</v>
      </c>
    </row>
  </sheetData>
  <mergeCells count="9">
    <mergeCell ref="A1:I1"/>
    <mergeCell ref="G3:G4"/>
    <mergeCell ref="H3:H4"/>
    <mergeCell ref="I3:I4"/>
    <mergeCell ref="D3:E3"/>
    <mergeCell ref="A3:A4"/>
    <mergeCell ref="B3:B4"/>
    <mergeCell ref="C3:C4"/>
    <mergeCell ref="F3:F4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080110 полный</vt:lpstr>
      <vt:lpstr>Бюджет времени</vt:lpstr>
      <vt:lpstr>Лист1</vt:lpstr>
      <vt:lpstr>'080110 полный'!Область_печати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2015-02-05T10:51:49Z</dcterms:modified>
</cp:coreProperties>
</file>