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 firstSheet="2" activeTab="5"/>
  </bookViews>
  <sheets>
    <sheet name="Диаграмма1" sheetId="12" r:id="rId1"/>
    <sheet name="Уч план полный" sheetId="6" r:id="rId2"/>
    <sheet name="Бюджет времени" sheetId="7" r:id="rId3"/>
    <sheet name="Титул (2)" sheetId="10" r:id="rId4"/>
    <sheet name="кабинеты" sheetId="9" r:id="rId5"/>
    <sheet name="Уч план краткий" sheetId="11" r:id="rId6"/>
  </sheets>
  <definedNames>
    <definedName name="_xlnm.Print_Area" localSheetId="3">'Титул (2)'!$A$1:$CE$39</definedName>
    <definedName name="_xlnm.Print_Area" localSheetId="5">'Уч план краткий'!$A$1:$O$85</definedName>
    <definedName name="_xlnm.Print_Area" localSheetId="1">'Уч план полный'!$A$1:$O$79</definedName>
  </definedNames>
  <calcPr calcId="145621"/>
</workbook>
</file>

<file path=xl/calcChain.xml><?xml version="1.0" encoding="utf-8"?>
<calcChain xmlns="http://schemas.openxmlformats.org/spreadsheetml/2006/main">
  <c r="F67" i="11" l="1"/>
  <c r="F63" i="11"/>
  <c r="F62" i="11"/>
  <c r="F57" i="11"/>
  <c r="F58" i="11"/>
  <c r="F56" i="11"/>
  <c r="F51" i="11"/>
  <c r="F52" i="11"/>
  <c r="F50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33" i="11"/>
  <c r="F30" i="11"/>
  <c r="F29" i="11"/>
  <c r="F24" i="11"/>
  <c r="F25" i="11"/>
  <c r="F26" i="11"/>
  <c r="F27" i="11"/>
  <c r="F23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9" i="11"/>
  <c r="E66" i="11"/>
  <c r="F66" i="11"/>
  <c r="G66" i="11"/>
  <c r="H66" i="11"/>
  <c r="I66" i="11"/>
  <c r="E61" i="11"/>
  <c r="F61" i="11"/>
  <c r="G61" i="11"/>
  <c r="H61" i="11"/>
  <c r="I61" i="11"/>
  <c r="E55" i="11"/>
  <c r="F55" i="11"/>
  <c r="G55" i="11"/>
  <c r="H55" i="11"/>
  <c r="I55" i="11"/>
  <c r="E49" i="11"/>
  <c r="F49" i="11"/>
  <c r="G49" i="11"/>
  <c r="H49" i="11"/>
  <c r="I49" i="11"/>
  <c r="E32" i="11"/>
  <c r="G32" i="11"/>
  <c r="H32" i="11"/>
  <c r="I32" i="11"/>
  <c r="D34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30" i="11"/>
  <c r="F22" i="11"/>
  <c r="G22" i="11"/>
  <c r="H22" i="11"/>
  <c r="I22" i="11"/>
  <c r="D8" i="11"/>
  <c r="F32" i="11" l="1"/>
  <c r="D35" i="11"/>
  <c r="E8" i="11"/>
  <c r="F8" i="11"/>
  <c r="G8" i="11"/>
  <c r="H8" i="11"/>
  <c r="I8" i="11"/>
  <c r="K66" i="11"/>
  <c r="L66" i="11"/>
  <c r="M66" i="11"/>
  <c r="N66" i="11"/>
  <c r="O66" i="11"/>
  <c r="J66" i="11"/>
  <c r="K61" i="11"/>
  <c r="L61" i="11"/>
  <c r="M61" i="11"/>
  <c r="N61" i="11"/>
  <c r="O61" i="11"/>
  <c r="J61" i="11"/>
  <c r="K55" i="11"/>
  <c r="L55" i="11"/>
  <c r="M55" i="11"/>
  <c r="N55" i="11"/>
  <c r="O55" i="11"/>
  <c r="J55" i="11"/>
  <c r="K49" i="11"/>
  <c r="L49" i="11"/>
  <c r="M49" i="11"/>
  <c r="N49" i="11"/>
  <c r="O49" i="11"/>
  <c r="J49" i="11"/>
  <c r="J48" i="11" s="1"/>
  <c r="K32" i="11"/>
  <c r="L32" i="11"/>
  <c r="M32" i="11"/>
  <c r="N32" i="11"/>
  <c r="O32" i="11"/>
  <c r="J32" i="11"/>
  <c r="K31" i="11"/>
  <c r="K28" i="11"/>
  <c r="L28" i="11"/>
  <c r="M28" i="11"/>
  <c r="N28" i="11"/>
  <c r="O28" i="11"/>
  <c r="J28" i="11"/>
  <c r="K22" i="11"/>
  <c r="L22" i="11"/>
  <c r="M22" i="11"/>
  <c r="N22" i="11"/>
  <c r="O22" i="11"/>
  <c r="J22" i="11"/>
  <c r="K8" i="11" l="1"/>
  <c r="K73" i="11" s="1"/>
  <c r="L8" i="11"/>
  <c r="L73" i="11" s="1"/>
  <c r="M8" i="11"/>
  <c r="N8" i="11"/>
  <c r="O8" i="11"/>
  <c r="O73" i="11" s="1"/>
  <c r="J8" i="11"/>
  <c r="J73" i="11" s="1"/>
  <c r="N73" i="11" l="1"/>
  <c r="M73" i="11"/>
  <c r="I9" i="7"/>
  <c r="D58" i="11" l="1"/>
  <c r="D27" i="11"/>
  <c r="F55" i="6"/>
  <c r="F27" i="6"/>
  <c r="D30" i="6" l="1"/>
  <c r="D35" i="6"/>
  <c r="D55" i="6"/>
  <c r="D10" i="6"/>
  <c r="D11" i="6"/>
  <c r="D12" i="6"/>
  <c r="D13" i="6"/>
  <c r="D14" i="6"/>
  <c r="D15" i="6"/>
  <c r="D16" i="6"/>
  <c r="D17" i="6"/>
  <c r="D18" i="6"/>
  <c r="D19" i="6"/>
  <c r="D20" i="6"/>
  <c r="D21" i="6"/>
  <c r="D9" i="6"/>
  <c r="G22" i="6"/>
  <c r="H22" i="6"/>
  <c r="E63" i="6"/>
  <c r="G58" i="6"/>
  <c r="H58" i="6"/>
  <c r="I58" i="6"/>
  <c r="G52" i="6"/>
  <c r="H52" i="6"/>
  <c r="I52" i="6"/>
  <c r="G46" i="6"/>
  <c r="H46" i="6"/>
  <c r="I46" i="6"/>
  <c r="E46" i="6"/>
  <c r="E52" i="6"/>
  <c r="G32" i="6"/>
  <c r="H32" i="6"/>
  <c r="I32" i="6"/>
  <c r="J32" i="6"/>
  <c r="K32" i="6"/>
  <c r="L32" i="6"/>
  <c r="M32" i="6"/>
  <c r="N32" i="6"/>
  <c r="O32" i="6"/>
  <c r="E22" i="6"/>
  <c r="E8" i="6"/>
  <c r="D8" i="6" l="1"/>
  <c r="F63" i="6"/>
  <c r="J63" i="6"/>
  <c r="K63" i="6"/>
  <c r="L63" i="6"/>
  <c r="N63" i="6"/>
  <c r="O63" i="6"/>
  <c r="M63" i="6"/>
  <c r="O58" i="6"/>
  <c r="L58" i="6"/>
  <c r="M58" i="6"/>
  <c r="N58" i="6"/>
  <c r="O52" i="6"/>
  <c r="L52" i="6"/>
  <c r="M52" i="6"/>
  <c r="N52" i="6"/>
  <c r="O46" i="6"/>
  <c r="N46" i="6"/>
  <c r="N45" i="6" l="1"/>
  <c r="O45" i="6"/>
  <c r="D67" i="11"/>
  <c r="D66" i="11" s="1"/>
  <c r="D62" i="11"/>
  <c r="D57" i="11"/>
  <c r="D56" i="11"/>
  <c r="D52" i="11"/>
  <c r="D51" i="11"/>
  <c r="D50" i="11"/>
  <c r="J31" i="11"/>
  <c r="D29" i="11"/>
  <c r="D28" i="11" s="1"/>
  <c r="I28" i="11"/>
  <c r="H28" i="11"/>
  <c r="H70" i="11" s="1"/>
  <c r="G28" i="11"/>
  <c r="D26" i="11"/>
  <c r="D25" i="11"/>
  <c r="F44" i="6"/>
  <c r="D44" i="6" s="1"/>
  <c r="D55" i="11" l="1"/>
  <c r="D49" i="11"/>
  <c r="D24" i="11"/>
  <c r="E22" i="11"/>
  <c r="M48" i="11"/>
  <c r="D23" i="11"/>
  <c r="G48" i="11"/>
  <c r="G31" i="11" s="1"/>
  <c r="G70" i="11" s="1"/>
  <c r="I48" i="11"/>
  <c r="I31" i="11" s="1"/>
  <c r="I70" i="11" s="1"/>
  <c r="K70" i="11"/>
  <c r="O48" i="11"/>
  <c r="F28" i="11"/>
  <c r="H48" i="11"/>
  <c r="L48" i="11"/>
  <c r="N48" i="11"/>
  <c r="N70" i="11" s="1"/>
  <c r="J70" i="11"/>
  <c r="D33" i="11"/>
  <c r="D32" i="11" s="1"/>
  <c r="D63" i="11"/>
  <c r="D61" i="11" s="1"/>
  <c r="E48" i="11"/>
  <c r="E28" i="11"/>
  <c r="J52" i="6"/>
  <c r="K52" i="6"/>
  <c r="J58" i="6"/>
  <c r="K58" i="6"/>
  <c r="D64" i="6"/>
  <c r="G28" i="6"/>
  <c r="H28" i="6"/>
  <c r="I28" i="6"/>
  <c r="J28" i="6"/>
  <c r="K28" i="6"/>
  <c r="L28" i="6"/>
  <c r="M28" i="6"/>
  <c r="N28" i="6"/>
  <c r="O28" i="6"/>
  <c r="J31" i="6"/>
  <c r="H9" i="7"/>
  <c r="G9" i="7"/>
  <c r="F9" i="7"/>
  <c r="F33" i="6"/>
  <c r="D63" i="6"/>
  <c r="F59" i="6"/>
  <c r="F60" i="6"/>
  <c r="D60" i="6" s="1"/>
  <c r="F53" i="6"/>
  <c r="F47" i="6"/>
  <c r="F48" i="6"/>
  <c r="D48" i="6" s="1"/>
  <c r="F49" i="6"/>
  <c r="D49" i="6" s="1"/>
  <c r="L46" i="6"/>
  <c r="M46" i="6"/>
  <c r="F34" i="6"/>
  <c r="E34" i="6" s="1"/>
  <c r="F36" i="6"/>
  <c r="E36" i="6" s="1"/>
  <c r="D36" i="6" s="1"/>
  <c r="F37" i="6"/>
  <c r="E37" i="6" s="1"/>
  <c r="D37" i="6" s="1"/>
  <c r="F38" i="6"/>
  <c r="E38" i="6" s="1"/>
  <c r="D38" i="6" s="1"/>
  <c r="F39" i="6"/>
  <c r="D39" i="6" s="1"/>
  <c r="F40" i="6"/>
  <c r="D40" i="6" s="1"/>
  <c r="F41" i="6"/>
  <c r="D41" i="6" s="1"/>
  <c r="F42" i="6"/>
  <c r="D42" i="6" s="1"/>
  <c r="F43" i="6"/>
  <c r="D43" i="6" s="1"/>
  <c r="F29" i="6"/>
  <c r="D29" i="6" s="1"/>
  <c r="F26" i="6"/>
  <c r="D26" i="6" s="1"/>
  <c r="F25" i="6"/>
  <c r="D25" i="6" s="1"/>
  <c r="F24" i="6"/>
  <c r="D24" i="6" s="1"/>
  <c r="F23" i="6"/>
  <c r="O22" i="6"/>
  <c r="N22" i="6"/>
  <c r="M22" i="6"/>
  <c r="L22" i="6"/>
  <c r="M31" i="11" l="1"/>
  <c r="M70" i="11"/>
  <c r="D22" i="11"/>
  <c r="N31" i="11"/>
  <c r="L31" i="11"/>
  <c r="L70" i="11" s="1"/>
  <c r="O31" i="11"/>
  <c r="O70" i="11" s="1"/>
  <c r="H31" i="11"/>
  <c r="D23" i="6"/>
  <c r="D22" i="6" s="1"/>
  <c r="F22" i="6"/>
  <c r="F46" i="6"/>
  <c r="F58" i="6"/>
  <c r="F54" i="6" s="1"/>
  <c r="D54" i="6" s="1"/>
  <c r="D34" i="6"/>
  <c r="E32" i="6"/>
  <c r="D33" i="6"/>
  <c r="F32" i="6"/>
  <c r="D47" i="6"/>
  <c r="D46" i="6" s="1"/>
  <c r="D59" i="6"/>
  <c r="D58" i="6" s="1"/>
  <c r="D48" i="11"/>
  <c r="D53" i="6"/>
  <c r="D52" i="6" s="1"/>
  <c r="F48" i="11"/>
  <c r="F31" i="11" s="1"/>
  <c r="F70" i="11" s="1"/>
  <c r="E31" i="11"/>
  <c r="E70" i="11" s="1"/>
  <c r="I45" i="6"/>
  <c r="I31" i="6" s="1"/>
  <c r="I67" i="6" s="1"/>
  <c r="M45" i="6"/>
  <c r="M31" i="6" s="1"/>
  <c r="M67" i="6" s="1"/>
  <c r="K31" i="6"/>
  <c r="K67" i="6" s="1"/>
  <c r="K70" i="6" s="1"/>
  <c r="J67" i="6"/>
  <c r="J70" i="6" s="1"/>
  <c r="F28" i="6"/>
  <c r="E58" i="6"/>
  <c r="D28" i="6"/>
  <c r="E28" i="6"/>
  <c r="L45" i="6"/>
  <c r="L31" i="6" s="1"/>
  <c r="H45" i="6"/>
  <c r="H31" i="6" s="1"/>
  <c r="N31" i="6"/>
  <c r="G45" i="6"/>
  <c r="G31" i="6" s="1"/>
  <c r="O31" i="6"/>
  <c r="D45" i="6" l="1"/>
  <c r="D32" i="6"/>
  <c r="D31" i="11"/>
  <c r="D70" i="11" s="1"/>
  <c r="F52" i="6"/>
  <c r="F45" i="6" s="1"/>
  <c r="F31" i="6" s="1"/>
  <c r="O67" i="6"/>
  <c r="O70" i="6" s="1"/>
  <c r="N67" i="6"/>
  <c r="N70" i="6" s="1"/>
  <c r="H67" i="6"/>
  <c r="L67" i="6"/>
  <c r="L70" i="6" s="1"/>
  <c r="G67" i="6"/>
  <c r="D31" i="6" l="1"/>
  <c r="D67" i="6" s="1"/>
  <c r="E45" i="6"/>
  <c r="E31" i="6" s="1"/>
  <c r="F67" i="6"/>
  <c r="E67" i="6" l="1"/>
</calcChain>
</file>

<file path=xl/sharedStrings.xml><?xml version="1.0" encoding="utf-8"?>
<sst xmlns="http://schemas.openxmlformats.org/spreadsheetml/2006/main" count="491" uniqueCount="262">
  <si>
    <t>2.2</t>
  </si>
  <si>
    <t>План учебного процесса (основная профессиональная образовательная программа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</si>
  <si>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</si>
  <si>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</si>
  <si>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</si>
  <si>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</si>
  <si>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(час.в семестр)</t>
  </si>
  <si>
    <t>максимальная</t>
  </si>
  <si>
    <t>Самостоятельная работа</t>
  </si>
  <si>
    <t>Обязательная аудиторная</t>
  </si>
  <si>
    <t>всего занятий</t>
  </si>
  <si>
    <t>в т.ч.</t>
  </si>
  <si>
    <t>лекций</t>
  </si>
  <si>
    <t>лаб.и практ.занятий, вкл.семинары</t>
  </si>
  <si>
    <t>курсовых работ (проектов)</t>
  </si>
  <si>
    <t>О.00</t>
  </si>
  <si>
    <t>Общеобразовательный цикл</t>
  </si>
  <si>
    <t>ОДБ.01</t>
  </si>
  <si>
    <t>Русский язык</t>
  </si>
  <si>
    <t>ОДБ.02</t>
  </si>
  <si>
    <t>Литература</t>
  </si>
  <si>
    <t>ОДБ.03</t>
  </si>
  <si>
    <t>Иностранный язык</t>
  </si>
  <si>
    <t>ОДБ.04</t>
  </si>
  <si>
    <t>История</t>
  </si>
  <si>
    <t>ОДБ.05</t>
  </si>
  <si>
    <t xml:space="preserve">Обществознание </t>
  </si>
  <si>
    <t>ОДБ.06</t>
  </si>
  <si>
    <t xml:space="preserve"> </t>
  </si>
  <si>
    <t>ОДБ.07</t>
  </si>
  <si>
    <t>ОДБ.08</t>
  </si>
  <si>
    <t>Физическая культура</t>
  </si>
  <si>
    <t>ОДБ.09</t>
  </si>
  <si>
    <t>ОБЖ</t>
  </si>
  <si>
    <t>ОДП.10+1</t>
  </si>
  <si>
    <t>Математика</t>
  </si>
  <si>
    <t>ОДП.11+2</t>
  </si>
  <si>
    <t>ОДП.12+3</t>
  </si>
  <si>
    <t>Информатика и ИКТ</t>
  </si>
  <si>
    <t>ОГСЭ.00</t>
  </si>
  <si>
    <t>Общий гуманитарный и социально-экономический цикл</t>
  </si>
  <si>
    <t>ОГСЭ.01</t>
  </si>
  <si>
    <t>Основы философии</t>
  </si>
  <si>
    <t>ОГСЭ.02</t>
  </si>
  <si>
    <t>ОГСЭ.04</t>
  </si>
  <si>
    <t>ЕН.00</t>
  </si>
  <si>
    <t>Математический и общий естественнонаучный цикл</t>
  </si>
  <si>
    <t>ЕН.01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</si>
  <si>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</si>
  <si>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</si>
  <si>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</si>
  <si>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</si>
  <si>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</si>
  <si>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</si>
  <si>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</si>
  <si>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</si>
  <si>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</si>
  <si>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</si>
  <si>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</si>
  <si>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</si>
  <si>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</si>
  <si>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 xml:space="preserve">ПМ. 00 </t>
  </si>
  <si>
    <t>ПМ.01</t>
  </si>
  <si>
    <t>МДК 01.02</t>
  </si>
  <si>
    <t xml:space="preserve">ПМ 02 </t>
  </si>
  <si>
    <t xml:space="preserve">ПМ 03 </t>
  </si>
  <si>
    <t>ПМ 04</t>
  </si>
  <si>
    <t>Выполнение работ по одной или нескольким профессиям рабочих, должностям служащих</t>
  </si>
  <si>
    <t>Государственная итоговая аттестация</t>
  </si>
  <si>
    <t>Экономика организации</t>
  </si>
  <si>
    <t>Безопасность жизнедеятельности</t>
  </si>
  <si>
    <t>МДК 01.03</t>
  </si>
  <si>
    <t>Информационные технологии в профессиональной деятельности</t>
  </si>
  <si>
    <t>Статистика</t>
  </si>
  <si>
    <t>Бухгалтерский учет</t>
  </si>
  <si>
    <t>Основы предпринимательской деятельности</t>
  </si>
  <si>
    <t>Всего по циклам</t>
  </si>
  <si>
    <t>Учебная практика</t>
  </si>
  <si>
    <t>ПДП.00</t>
  </si>
  <si>
    <t>Промежуточная аттестация</t>
  </si>
  <si>
    <t>Менеджмент (по отраслям)</t>
  </si>
  <si>
    <t>Документальное обеспечение  управления</t>
  </si>
  <si>
    <t>Правовое  обеспечение профессиональной деятельности</t>
  </si>
  <si>
    <t xml:space="preserve">Логистика </t>
  </si>
  <si>
    <t>Стандартизация, метрология и подтверждение состветствия</t>
  </si>
  <si>
    <t>Экономическая теория</t>
  </si>
  <si>
    <t>Основы внешнеэкономической деятельности</t>
  </si>
  <si>
    <t>Организация и управление торгово-сбытовой деятельностью</t>
  </si>
  <si>
    <t>Организация коммерческой деятельности</t>
  </si>
  <si>
    <t>Организация торговли</t>
  </si>
  <si>
    <t>Техническое оснащение торговых организаций и охрана труда</t>
  </si>
  <si>
    <t>МДК 01.01</t>
  </si>
  <si>
    <t>Организация и проведение экономической и маркетинговой деятельности</t>
  </si>
  <si>
    <t>МДК 02.01</t>
  </si>
  <si>
    <t>Финансы,налоги и налогообложение</t>
  </si>
  <si>
    <t>МДК 02.02</t>
  </si>
  <si>
    <t>МДК 02.03</t>
  </si>
  <si>
    <t>Маркетинг</t>
  </si>
  <si>
    <t>Управление ассортиментом, оценка качества и обеспечение сохраняемости товаров</t>
  </si>
  <si>
    <t>МДК 03.01.</t>
  </si>
  <si>
    <t>Теоретические основы товароведения</t>
  </si>
  <si>
    <t>МДК 03.02</t>
  </si>
  <si>
    <t>Товароведение продовольственных и непродовольственных товаров</t>
  </si>
  <si>
    <t>I курс</t>
  </si>
  <si>
    <t>II курс</t>
  </si>
  <si>
    <t>III курс</t>
  </si>
  <si>
    <t>Анализ финансово - хозяйственной деятельности</t>
  </si>
  <si>
    <t>Профессиональные модули</t>
  </si>
  <si>
    <t>Курсы</t>
  </si>
  <si>
    <t>Обучение по дисциплинам и междисциплинарным курсам</t>
  </si>
  <si>
    <t>Производственная практика</t>
  </si>
  <si>
    <t>Каникулы</t>
  </si>
  <si>
    <t>Всего</t>
  </si>
  <si>
    <t>по профилю специальности</t>
  </si>
  <si>
    <t>преддипломная</t>
  </si>
  <si>
    <t>Утверждаю</t>
  </si>
  <si>
    <t>Н.В. Криворучко</t>
  </si>
  <si>
    <t xml:space="preserve">____________________ </t>
  </si>
  <si>
    <t>" ____ " _______________ 20 ____ г.</t>
  </si>
  <si>
    <t>УЧЕБНЫЙ ПЛАН</t>
  </si>
  <si>
    <t>образования</t>
  </si>
  <si>
    <t xml:space="preserve">"Орехово-Зуевский промышленно-экономический колледж имени Саввы Морозова" </t>
  </si>
  <si>
    <t>по специальности среднего профессионального образования</t>
  </si>
  <si>
    <t>по программе</t>
  </si>
  <si>
    <t>подготовки</t>
  </si>
  <si>
    <t>Квалификация: ___________________</t>
  </si>
  <si>
    <t>Форма обучения- очная</t>
  </si>
  <si>
    <t>Нормативный срок обучения-</t>
  </si>
  <si>
    <t>на базе основного общего образования</t>
  </si>
  <si>
    <t xml:space="preserve"> базовой </t>
  </si>
  <si>
    <r>
      <rPr>
        <b/>
        <sz val="10"/>
        <rFont val="Arial Cyr"/>
        <charset val="204"/>
      </rPr>
      <t>100701</t>
    </r>
    <r>
      <rPr>
        <b/>
        <sz val="12"/>
        <rFont val="Arial Cyr"/>
        <charset val="204"/>
      </rPr>
      <t xml:space="preserve"> Коммерция (по отраслям)</t>
    </r>
  </si>
  <si>
    <t>2 года и 10 мес.</t>
  </si>
  <si>
    <t>менеджер по продажам</t>
  </si>
  <si>
    <t>География</t>
  </si>
  <si>
    <t>Естествознание</t>
  </si>
  <si>
    <t>Экономика</t>
  </si>
  <si>
    <t>ОДП.13+4</t>
  </si>
  <si>
    <t>ОП.ВЧ.10</t>
  </si>
  <si>
    <t>ОП.ВЧ.11</t>
  </si>
  <si>
    <t>Право</t>
  </si>
  <si>
    <t>дисциплин и МДК</t>
  </si>
  <si>
    <t>учебной практики</t>
  </si>
  <si>
    <t>производственной практики</t>
  </si>
  <si>
    <t>преддипломной практики</t>
  </si>
  <si>
    <t>экзаменов</t>
  </si>
  <si>
    <t>дифф.зачетов</t>
  </si>
  <si>
    <t>зачетов</t>
  </si>
  <si>
    <t>Перечень кабинетов, лабораторий, мастерских и других помещений</t>
  </si>
  <si>
    <t>Кабинеты:</t>
  </si>
  <si>
    <t>социально-экономических дисциплин</t>
  </si>
  <si>
    <t>иностранного языка</t>
  </si>
  <si>
    <t>математики</t>
  </si>
  <si>
    <t>экономики организации</t>
  </si>
  <si>
    <t>статистики</t>
  </si>
  <si>
    <t>менеджмента</t>
  </si>
  <si>
    <t>маркетинга</t>
  </si>
  <si>
    <t>документационного обеспечения управления</t>
  </si>
  <si>
    <t>правового обеспечения профессиональной деятельности</t>
  </si>
  <si>
    <t>бухгалтерского учета</t>
  </si>
  <si>
    <t>финансов, налогов и налогообложения</t>
  </si>
  <si>
    <t>стандартизации, метрологии  и подтверждения соответствия</t>
  </si>
  <si>
    <t>безопасности жизнедеятельности</t>
  </si>
  <si>
    <t>организации коммерческой деятельности и логистики</t>
  </si>
  <si>
    <t>междисциплинарных курсов</t>
  </si>
  <si>
    <t>Лаборатории:</t>
  </si>
  <si>
    <t>информационных технологий в профессиональной деятельности</t>
  </si>
  <si>
    <t>технического оснащения торговых организаций и охраны труда</t>
  </si>
  <si>
    <t>товароведения</t>
  </si>
  <si>
    <t>Спортивный комплекс:</t>
  </si>
  <si>
    <t>спортивный зал</t>
  </si>
  <si>
    <t>Залы:</t>
  </si>
  <si>
    <t>библиотека, читальный зал с выходом в сеть Интернет</t>
  </si>
  <si>
    <t>актовый зал</t>
  </si>
  <si>
    <t>тренажерный зал</t>
  </si>
  <si>
    <t>УП.01</t>
  </si>
  <si>
    <t>ПП.01</t>
  </si>
  <si>
    <t>УП.02</t>
  </si>
  <si>
    <t>ПП.02</t>
  </si>
  <si>
    <t>УП.03</t>
  </si>
  <si>
    <t>ПП.03</t>
  </si>
  <si>
    <t>УП.04</t>
  </si>
  <si>
    <t>ПП.04</t>
  </si>
  <si>
    <t>`-/10/3</t>
  </si>
  <si>
    <t>.-,-,-,дз</t>
  </si>
  <si>
    <t>-/2/1</t>
  </si>
  <si>
    <t>ОП.ВЧ.12</t>
  </si>
  <si>
    <t>Директор ГБОУ СПО  "ОЗПЭК им. С. Морозова"МО</t>
  </si>
  <si>
    <t>государственного бюджетного образовательного учреждения среднего профессионального</t>
  </si>
  <si>
    <t>3   сем.   16 нед.</t>
  </si>
  <si>
    <t>1   сем.  17 нед.</t>
  </si>
  <si>
    <t>2   сем.    22 нед.</t>
  </si>
  <si>
    <t>6   сем.   13 нед.</t>
  </si>
  <si>
    <t>4нед</t>
  </si>
  <si>
    <t>6нед.</t>
  </si>
  <si>
    <t>Преддипломная практика</t>
  </si>
  <si>
    <t>ГИА</t>
  </si>
  <si>
    <r>
      <t xml:space="preserve">Консультации </t>
    </r>
    <r>
      <rPr>
        <sz val="12"/>
        <rFont val="Times New Roman"/>
        <family val="1"/>
        <charset val="204"/>
      </rPr>
      <t xml:space="preserve">на учебную группу по 100 часов в год (всего 300 ч.) </t>
    </r>
    <r>
      <rPr>
        <b/>
        <sz val="12"/>
        <rFont val="Times New Roman"/>
        <family val="1"/>
        <charset val="204"/>
      </rPr>
      <t xml:space="preserve">Государственная (итоговая) аттестация                                                      1. Программа базовой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Выполнение дипломного проекта (работы) с  18 мая  по 14 июня   (всего 4 нед.)                                                                                                                         Защита дипломного пректа (работы)    с  15 июня по  28 июня                               (всего 2  нед)                                                                                                                                                                     </t>
    </r>
  </si>
  <si>
    <t>Выполнение работ по профессиям рабочих, должностям служащих 17351 Продавец непродовольственных товаров</t>
  </si>
  <si>
    <t>4   сем.   23 нед.</t>
  </si>
  <si>
    <t>5   сем.   17 нед.</t>
  </si>
  <si>
    <t>ЕН.02</t>
  </si>
  <si>
    <t xml:space="preserve">ЕН.02 </t>
  </si>
  <si>
    <t>Э(к)</t>
  </si>
  <si>
    <r>
      <t>3/30/</t>
    </r>
    <r>
      <rPr>
        <b/>
        <sz val="12"/>
        <color rgb="FFFF0000"/>
        <rFont val="Times New Roman"/>
        <family val="1"/>
        <charset val="204"/>
      </rPr>
      <t>14</t>
    </r>
  </si>
  <si>
    <t>З, ДЗ</t>
  </si>
  <si>
    <t>-,Э</t>
  </si>
  <si>
    <t>-, ДЗ</t>
  </si>
  <si>
    <t>ДЗ</t>
  </si>
  <si>
    <t>З,З,З,ДЗ</t>
  </si>
  <si>
    <t>-,ДЗ,-,ДЗ</t>
  </si>
  <si>
    <t>Э</t>
  </si>
  <si>
    <t>-,-,-,ДЗ</t>
  </si>
  <si>
    <t>-</t>
  </si>
  <si>
    <t>-,ДЗ</t>
  </si>
  <si>
    <t>-/3/-</t>
  </si>
  <si>
    <t>- / 15 /9</t>
  </si>
  <si>
    <t>- / 5/ 1</t>
  </si>
  <si>
    <t>- /10/ 8</t>
  </si>
  <si>
    <t>-, Э</t>
  </si>
  <si>
    <t>-,-,Э</t>
  </si>
  <si>
    <t>, ДЗ</t>
  </si>
  <si>
    <t>Русский язык и культура речи</t>
  </si>
  <si>
    <t>ОГСЭ.ВЧ.05</t>
  </si>
  <si>
    <t>ОДП.10</t>
  </si>
  <si>
    <t>ОДП.11</t>
  </si>
  <si>
    <t>ОДП.12</t>
  </si>
  <si>
    <t>ОДП.13</t>
  </si>
  <si>
    <t>.-,-,-,ДЗ</t>
  </si>
  <si>
    <t>-/2/-</t>
  </si>
  <si>
    <t>.-/30/13</t>
  </si>
  <si>
    <r>
      <t xml:space="preserve">Консультации </t>
    </r>
    <r>
      <rPr>
        <sz val="10"/>
        <rFont val="Times New Roman"/>
        <family val="1"/>
        <charset val="204"/>
      </rPr>
      <t xml:space="preserve">на учебную группу по 100 часов в год (всего 300 ч.) </t>
    </r>
    <r>
      <rPr>
        <b/>
        <sz val="10"/>
        <rFont val="Times New Roman"/>
        <family val="1"/>
        <charset val="204"/>
      </rPr>
      <t xml:space="preserve">Государственная (итоговая) аттестация                                                                                                                                                         1. Программа базовой подготовки                                                                                                                                                                                                        1.1Дипломный проект (работа)                                                                                                                      Выполнение дипломного проекта (работы) с  18 мая  по 14 июня   (всего 4 нед.)                                                                                                                         Защита дипломного пректа (работы)    с  15 июня по  28 июня     (всего 2  нед)                                                                                                                                                                     </t>
    </r>
  </si>
  <si>
    <t>МДК 04.01.</t>
  </si>
  <si>
    <t>Документационное обеспечение  управления</t>
  </si>
  <si>
    <t>17+22</t>
  </si>
  <si>
    <t>16+16</t>
  </si>
  <si>
    <t>0+7</t>
  </si>
  <si>
    <t>14+13</t>
  </si>
  <si>
    <t>3+0</t>
  </si>
  <si>
    <t>0+4</t>
  </si>
  <si>
    <t>5   сем.   17         нед.</t>
  </si>
  <si>
    <t>6        сем.      13      нед.</t>
  </si>
  <si>
    <t>ОГСЭ.03</t>
  </si>
  <si>
    <t>ОП.ВЧ.13</t>
  </si>
  <si>
    <t>ОП.ВЧ.14</t>
  </si>
  <si>
    <t>ОП.ВЧ.15</t>
  </si>
  <si>
    <t>Психология общения</t>
  </si>
  <si>
    <t>Основы этики</t>
  </si>
  <si>
    <t>Основы исследовательской деятельности</t>
  </si>
  <si>
    <t>-,ДЗ,-Э</t>
  </si>
  <si>
    <t>-,-,ДЗ</t>
  </si>
  <si>
    <t>З,ДЗ</t>
  </si>
  <si>
    <t>-,ДЗ,-,Э</t>
  </si>
  <si>
    <t>`-/12/3</t>
  </si>
  <si>
    <t>-/2/5</t>
  </si>
  <si>
    <t>.-,-,Э</t>
  </si>
  <si>
    <t>-/3/1</t>
  </si>
  <si>
    <r>
      <rPr>
        <b/>
        <sz val="10"/>
        <rFont val="Times New Roman"/>
        <family val="1"/>
        <charset val="204"/>
      </rPr>
      <t>-/3/1</t>
    </r>
  </si>
  <si>
    <t>-/4/2</t>
  </si>
  <si>
    <t>-/12/5</t>
  </si>
  <si>
    <t>,-/14/10</t>
  </si>
  <si>
    <t>3.</t>
  </si>
  <si>
    <t>2. Сводные данные по бюджету времени (в неделях)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</si>
</sst>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name val="Arial Cyr"/>
      <family val="2"/>
      <charset val="204"/>
    </font>
    <font>
      <sz val="9"/>
      <name val="Arial Cyr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family val="2"/>
      <charset val="204"/>
    </font>
    <font>
      <u/>
      <sz val="10"/>
      <name val="Arial Cyr"/>
      <family val="2"/>
      <charset val="204"/>
    </font>
    <font>
      <b/>
      <sz val="12"/>
      <name val="Arial Cyr"/>
      <charset val="204"/>
    </font>
    <font>
      <b/>
      <u/>
      <sz val="11"/>
      <name val="Arial Cyr"/>
      <charset val="204"/>
    </font>
    <font>
      <b/>
      <sz val="10"/>
      <name val="Arial Cyr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9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9"/>
      <color theme="1"/>
      <name val="Arial Cyr"/>
      <charset val="204"/>
    </font>
    <font>
      <sz val="10"/>
      <color theme="1"/>
      <name val="Arial Cyr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09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1" fillId="0" borderId="0" xfId="1" applyBorder="1"/>
    <xf numFmtId="0" fontId="4" fillId="0" borderId="0" xfId="1" applyFont="1" applyFill="1" applyBorder="1"/>
    <xf numFmtId="0" fontId="4" fillId="0" borderId="1" xfId="1" applyFont="1" applyBorder="1" applyAlignment="1">
      <alignment horizontal="left" vertical="center" wrapText="1"/>
    </xf>
    <xf numFmtId="0" fontId="6" fillId="0" borderId="0" xfId="1" applyFont="1" applyBorder="1"/>
    <xf numFmtId="0" fontId="6" fillId="0" borderId="0" xfId="1" applyFont="1"/>
    <xf numFmtId="0" fontId="4" fillId="0" borderId="1" xfId="0" applyFont="1" applyBorder="1" applyAlignment="1">
      <alignment horizontal="left" vertical="center" wrapText="1"/>
    </xf>
    <xf numFmtId="0" fontId="0" fillId="0" borderId="0" xfId="0" applyBorder="1"/>
    <xf numFmtId="49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1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textRotation="90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11" fillId="0" borderId="0" xfId="1" applyFont="1" applyAlignment="1">
      <alignment horizontal="right"/>
    </xf>
    <xf numFmtId="0" fontId="1" fillId="0" borderId="0" xfId="1" applyFont="1"/>
    <xf numFmtId="0" fontId="11" fillId="0" borderId="0" xfId="1" applyFont="1"/>
    <xf numFmtId="0" fontId="12" fillId="0" borderId="0" xfId="1" applyFont="1"/>
    <xf numFmtId="0" fontId="1" fillId="0" borderId="0" xfId="1" applyBorder="1" applyAlignment="1"/>
    <xf numFmtId="0" fontId="1" fillId="0" borderId="19" xfId="1" applyBorder="1"/>
    <xf numFmtId="0" fontId="1" fillId="0" borderId="19" xfId="1" applyFont="1" applyBorder="1"/>
    <xf numFmtId="0" fontId="11" fillId="0" borderId="0" xfId="1" applyFont="1" applyAlignment="1"/>
    <xf numFmtId="0" fontId="1" fillId="0" borderId="0" xfId="1" applyAlignment="1">
      <alignment horizontal="center"/>
    </xf>
    <xf numFmtId="0" fontId="13" fillId="0" borderId="19" xfId="1" applyFont="1" applyBorder="1"/>
    <xf numFmtId="0" fontId="15" fillId="0" borderId="19" xfId="1" applyFont="1" applyBorder="1"/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1" fillId="0" borderId="20" xfId="1" applyBorder="1"/>
    <xf numFmtId="0" fontId="1" fillId="0" borderId="20" xfId="1" applyFont="1" applyBorder="1"/>
    <xf numFmtId="0" fontId="1" fillId="0" borderId="21" xfId="1" applyBorder="1"/>
    <xf numFmtId="0" fontId="4" fillId="0" borderId="22" xfId="1" applyFont="1" applyBorder="1"/>
    <xf numFmtId="0" fontId="4" fillId="0" borderId="22" xfId="1" applyFont="1" applyBorder="1" applyAlignment="1">
      <alignment horizontal="justify"/>
    </xf>
    <xf numFmtId="0" fontId="1" fillId="2" borderId="0" xfId="1" applyFill="1" applyBorder="1"/>
    <xf numFmtId="0" fontId="1" fillId="2" borderId="0" xfId="1" applyFill="1"/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/>
    <xf numFmtId="0" fontId="18" fillId="0" borderId="0" xfId="0" applyFont="1"/>
    <xf numFmtId="0" fontId="4" fillId="0" borderId="26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1" fillId="0" borderId="22" xfId="1" applyBorder="1" applyAlignment="1">
      <alignment horizontal="center"/>
    </xf>
    <xf numFmtId="0" fontId="23" fillId="0" borderId="22" xfId="1" applyFont="1" applyBorder="1" applyAlignment="1">
      <alignment horizontal="center"/>
    </xf>
    <xf numFmtId="0" fontId="24" fillId="0" borderId="22" xfId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5" fillId="4" borderId="2" xfId="1" applyFont="1" applyFill="1" applyBorder="1" applyAlignment="1">
      <alignment horizontal="left" vertical="center"/>
    </xf>
    <xf numFmtId="0" fontId="5" fillId="5" borderId="2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left" vertical="center"/>
    </xf>
    <xf numFmtId="0" fontId="7" fillId="0" borderId="26" xfId="1" applyFont="1" applyBorder="1" applyAlignment="1">
      <alignment horizontal="center" vertical="center" textRotation="90"/>
    </xf>
    <xf numFmtId="0" fontId="4" fillId="0" borderId="26" xfId="1" applyFont="1" applyBorder="1" applyAlignment="1">
      <alignment horizontal="center"/>
    </xf>
    <xf numFmtId="0" fontId="4" fillId="4" borderId="26" xfId="1" applyFont="1" applyFill="1" applyBorder="1" applyAlignment="1">
      <alignment horizontal="center" vertical="center"/>
    </xf>
    <xf numFmtId="0" fontId="1" fillId="0" borderId="29" xfId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5" fillId="4" borderId="26" xfId="1" applyFont="1" applyFill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5" fillId="6" borderId="26" xfId="1" applyFont="1" applyFill="1" applyBorder="1" applyAlignment="1">
      <alignment horizontal="center" vertical="center"/>
    </xf>
    <xf numFmtId="0" fontId="5" fillId="7" borderId="26" xfId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4" borderId="26" xfId="1" applyFont="1" applyFill="1" applyBorder="1" applyAlignment="1">
      <alignment horizontal="left" vertical="center"/>
    </xf>
    <xf numFmtId="0" fontId="4" fillId="0" borderId="28" xfId="1" applyFont="1" applyBorder="1" applyAlignment="1">
      <alignment horizontal="center"/>
    </xf>
    <xf numFmtId="0" fontId="4" fillId="4" borderId="28" xfId="1" applyFont="1" applyFill="1" applyBorder="1" applyAlignment="1">
      <alignment horizontal="left" vertical="center"/>
    </xf>
    <xf numFmtId="0" fontId="4" fillId="0" borderId="28" xfId="1" applyFont="1" applyBorder="1" applyAlignment="1">
      <alignment horizontal="left" vertical="center"/>
    </xf>
    <xf numFmtId="0" fontId="5" fillId="4" borderId="28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5" fillId="5" borderId="28" xfId="1" applyFont="1" applyFill="1" applyBorder="1" applyAlignment="1">
      <alignment horizontal="center" vertical="center"/>
    </xf>
    <xf numFmtId="0" fontId="5" fillId="6" borderId="28" xfId="1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5" fillId="7" borderId="28" xfId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5" fillId="4" borderId="28" xfId="1" applyFont="1" applyFill="1" applyBorder="1" applyAlignment="1">
      <alignment horizontal="left" vertical="center"/>
    </xf>
    <xf numFmtId="0" fontId="4" fillId="0" borderId="25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6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4" xfId="1" applyFont="1" applyBorder="1" applyAlignment="1">
      <alignment horizontal="left" vertical="center"/>
    </xf>
    <xf numFmtId="0" fontId="4" fillId="0" borderId="3" xfId="1" applyFont="1" applyBorder="1" applyAlignment="1">
      <alignment horizontal="center"/>
    </xf>
    <xf numFmtId="0" fontId="4" fillId="4" borderId="2" xfId="1" applyFont="1" applyFill="1" applyBorder="1" applyAlignment="1">
      <alignment horizontal="left" vertical="center"/>
    </xf>
    <xf numFmtId="0" fontId="4" fillId="4" borderId="3" xfId="1" applyFont="1" applyFill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1" applyFont="1" applyBorder="1"/>
    <xf numFmtId="0" fontId="5" fillId="4" borderId="3" xfId="1" applyFont="1" applyFill="1" applyBorder="1" applyAlignment="1">
      <alignment horizontal="left" vertic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4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5" fillId="4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49" fontId="7" fillId="0" borderId="22" xfId="1" quotePrefix="1" applyNumberFormat="1" applyFont="1" applyBorder="1" applyAlignment="1">
      <alignment horizontal="center"/>
    </xf>
    <xf numFmtId="49" fontId="5" fillId="4" borderId="1" xfId="1" quotePrefix="1" applyNumberFormat="1" applyFont="1" applyFill="1" applyBorder="1" applyAlignment="1">
      <alignment horizontal="center" vertical="center"/>
    </xf>
    <xf numFmtId="49" fontId="25" fillId="0" borderId="22" xfId="1" quotePrefix="1" applyNumberFormat="1" applyFont="1" applyFill="1" applyBorder="1" applyAlignment="1">
      <alignment horizontal="center"/>
    </xf>
    <xf numFmtId="49" fontId="27" fillId="5" borderId="1" xfId="1" quotePrefix="1" applyNumberFormat="1" applyFont="1" applyFill="1" applyBorder="1" applyAlignment="1">
      <alignment horizontal="center" vertical="center"/>
    </xf>
    <xf numFmtId="49" fontId="26" fillId="6" borderId="1" xfId="1" quotePrefix="1" applyNumberFormat="1" applyFont="1" applyFill="1" applyBorder="1" applyAlignment="1">
      <alignment horizontal="center" vertical="center"/>
    </xf>
    <xf numFmtId="49" fontId="4" fillId="0" borderId="22" xfId="1" quotePrefix="1" applyNumberFormat="1" applyFont="1" applyBorder="1" applyAlignment="1">
      <alignment horizontal="center"/>
    </xf>
    <xf numFmtId="49" fontId="4" fillId="0" borderId="22" xfId="1" quotePrefix="1" applyNumberFormat="1" applyFont="1" applyFill="1" applyBorder="1" applyAlignment="1">
      <alignment horizontal="center"/>
    </xf>
    <xf numFmtId="49" fontId="22" fillId="7" borderId="1" xfId="1" quotePrefix="1" applyNumberFormat="1" applyFont="1" applyFill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49" fontId="5" fillId="7" borderId="1" xfId="1" quotePrefix="1" applyNumberFormat="1" applyFont="1" applyFill="1" applyBorder="1" applyAlignment="1">
      <alignment horizontal="center" vertical="center"/>
    </xf>
    <xf numFmtId="49" fontId="8" fillId="0" borderId="1" xfId="1" quotePrefix="1" applyNumberFormat="1" applyFont="1" applyFill="1" applyBorder="1" applyAlignment="1">
      <alignment horizontal="center" vertical="center"/>
    </xf>
    <xf numFmtId="49" fontId="4" fillId="0" borderId="22" xfId="1" quotePrefix="1" applyNumberFormat="1" applyFont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49" fontId="1" fillId="0" borderId="0" xfId="1" applyNumberFormat="1"/>
    <xf numFmtId="0" fontId="29" fillId="0" borderId="22" xfId="1" applyFont="1" applyBorder="1" applyAlignment="1">
      <alignment horizontal="center"/>
    </xf>
    <xf numFmtId="0" fontId="30" fillId="0" borderId="22" xfId="1" applyFont="1" applyBorder="1" applyAlignment="1">
      <alignment horizontal="center"/>
    </xf>
    <xf numFmtId="0" fontId="4" fillId="0" borderId="30" xfId="1" applyFont="1" applyBorder="1" applyAlignment="1">
      <alignment horizontal="left" vertical="center"/>
    </xf>
    <xf numFmtId="49" fontId="4" fillId="0" borderId="25" xfId="1" applyNumberFormat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1" xfId="1" applyFont="1" applyBorder="1" applyAlignment="1">
      <alignment horizontal="left" vertical="center"/>
    </xf>
    <xf numFmtId="0" fontId="5" fillId="0" borderId="8" xfId="1" applyFont="1" applyBorder="1"/>
    <xf numFmtId="0" fontId="22" fillId="0" borderId="8" xfId="0" applyFont="1" applyBorder="1"/>
    <xf numFmtId="0" fontId="22" fillId="0" borderId="8" xfId="0" applyFont="1" applyFill="1" applyBorder="1"/>
    <xf numFmtId="0" fontId="22" fillId="0" borderId="32" xfId="0" applyFont="1" applyFill="1" applyBorder="1" applyAlignment="1">
      <alignment horizontal="right"/>
    </xf>
    <xf numFmtId="0" fontId="5" fillId="7" borderId="33" xfId="0" applyFont="1" applyFill="1" applyBorder="1" applyAlignment="1">
      <alignment horizontal="center" vertical="center"/>
    </xf>
    <xf numFmtId="49" fontId="25" fillId="0" borderId="1" xfId="1" applyNumberFormat="1" applyFont="1" applyBorder="1" applyAlignment="1">
      <alignment horizontal="left" vertical="center"/>
    </xf>
    <xf numFmtId="0" fontId="5" fillId="7" borderId="34" xfId="1" applyFont="1" applyFill="1" applyBorder="1" applyAlignment="1">
      <alignment horizontal="center" vertical="center"/>
    </xf>
    <xf numFmtId="49" fontId="22" fillId="6" borderId="1" xfId="1" quotePrefix="1" applyNumberFormat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2" fillId="0" borderId="27" xfId="1" applyFont="1" applyBorder="1" applyAlignment="1">
      <alignment horizontal="center" vertical="center"/>
    </xf>
    <xf numFmtId="0" fontId="31" fillId="0" borderId="1" xfId="1" applyFont="1" applyFill="1" applyBorder="1" applyAlignment="1">
      <alignment horizontal="center" vertical="center"/>
    </xf>
    <xf numFmtId="0" fontId="31" fillId="0" borderId="1" xfId="1" applyFont="1" applyBorder="1" applyAlignment="1">
      <alignment horizontal="center" vertical="center"/>
    </xf>
    <xf numFmtId="49" fontId="31" fillId="0" borderId="1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horizontal="right"/>
    </xf>
    <xf numFmtId="0" fontId="7" fillId="0" borderId="0" xfId="1" applyFont="1"/>
    <xf numFmtId="0" fontId="7" fillId="0" borderId="1" xfId="1" applyFont="1" applyBorder="1" applyAlignment="1">
      <alignment horizontal="center"/>
    </xf>
    <xf numFmtId="0" fontId="34" fillId="4" borderId="1" xfId="1" applyFont="1" applyFill="1" applyBorder="1" applyAlignment="1">
      <alignment horizontal="left" vertical="center" wrapText="1"/>
    </xf>
    <xf numFmtId="0" fontId="34" fillId="4" borderId="1" xfId="1" applyFont="1" applyFill="1" applyBorder="1" applyAlignment="1">
      <alignment horizontal="right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right" vertical="center"/>
    </xf>
    <xf numFmtId="0" fontId="34" fillId="6" borderId="1" xfId="1" applyFont="1" applyFill="1" applyBorder="1" applyAlignment="1">
      <alignment horizontal="left" vertical="center" wrapText="1"/>
    </xf>
    <xf numFmtId="0" fontId="34" fillId="6" borderId="1" xfId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4" fillId="7" borderId="1" xfId="1" applyFont="1" applyFill="1" applyBorder="1" applyAlignment="1">
      <alignment horizontal="left" vertical="center" wrapText="1"/>
    </xf>
    <xf numFmtId="0" fontId="34" fillId="7" borderId="1" xfId="1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34" fillId="7" borderId="1" xfId="0" applyFont="1" applyFill="1" applyBorder="1" applyAlignment="1">
      <alignment horizontal="right" vertical="center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right" vertical="center"/>
    </xf>
    <xf numFmtId="0" fontId="34" fillId="9" borderId="1" xfId="1" applyFont="1" applyFill="1" applyBorder="1" applyAlignment="1">
      <alignment horizontal="left" vertical="center"/>
    </xf>
    <xf numFmtId="0" fontId="34" fillId="9" borderId="1" xfId="1" applyFont="1" applyFill="1" applyBorder="1" applyAlignment="1">
      <alignment horizontal="right" vertical="center"/>
    </xf>
    <xf numFmtId="0" fontId="34" fillId="0" borderId="1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right" vertical="center"/>
    </xf>
    <xf numFmtId="0" fontId="34" fillId="2" borderId="1" xfId="1" applyFont="1" applyFill="1" applyBorder="1" applyAlignment="1">
      <alignment horizontal="left" vertical="center" wrapText="1"/>
    </xf>
    <xf numFmtId="0" fontId="34" fillId="2" borderId="1" xfId="1" applyFont="1" applyFill="1" applyBorder="1" applyAlignment="1">
      <alignment horizontal="right" vertical="center"/>
    </xf>
    <xf numFmtId="0" fontId="1" fillId="0" borderId="0" xfId="1" applyFill="1" applyBorder="1"/>
    <xf numFmtId="0" fontId="37" fillId="0" borderId="0" xfId="0" applyFont="1"/>
    <xf numFmtId="0" fontId="8" fillId="0" borderId="3" xfId="0" applyFont="1" applyBorder="1" applyAlignment="1">
      <alignment horizontal="center"/>
    </xf>
    <xf numFmtId="0" fontId="21" fillId="3" borderId="1" xfId="0" applyFont="1" applyFill="1" applyBorder="1" applyAlignment="1">
      <alignment horizontal="right" vertical="center"/>
    </xf>
    <xf numFmtId="0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8" fillId="0" borderId="32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7" xfId="0" applyFont="1" applyBorder="1"/>
    <xf numFmtId="0" fontId="21" fillId="0" borderId="38" xfId="0" applyFont="1" applyBorder="1" applyAlignment="1">
      <alignment horizontal="center"/>
    </xf>
    <xf numFmtId="0" fontId="21" fillId="0" borderId="2" xfId="0" applyFont="1" applyBorder="1"/>
    <xf numFmtId="0" fontId="21" fillId="0" borderId="1" xfId="0" applyFont="1" applyBorder="1" applyAlignment="1">
      <alignment horizontal="center"/>
    </xf>
    <xf numFmtId="0" fontId="21" fillId="0" borderId="30" xfId="0" applyFont="1" applyBorder="1"/>
    <xf numFmtId="0" fontId="21" fillId="0" borderId="25" xfId="0" applyFont="1" applyBorder="1" applyAlignment="1">
      <alignment horizontal="center"/>
    </xf>
    <xf numFmtId="0" fontId="36" fillId="0" borderId="35" xfId="0" applyFont="1" applyBorder="1"/>
    <xf numFmtId="0" fontId="36" fillId="0" borderId="36" xfId="0" applyFont="1" applyBorder="1" applyAlignment="1">
      <alignment horizontal="center"/>
    </xf>
    <xf numFmtId="0" fontId="15" fillId="0" borderId="0" xfId="1" applyFont="1"/>
    <xf numFmtId="0" fontId="34" fillId="10" borderId="1" xfId="1" applyFont="1" applyFill="1" applyBorder="1" applyAlignment="1">
      <alignment horizontal="left" vertical="center"/>
    </xf>
    <xf numFmtId="0" fontId="34" fillId="1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/>
    </xf>
    <xf numFmtId="0" fontId="7" fillId="12" borderId="1" xfId="0" applyFont="1" applyFill="1" applyBorder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justify"/>
    </xf>
    <xf numFmtId="0" fontId="7" fillId="0" borderId="1" xfId="0" applyFont="1" applyBorder="1"/>
    <xf numFmtId="0" fontId="7" fillId="0" borderId="1" xfId="0" applyFont="1" applyBorder="1" applyAlignment="1">
      <alignment horizontal="justify"/>
    </xf>
    <xf numFmtId="49" fontId="34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1" applyFont="1" applyBorder="1" applyAlignment="1">
      <alignment horizontal="center" vertical="center" textRotation="90"/>
    </xf>
    <xf numFmtId="0" fontId="7" fillId="0" borderId="1" xfId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9" fontId="7" fillId="0" borderId="0" xfId="1" applyNumberFormat="1" applyFont="1"/>
    <xf numFmtId="49" fontId="7" fillId="0" borderId="1" xfId="1" applyNumberFormat="1" applyFont="1" applyBorder="1" applyAlignment="1">
      <alignment horizontal="center"/>
    </xf>
    <xf numFmtId="49" fontId="34" fillId="4" borderId="1" xfId="1" applyNumberFormat="1" applyFont="1" applyFill="1" applyBorder="1" applyAlignment="1">
      <alignment horizontal="center" vertical="center" wrapText="1"/>
    </xf>
    <xf numFmtId="49" fontId="7" fillId="0" borderId="1" xfId="1" quotePrefix="1" applyNumberFormat="1" applyFont="1" applyBorder="1" applyAlignment="1">
      <alignment horizont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34" fillId="2" borderId="1" xfId="1" quotePrefix="1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34" fillId="10" borderId="1" xfId="1" quotePrefix="1" applyNumberFormat="1" applyFont="1" applyFill="1" applyBorder="1" applyAlignment="1">
      <alignment horizontal="center" vertical="center"/>
    </xf>
    <xf numFmtId="49" fontId="34" fillId="6" borderId="1" xfId="1" quotePrefix="1" applyNumberFormat="1" applyFont="1" applyFill="1" applyBorder="1" applyAlignment="1">
      <alignment horizontal="center" vertical="center"/>
    </xf>
    <xf numFmtId="49" fontId="35" fillId="7" borderId="1" xfId="1" quotePrefix="1" applyNumberFormat="1" applyFont="1" applyFill="1" applyBorder="1" applyAlignment="1">
      <alignment horizontal="center" vertical="center"/>
    </xf>
    <xf numFmtId="49" fontId="34" fillId="7" borderId="1" xfId="1" quotePrefix="1" applyNumberFormat="1" applyFont="1" applyFill="1" applyBorder="1" applyAlignment="1">
      <alignment horizontal="center" vertical="center"/>
    </xf>
    <xf numFmtId="49" fontId="7" fillId="3" borderId="1" xfId="1" quotePrefix="1" applyNumberFormat="1" applyFont="1" applyFill="1" applyBorder="1" applyAlignment="1">
      <alignment horizontal="center" vertical="center"/>
    </xf>
    <xf numFmtId="49" fontId="34" fillId="0" borderId="1" xfId="1" applyNumberFormat="1" applyFont="1" applyFill="1" applyBorder="1" applyAlignment="1">
      <alignment horizontal="center" vertical="center"/>
    </xf>
    <xf numFmtId="49" fontId="34" fillId="9" borderId="1" xfId="1" applyNumberFormat="1" applyFont="1" applyFill="1" applyBorder="1" applyAlignment="1">
      <alignment horizontal="center" vertical="center"/>
    </xf>
    <xf numFmtId="49" fontId="34" fillId="0" borderId="1" xfId="1" applyNumberFormat="1" applyFont="1" applyBorder="1" applyAlignment="1">
      <alignment horizontal="center" vertical="center"/>
    </xf>
    <xf numFmtId="49" fontId="1" fillId="0" borderId="0" xfId="1" applyNumberFormat="1" applyFont="1"/>
    <xf numFmtId="49" fontId="1" fillId="0" borderId="0" xfId="1" applyNumberFormat="1" applyBorder="1"/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34" fillId="4" borderId="2" xfId="1" applyFont="1" applyFill="1" applyBorder="1" applyAlignment="1">
      <alignment horizontal="left" vertical="center"/>
    </xf>
    <xf numFmtId="0" fontId="34" fillId="4" borderId="3" xfId="1" applyFont="1" applyFill="1" applyBorder="1" applyAlignment="1">
      <alignment horizontal="right" vertical="center"/>
    </xf>
    <xf numFmtId="0" fontId="7" fillId="0" borderId="2" xfId="1" applyFont="1" applyBorder="1"/>
    <xf numFmtId="0" fontId="7" fillId="0" borderId="3" xfId="0" applyFont="1" applyBorder="1" applyAlignment="1">
      <alignment horizontal="right" vertical="center"/>
    </xf>
    <xf numFmtId="0" fontId="34" fillId="2" borderId="2" xfId="1" applyFont="1" applyFill="1" applyBorder="1" applyAlignment="1">
      <alignment horizontal="left" vertical="center"/>
    </xf>
    <xf numFmtId="0" fontId="34" fillId="2" borderId="3" xfId="1" applyFont="1" applyFill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3" borderId="3" xfId="0" applyFont="1" applyFill="1" applyBorder="1" applyAlignment="1">
      <alignment horizontal="right" vertical="center"/>
    </xf>
    <xf numFmtId="0" fontId="34" fillId="2" borderId="2" xfId="1" applyFont="1" applyFill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right"/>
    </xf>
    <xf numFmtId="0" fontId="34" fillId="10" borderId="2" xfId="1" applyFont="1" applyFill="1" applyBorder="1" applyAlignment="1">
      <alignment horizontal="left" vertical="center"/>
    </xf>
    <xf numFmtId="0" fontId="34" fillId="10" borderId="3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right"/>
    </xf>
    <xf numFmtId="0" fontId="34" fillId="6" borderId="2" xfId="1" applyFont="1" applyFill="1" applyBorder="1" applyAlignment="1">
      <alignment horizontal="left" vertical="center"/>
    </xf>
    <xf numFmtId="0" fontId="34" fillId="6" borderId="3" xfId="1" applyFont="1" applyFill="1" applyBorder="1" applyAlignment="1">
      <alignment horizontal="right" vertical="center"/>
    </xf>
    <xf numFmtId="0" fontId="34" fillId="7" borderId="2" xfId="1" applyFont="1" applyFill="1" applyBorder="1" applyAlignment="1">
      <alignment horizontal="left" vertical="center" wrapText="1"/>
    </xf>
    <xf numFmtId="0" fontId="34" fillId="7" borderId="3" xfId="1" applyFont="1" applyFill="1" applyBorder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 wrapText="1"/>
    </xf>
    <xf numFmtId="0" fontId="21" fillId="0" borderId="3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right" vertical="center"/>
    </xf>
    <xf numFmtId="0" fontId="34" fillId="7" borderId="3" xfId="0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left" vertical="center" wrapText="1"/>
    </xf>
    <xf numFmtId="0" fontId="34" fillId="9" borderId="2" xfId="1" applyFont="1" applyFill="1" applyBorder="1" applyAlignment="1">
      <alignment horizontal="left" vertical="center"/>
    </xf>
    <xf numFmtId="0" fontId="34" fillId="9" borderId="3" xfId="1" applyFont="1" applyFill="1" applyBorder="1" applyAlignment="1">
      <alignment horizontal="right" vertical="center"/>
    </xf>
    <xf numFmtId="0" fontId="34" fillId="0" borderId="2" xfId="1" applyFont="1" applyBorder="1" applyAlignment="1">
      <alignment horizontal="left" vertical="center"/>
    </xf>
    <xf numFmtId="0" fontId="34" fillId="0" borderId="3" xfId="1" applyFont="1" applyBorder="1" applyAlignment="1">
      <alignment horizontal="right" vertical="center"/>
    </xf>
    <xf numFmtId="0" fontId="21" fillId="0" borderId="3" xfId="0" applyFont="1" applyFill="1" applyBorder="1" applyAlignment="1">
      <alignment horizontal="right"/>
    </xf>
    <xf numFmtId="0" fontId="7" fillId="0" borderId="3" xfId="1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6" xfId="1" applyFont="1" applyBorder="1" applyAlignment="1">
      <alignment horizontal="center"/>
    </xf>
    <xf numFmtId="0" fontId="34" fillId="4" borderId="26" xfId="1" applyFont="1" applyFill="1" applyBorder="1" applyAlignment="1">
      <alignment horizontal="right" vertical="center"/>
    </xf>
    <xf numFmtId="0" fontId="7" fillId="0" borderId="26" xfId="1" applyFont="1" applyBorder="1" applyAlignment="1">
      <alignment horizontal="right"/>
    </xf>
    <xf numFmtId="0" fontId="34" fillId="2" borderId="26" xfId="1" applyFont="1" applyFill="1" applyBorder="1" applyAlignment="1">
      <alignment horizontal="right" vertical="center"/>
    </xf>
    <xf numFmtId="0" fontId="7" fillId="0" borderId="26" xfId="0" applyFont="1" applyBorder="1" applyAlignment="1">
      <alignment horizontal="right" vertical="center"/>
    </xf>
    <xf numFmtId="0" fontId="7" fillId="3" borderId="26" xfId="0" applyFont="1" applyFill="1" applyBorder="1" applyAlignment="1">
      <alignment horizontal="right" vertical="center"/>
    </xf>
    <xf numFmtId="0" fontId="7" fillId="3" borderId="26" xfId="1" applyFont="1" applyFill="1" applyBorder="1" applyAlignment="1">
      <alignment horizontal="right"/>
    </xf>
    <xf numFmtId="0" fontId="34" fillId="10" borderId="26" xfId="1" applyFont="1" applyFill="1" applyBorder="1" applyAlignment="1">
      <alignment horizontal="right" vertical="center"/>
    </xf>
    <xf numFmtId="0" fontId="7" fillId="3" borderId="26" xfId="1" applyFont="1" applyFill="1" applyBorder="1" applyAlignment="1">
      <alignment horizontal="right" vertical="center"/>
    </xf>
    <xf numFmtId="0" fontId="7" fillId="3" borderId="26" xfId="0" applyFont="1" applyFill="1" applyBorder="1" applyAlignment="1">
      <alignment horizontal="right"/>
    </xf>
    <xf numFmtId="0" fontId="34" fillId="6" borderId="26" xfId="1" applyFont="1" applyFill="1" applyBorder="1" applyAlignment="1">
      <alignment horizontal="right" vertical="center"/>
    </xf>
    <xf numFmtId="0" fontId="34" fillId="7" borderId="26" xfId="1" applyFont="1" applyFill="1" applyBorder="1" applyAlignment="1">
      <alignment horizontal="right" vertical="center"/>
    </xf>
    <xf numFmtId="0" fontId="21" fillId="0" borderId="26" xfId="0" applyFont="1" applyBorder="1" applyAlignment="1">
      <alignment horizontal="right"/>
    </xf>
    <xf numFmtId="0" fontId="21" fillId="0" borderId="26" xfId="0" applyFont="1" applyBorder="1" applyAlignment="1">
      <alignment horizontal="right" vertical="center"/>
    </xf>
    <xf numFmtId="0" fontId="21" fillId="3" borderId="26" xfId="0" applyFont="1" applyFill="1" applyBorder="1" applyAlignment="1">
      <alignment horizontal="right" vertical="center"/>
    </xf>
    <xf numFmtId="0" fontId="34" fillId="7" borderId="26" xfId="0" applyFont="1" applyFill="1" applyBorder="1" applyAlignment="1">
      <alignment horizontal="right" vertical="center"/>
    </xf>
    <xf numFmtId="0" fontId="34" fillId="0" borderId="26" xfId="0" applyFont="1" applyFill="1" applyBorder="1" applyAlignment="1">
      <alignment horizontal="right" vertical="center"/>
    </xf>
    <xf numFmtId="0" fontId="34" fillId="0" borderId="26" xfId="1" applyFont="1" applyBorder="1" applyAlignment="1">
      <alignment horizontal="right" vertical="center"/>
    </xf>
    <xf numFmtId="0" fontId="7" fillId="0" borderId="28" xfId="1" applyFont="1" applyBorder="1" applyAlignment="1">
      <alignment horizontal="center"/>
    </xf>
    <xf numFmtId="0" fontId="34" fillId="4" borderId="28" xfId="1" applyFont="1" applyFill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0" fontId="34" fillId="2" borderId="28" xfId="1" applyFont="1" applyFill="1" applyBorder="1" applyAlignment="1">
      <alignment horizontal="right" vertical="center"/>
    </xf>
    <xf numFmtId="0" fontId="7" fillId="3" borderId="28" xfId="0" applyFont="1" applyFill="1" applyBorder="1" applyAlignment="1">
      <alignment horizontal="right" vertical="center"/>
    </xf>
    <xf numFmtId="0" fontId="7" fillId="8" borderId="28" xfId="0" applyFont="1" applyFill="1" applyBorder="1" applyAlignment="1">
      <alignment horizontal="right" vertical="center"/>
    </xf>
    <xf numFmtId="0" fontId="34" fillId="10" borderId="28" xfId="1" applyFont="1" applyFill="1" applyBorder="1" applyAlignment="1">
      <alignment horizontal="right" vertical="center"/>
    </xf>
    <xf numFmtId="0" fontId="7" fillId="3" borderId="28" xfId="0" applyFont="1" applyFill="1" applyBorder="1" applyAlignment="1">
      <alignment horizontal="right"/>
    </xf>
    <xf numFmtId="0" fontId="34" fillId="6" borderId="28" xfId="1" applyFont="1" applyFill="1" applyBorder="1" applyAlignment="1">
      <alignment horizontal="right" vertical="center"/>
    </xf>
    <xf numFmtId="0" fontId="34" fillId="7" borderId="28" xfId="1" applyFont="1" applyFill="1" applyBorder="1" applyAlignment="1">
      <alignment horizontal="right" vertical="center"/>
    </xf>
    <xf numFmtId="0" fontId="7" fillId="0" borderId="28" xfId="0" applyFont="1" applyBorder="1" applyAlignment="1">
      <alignment horizontal="right"/>
    </xf>
    <xf numFmtId="0" fontId="21" fillId="3" borderId="28" xfId="0" applyFont="1" applyFill="1" applyBorder="1" applyAlignment="1">
      <alignment horizontal="right" vertical="center"/>
    </xf>
    <xf numFmtId="0" fontId="7" fillId="3" borderId="28" xfId="1" applyFont="1" applyFill="1" applyBorder="1" applyAlignment="1">
      <alignment horizontal="right" vertical="center"/>
    </xf>
    <xf numFmtId="0" fontId="21" fillId="0" borderId="28" xfId="0" applyFont="1" applyBorder="1" applyAlignment="1">
      <alignment horizontal="right" vertical="center"/>
    </xf>
    <xf numFmtId="0" fontId="34" fillId="7" borderId="28" xfId="0" applyFont="1" applyFill="1" applyBorder="1" applyAlignment="1">
      <alignment horizontal="right" vertical="center"/>
    </xf>
    <xf numFmtId="0" fontId="34" fillId="9" borderId="28" xfId="1" applyFont="1" applyFill="1" applyBorder="1" applyAlignment="1">
      <alignment horizontal="right" vertical="center"/>
    </xf>
    <xf numFmtId="0" fontId="34" fillId="0" borderId="28" xfId="1" applyFont="1" applyBorder="1" applyAlignment="1">
      <alignment horizontal="right" vertical="center"/>
    </xf>
    <xf numFmtId="0" fontId="34" fillId="4" borderId="2" xfId="1" applyFont="1" applyFill="1" applyBorder="1" applyAlignment="1">
      <alignment horizontal="right" vertical="center"/>
    </xf>
    <xf numFmtId="0" fontId="7" fillId="0" borderId="2" xfId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34" fillId="2" borderId="2" xfId="1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2" xfId="1" applyFont="1" applyFill="1" applyBorder="1" applyAlignment="1">
      <alignment horizontal="right"/>
    </xf>
    <xf numFmtId="0" fontId="34" fillId="10" borderId="2" xfId="1" applyFont="1" applyFill="1" applyBorder="1" applyAlignment="1">
      <alignment horizontal="right" vertical="center"/>
    </xf>
    <xf numFmtId="0" fontId="7" fillId="3" borderId="2" xfId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/>
    </xf>
    <xf numFmtId="0" fontId="34" fillId="6" borderId="2" xfId="1" applyFont="1" applyFill="1" applyBorder="1" applyAlignment="1">
      <alignment horizontal="right" vertical="center"/>
    </xf>
    <xf numFmtId="0" fontId="34" fillId="7" borderId="2" xfId="1" applyFont="1" applyFill="1" applyBorder="1" applyAlignment="1">
      <alignment horizontal="right" vertical="center"/>
    </xf>
    <xf numFmtId="0" fontId="21" fillId="0" borderId="2" xfId="0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0" fontId="21" fillId="0" borderId="2" xfId="0" applyFont="1" applyBorder="1" applyAlignment="1">
      <alignment horizontal="right" vertical="center"/>
    </xf>
    <xf numFmtId="0" fontId="21" fillId="3" borderId="2" xfId="0" applyFont="1" applyFill="1" applyBorder="1" applyAlignment="1">
      <alignment horizontal="right" vertical="center"/>
    </xf>
    <xf numFmtId="0" fontId="21" fillId="3" borderId="3" xfId="0" applyFont="1" applyFill="1" applyBorder="1" applyAlignment="1">
      <alignment horizontal="right" vertical="center"/>
    </xf>
    <xf numFmtId="0" fontId="34" fillId="7" borderId="2" xfId="0" applyFont="1" applyFill="1" applyBorder="1" applyAlignment="1">
      <alignment horizontal="right" vertical="center"/>
    </xf>
    <xf numFmtId="0" fontId="34" fillId="9" borderId="2" xfId="1" applyFont="1" applyFill="1" applyBorder="1" applyAlignment="1">
      <alignment horizontal="right" vertical="center"/>
    </xf>
    <xf numFmtId="0" fontId="34" fillId="0" borderId="2" xfId="1" applyFont="1" applyBorder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0" borderId="26" xfId="0" applyFont="1" applyBorder="1" applyAlignment="1">
      <alignment horizontal="right"/>
    </xf>
    <xf numFmtId="0" fontId="34" fillId="9" borderId="26" xfId="1" applyFont="1" applyFill="1" applyBorder="1" applyAlignment="1">
      <alignment horizontal="right" vertical="center"/>
    </xf>
    <xf numFmtId="0" fontId="21" fillId="3" borderId="2" xfId="0" applyFont="1" applyFill="1" applyBorder="1" applyAlignment="1">
      <alignment horizontal="right"/>
    </xf>
    <xf numFmtId="0" fontId="34" fillId="0" borderId="30" xfId="1" applyFont="1" applyBorder="1" applyAlignment="1">
      <alignment horizontal="left" vertical="center"/>
    </xf>
    <xf numFmtId="0" fontId="34" fillId="0" borderId="25" xfId="1" applyFont="1" applyBorder="1" applyAlignment="1">
      <alignment horizontal="left" vertical="center"/>
    </xf>
    <xf numFmtId="49" fontId="34" fillId="0" borderId="25" xfId="1" applyNumberFormat="1" applyFont="1" applyBorder="1" applyAlignment="1">
      <alignment horizontal="center" vertical="center"/>
    </xf>
    <xf numFmtId="0" fontId="34" fillId="0" borderId="25" xfId="1" applyFont="1" applyBorder="1" applyAlignment="1">
      <alignment horizontal="right" vertical="center"/>
    </xf>
    <xf numFmtId="0" fontId="34" fillId="0" borderId="23" xfId="1" applyFont="1" applyBorder="1" applyAlignment="1">
      <alignment horizontal="right" vertical="center"/>
    </xf>
    <xf numFmtId="0" fontId="34" fillId="0" borderId="30" xfId="1" applyFont="1" applyBorder="1" applyAlignment="1">
      <alignment horizontal="right" vertical="center"/>
    </xf>
    <xf numFmtId="0" fontId="34" fillId="0" borderId="31" xfId="1" applyFont="1" applyBorder="1" applyAlignment="1">
      <alignment horizontal="right" vertical="center"/>
    </xf>
    <xf numFmtId="0" fontId="34" fillId="0" borderId="24" xfId="1" applyFont="1" applyBorder="1" applyAlignment="1">
      <alignment horizontal="right" vertical="center"/>
    </xf>
    <xf numFmtId="0" fontId="34" fillId="11" borderId="32" xfId="1" applyFont="1" applyFill="1" applyBorder="1" applyAlignment="1">
      <alignment horizontal="right"/>
    </xf>
    <xf numFmtId="0" fontId="7" fillId="0" borderId="28" xfId="0" applyFont="1" applyFill="1" applyBorder="1" applyAlignment="1">
      <alignment horizontal="right" vertical="center"/>
    </xf>
    <xf numFmtId="0" fontId="7" fillId="0" borderId="26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7" fillId="0" borderId="28" xfId="1" applyFont="1" applyFill="1" applyBorder="1" applyAlignment="1">
      <alignment horizontal="right"/>
    </xf>
    <xf numFmtId="0" fontId="7" fillId="0" borderId="26" xfId="1" applyFont="1" applyFill="1" applyBorder="1" applyAlignment="1">
      <alignment horizontal="right"/>
    </xf>
    <xf numFmtId="0" fontId="7" fillId="0" borderId="2" xfId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3" xfId="1" applyFont="1" applyFill="1" applyBorder="1" applyAlignment="1">
      <alignment horizontal="right" vertical="center"/>
    </xf>
    <xf numFmtId="0" fontId="32" fillId="0" borderId="28" xfId="1" applyFont="1" applyFill="1" applyBorder="1" applyAlignment="1">
      <alignment horizontal="right" vertical="center"/>
    </xf>
    <xf numFmtId="0" fontId="7" fillId="0" borderId="26" xfId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/>
    </xf>
    <xf numFmtId="0" fontId="7" fillId="0" borderId="28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/>
    <xf numFmtId="0" fontId="7" fillId="0" borderId="7" xfId="1" applyFont="1" applyBorder="1" applyAlignment="1">
      <alignment horizontal="center" vertical="center" textRotation="90"/>
    </xf>
    <xf numFmtId="0" fontId="7" fillId="0" borderId="2" xfId="1" applyFont="1" applyBorder="1" applyAlignment="1">
      <alignment horizontal="center" vertical="center" textRotation="90"/>
    </xf>
    <xf numFmtId="0" fontId="7" fillId="0" borderId="8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8" xfId="1" applyNumberFormat="1" applyFont="1" applyBorder="1" applyAlignment="1">
      <alignment horizontal="center" vertical="center" textRotation="90"/>
    </xf>
    <xf numFmtId="49" fontId="7" fillId="0" borderId="1" xfId="1" applyNumberFormat="1" applyFont="1" applyBorder="1" applyAlignment="1">
      <alignment horizontal="center" vertical="center" textRotation="90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3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 textRotation="90"/>
    </xf>
    <xf numFmtId="0" fontId="15" fillId="0" borderId="2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textRotation="90"/>
    </xf>
    <xf numFmtId="0" fontId="7" fillId="0" borderId="2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21" fillId="0" borderId="8" xfId="0" applyFont="1" applyBorder="1" applyAlignment="1"/>
    <xf numFmtId="0" fontId="7" fillId="0" borderId="3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21" fillId="0" borderId="5" xfId="0" applyFont="1" applyBorder="1" applyAlignment="1"/>
    <xf numFmtId="0" fontId="7" fillId="0" borderId="11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textRotation="90"/>
    </xf>
    <xf numFmtId="0" fontId="7" fillId="0" borderId="1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7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0" xfId="1" applyFont="1" applyFill="1" applyBorder="1" applyAlignment="1">
      <alignment horizontal="left"/>
    </xf>
    <xf numFmtId="0" fontId="33" fillId="0" borderId="7" xfId="1" applyFont="1" applyBorder="1" applyAlignment="1">
      <alignment horizontal="center" vertical="center"/>
    </xf>
    <xf numFmtId="0" fontId="33" fillId="0" borderId="32" xfId="1" applyFont="1" applyBorder="1" applyAlignment="1">
      <alignment horizontal="center" vertical="center"/>
    </xf>
    <xf numFmtId="0" fontId="34" fillId="0" borderId="7" xfId="0" applyFont="1" applyFill="1" applyBorder="1" applyAlignment="1">
      <alignment horizontal="left" vertical="top" wrapText="1"/>
    </xf>
    <xf numFmtId="0" fontId="34" fillId="0" borderId="8" xfId="0" applyFont="1" applyFill="1" applyBorder="1" applyAlignment="1">
      <alignment horizontal="left" vertical="top" wrapText="1"/>
    </xf>
    <xf numFmtId="0" fontId="34" fillId="0" borderId="2" xfId="0" applyFont="1" applyFill="1" applyBorder="1" applyAlignment="1">
      <alignment horizontal="left" vertical="top" wrapText="1"/>
    </xf>
    <xf numFmtId="0" fontId="34" fillId="0" borderId="1" xfId="0" applyFont="1" applyFill="1" applyBorder="1" applyAlignment="1">
      <alignment horizontal="left" vertical="top" wrapText="1"/>
    </xf>
    <xf numFmtId="0" fontId="34" fillId="0" borderId="4" xfId="0" applyFont="1" applyFill="1" applyBorder="1" applyAlignment="1">
      <alignment horizontal="left" vertical="top" wrapText="1"/>
    </xf>
    <xf numFmtId="0" fontId="34" fillId="0" borderId="5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3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4" fillId="0" borderId="32" xfId="0" applyFont="1" applyFill="1" applyBorder="1" applyAlignment="1">
      <alignment horizontal="left" vertical="top" wrapText="1"/>
    </xf>
    <xf numFmtId="0" fontId="34" fillId="0" borderId="3" xfId="0" applyFont="1" applyFill="1" applyBorder="1" applyAlignment="1">
      <alignment horizontal="left" vertical="top" wrapText="1"/>
    </xf>
    <xf numFmtId="0" fontId="34" fillId="0" borderId="6" xfId="0" applyFont="1" applyFill="1" applyBorder="1" applyAlignment="1">
      <alignment horizontal="left" vertical="top" wrapText="1"/>
    </xf>
    <xf numFmtId="0" fontId="21" fillId="0" borderId="12" xfId="0" applyFont="1" applyBorder="1" applyAlignment="1"/>
    <xf numFmtId="0" fontId="21" fillId="0" borderId="28" xfId="0" applyFont="1" applyBorder="1" applyAlignment="1"/>
    <xf numFmtId="0" fontId="21" fillId="0" borderId="28" xfId="0" applyFont="1" applyBorder="1" applyAlignment="1">
      <alignment vertical="center" wrapText="1"/>
    </xf>
    <xf numFmtId="0" fontId="21" fillId="0" borderId="39" xfId="0" applyFont="1" applyBorder="1" applyAlignment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34" fillId="11" borderId="12" xfId="1" applyFont="1" applyFill="1" applyBorder="1" applyAlignment="1">
      <alignment horizontal="right"/>
    </xf>
    <xf numFmtId="0" fontId="7" fillId="0" borderId="28" xfId="1" applyFont="1" applyBorder="1" applyAlignment="1">
      <alignment horizontal="right"/>
    </xf>
    <xf numFmtId="0" fontId="7" fillId="0" borderId="28" xfId="1" applyFont="1" applyBorder="1" applyAlignment="1">
      <alignment horizontal="right"/>
    </xf>
    <xf numFmtId="0" fontId="7" fillId="0" borderId="39" xfId="1" applyFont="1" applyBorder="1" applyAlignment="1">
      <alignment horizontal="right"/>
    </xf>
    <xf numFmtId="0" fontId="21" fillId="0" borderId="32" xfId="0" applyFont="1" applyBorder="1" applyAlignment="1"/>
    <xf numFmtId="0" fontId="21" fillId="0" borderId="3" xfId="0" applyFont="1" applyBorder="1" applyAlignment="1"/>
    <xf numFmtId="0" fontId="21" fillId="0" borderId="3" xfId="0" applyFont="1" applyBorder="1" applyAlignment="1">
      <alignment vertical="center" wrapText="1"/>
    </xf>
    <xf numFmtId="0" fontId="21" fillId="0" borderId="6" xfId="0" applyFont="1" applyBorder="1" applyAlignment="1"/>
    <xf numFmtId="0" fontId="34" fillId="0" borderId="6" xfId="1" applyFont="1" applyBorder="1" applyAlignment="1">
      <alignment horizontal="right" vertical="center"/>
    </xf>
    <xf numFmtId="0" fontId="7" fillId="0" borderId="28" xfId="0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21" fillId="0" borderId="28" xfId="0" applyFont="1" applyBorder="1" applyAlignment="1">
      <alignment horizontal="right"/>
    </xf>
    <xf numFmtId="0" fontId="7" fillId="0" borderId="3" xfId="1" applyFont="1" applyBorder="1" applyAlignment="1">
      <alignment horizontal="right"/>
    </xf>
    <xf numFmtId="0" fontId="7" fillId="0" borderId="6" xfId="1" applyFont="1" applyBorder="1" applyAlignment="1">
      <alignment horizontal="right"/>
    </xf>
    <xf numFmtId="0" fontId="7" fillId="0" borderId="28" xfId="0" applyFont="1" applyFill="1" applyBorder="1" applyAlignment="1">
      <alignment horizontal="right"/>
    </xf>
    <xf numFmtId="0" fontId="7" fillId="0" borderId="39" xfId="0" applyFont="1" applyFill="1" applyBorder="1" applyAlignment="1">
      <alignment horizontal="right"/>
    </xf>
    <xf numFmtId="0" fontId="21" fillId="0" borderId="28" xfId="0" applyFont="1" applyFill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6F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полный'!$A$70:$O$70</c:f>
              <c:numCache>
                <c:formatCode>General</c:formatCode>
                <c:ptCount val="15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612</c:v>
                </c:pt>
                <c:pt idx="10">
                  <c:v>792</c:v>
                </c:pt>
                <c:pt idx="11">
                  <c:v>576</c:v>
                </c:pt>
                <c:pt idx="12">
                  <c:v>576</c:v>
                </c:pt>
                <c:pt idx="13">
                  <c:v>580</c:v>
                </c:pt>
                <c:pt idx="14">
                  <c:v>468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полный'!$A$71:$O$71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полный'!$A$72:$O$72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108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полный'!$A$73:$O$73</c:f>
              <c:numCache>
                <c:formatCode>General</c:formatCode>
                <c:ptCount val="15"/>
                <c:pt idx="6">
                  <c:v>0</c:v>
                </c:pt>
                <c:pt idx="14">
                  <c:v>144</c:v>
                </c:pt>
              </c:numCache>
            </c:numRef>
          </c:val>
        </c:ser>
        <c:ser>
          <c:idx val="4"/>
          <c:order val="4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полный'!$A$74:$O$74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ser>
          <c:idx val="5"/>
          <c:order val="5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полный'!$A$75:$O$75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</c:ser>
        <c:ser>
          <c:idx val="6"/>
          <c:order val="6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полный'!$A$76:$O$76</c:f>
              <c:numCache>
                <c:formatCode>General</c:formatCode>
                <c:ptCount val="15"/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invertIfNegative val="0"/>
          <c:cat>
            <c:multiLvlStrRef>
              <c:f>'Уч план полный'!$A$3:$O$69</c:f>
              <c:multiLvlStrCache>
                <c:ptCount val="15"/>
                <c:lvl>
                  <c:pt idx="0">
                    <c:v>ГИА</c:v>
                  </c:pt>
                  <c:pt idx="1">
                    <c:v>Государственная итоговая аттестация</c:v>
                  </c:pt>
                  <c:pt idx="14">
                    <c:v>6нед.</c:v>
                  </c:pt>
                </c:lvl>
                <c:lvl>
                  <c:pt idx="0">
                    <c:v>ПДП.00</c:v>
                  </c:pt>
                  <c:pt idx="1">
                    <c:v>Преддипломная практика</c:v>
                  </c:pt>
                  <c:pt idx="14">
                    <c:v>4нед</c:v>
                  </c:pt>
                </c:lvl>
                <c:lvl>
                  <c:pt idx="1">
                    <c:v>Всего по циклам</c:v>
                  </c:pt>
                  <c:pt idx="2">
                    <c:v>3/30/14</c:v>
                  </c:pt>
                  <c:pt idx="3">
                    <c:v>5345</c:v>
                  </c:pt>
                  <c:pt idx="4">
                    <c:v>1757</c:v>
                  </c:pt>
                  <c:pt idx="5">
                    <c:v>3588</c:v>
                  </c:pt>
                  <c:pt idx="6">
                    <c:v>1989</c:v>
                  </c:pt>
                  <c:pt idx="7">
                    <c:v>1499</c:v>
                  </c:pt>
                  <c:pt idx="8">
                    <c:v>40</c:v>
                  </c:pt>
                  <c:pt idx="9">
                    <c:v>612</c:v>
                  </c:pt>
                  <c:pt idx="10">
                    <c:v>792</c:v>
                  </c:pt>
                  <c:pt idx="11">
                    <c:v>576</c:v>
                  </c:pt>
                  <c:pt idx="12">
                    <c:v>828</c:v>
                  </c:pt>
                  <c:pt idx="13">
                    <c:v>580</c:v>
                  </c:pt>
                  <c:pt idx="14">
                    <c:v>468</c:v>
                  </c:pt>
                </c:lvl>
                <c:lvl>
                  <c:pt idx="0">
                    <c:v>ПП.04</c:v>
                  </c:pt>
                </c:lvl>
                <c:lvl>
                  <c:pt idx="0">
                    <c:v>УП.04</c:v>
                  </c:pt>
                  <c:pt idx="2">
                    <c:v>ДЗ</c:v>
                  </c:pt>
                  <c:pt idx="12">
                    <c:v>180</c:v>
                  </c:pt>
                </c:lvl>
                <c:lvl>
                  <c:pt idx="1">
                    <c:v>Выполнение работ по профессиям рабочих, должностям служащих 17351 Продавец непродовольственных товаров</c:v>
                  </c:pt>
                  <c:pt idx="2">
                    <c:v>, ДЗ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04</c:v>
                  </c:pt>
                  <c:pt idx="1">
                    <c:v>Выполнение работ по одной или нескольким профессиям рабочих, должностям служащих</c:v>
                  </c:pt>
                  <c:pt idx="2">
                    <c:v>Э(к)</c:v>
                  </c:pt>
                  <c:pt idx="3">
                    <c:v>94</c:v>
                  </c:pt>
                  <c:pt idx="4">
                    <c:v>30</c:v>
                  </c:pt>
                  <c:pt idx="5">
                    <c:v>64</c:v>
                  </c:pt>
                  <c:pt idx="6">
                    <c:v>32</c:v>
                  </c:pt>
                  <c:pt idx="7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212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ПП.03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УП.03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03.02</c:v>
                  </c:pt>
                  <c:pt idx="1">
                    <c:v>Товароведение продовольственных и непродовольственных товаров</c:v>
                  </c:pt>
                  <c:pt idx="2">
                    <c:v>-,ДЗ</c:v>
                  </c:pt>
                  <c:pt idx="3">
                    <c:v>197</c:v>
                  </c:pt>
                  <c:pt idx="4">
                    <c:v>65</c:v>
                  </c:pt>
                  <c:pt idx="5">
                    <c:v>132</c:v>
                  </c:pt>
                  <c:pt idx="6">
                    <c:v>76</c:v>
                  </c:pt>
                  <c:pt idx="7">
                    <c:v>60</c:v>
                  </c:pt>
                  <c:pt idx="11">
                    <c:v>0</c:v>
                  </c:pt>
                  <c:pt idx="12">
                    <c:v>80</c:v>
                  </c:pt>
                  <c:pt idx="13">
                    <c:v>52</c:v>
                  </c:pt>
                  <c:pt idx="14">
                    <c:v>0</c:v>
                  </c:pt>
                </c:lvl>
                <c:lvl>
                  <c:pt idx="0">
                    <c:v>МДК 03.01.</c:v>
                  </c:pt>
                  <c:pt idx="1">
                    <c:v>Теоретические основы товароведения</c:v>
                  </c:pt>
                  <c:pt idx="2">
                    <c:v>Э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18</c:v>
                  </c:pt>
                  <c:pt idx="7">
                    <c:v>14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03 </c:v>
                  </c:pt>
                  <c:pt idx="1">
                    <c:v>Управление ассортиментом, оценка качества и обеспечение сохраняемости товаров</c:v>
                  </c:pt>
                  <c:pt idx="2">
                    <c:v>Э(к)</c:v>
                  </c:pt>
                  <c:pt idx="3">
                    <c:v>244</c:v>
                  </c:pt>
                  <c:pt idx="4">
                    <c:v>80</c:v>
                  </c:pt>
                  <c:pt idx="5">
                    <c:v>164</c:v>
                  </c:pt>
                  <c:pt idx="6">
                    <c:v>94</c:v>
                  </c:pt>
                  <c:pt idx="7">
                    <c:v>74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116</c:v>
                  </c:pt>
                  <c:pt idx="13">
                    <c:v>88</c:v>
                  </c:pt>
                  <c:pt idx="14">
                    <c:v>0</c:v>
                  </c:pt>
                </c:lvl>
                <c:lvl>
                  <c:pt idx="0">
                    <c:v>ПП.02</c:v>
                  </c:pt>
                  <c:pt idx="2">
                    <c:v>ДЗ</c:v>
                  </c:pt>
                  <c:pt idx="13">
                    <c:v>36</c:v>
                  </c:pt>
                </c:lvl>
                <c:lvl>
                  <c:pt idx="0">
                    <c:v>УП.02</c:v>
                  </c:pt>
                  <c:pt idx="2">
                    <c:v>ДЗ</c:v>
                  </c:pt>
                  <c:pt idx="12">
                    <c:v>36</c:v>
                  </c:pt>
                </c:lvl>
                <c:lvl>
                  <c:pt idx="0">
                    <c:v>МДК 02.03</c:v>
                  </c:pt>
                  <c:pt idx="1">
                    <c:v>Маркетинг</c:v>
                  </c:pt>
                  <c:pt idx="2">
                    <c:v>-,-,Э</c:v>
                  </c:pt>
                  <c:pt idx="3">
                    <c:v>278</c:v>
                  </c:pt>
                  <c:pt idx="4">
                    <c:v>91</c:v>
                  </c:pt>
                  <c:pt idx="5">
                    <c:v>187</c:v>
                  </c:pt>
                  <c:pt idx="6">
                    <c:v>121</c:v>
                  </c:pt>
                  <c:pt idx="7">
                    <c:v>70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38</c:v>
                  </c:pt>
                  <c:pt idx="14">
                    <c:v>117</c:v>
                  </c:pt>
                </c:lvl>
                <c:lvl>
                  <c:pt idx="0">
                    <c:v>МДК 02.02</c:v>
                  </c:pt>
                  <c:pt idx="1">
                    <c:v>Анализ финансово - хозяйственной деятельности</c:v>
                  </c:pt>
                  <c:pt idx="2">
                    <c:v>-,ДЗ</c:v>
                  </c:pt>
                  <c:pt idx="3">
                    <c:v>200</c:v>
                  </c:pt>
                  <c:pt idx="4">
                    <c:v>36</c:v>
                  </c:pt>
                  <c:pt idx="5">
                    <c:v>164</c:v>
                  </c:pt>
                  <c:pt idx="6">
                    <c:v>34</c:v>
                  </c:pt>
                  <c:pt idx="7">
                    <c:v>40</c:v>
                  </c:pt>
                  <c:pt idx="11">
                    <c:v>0</c:v>
                  </c:pt>
                  <c:pt idx="12">
                    <c:v>32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02.01</c:v>
                  </c:pt>
                  <c:pt idx="1">
                    <c:v>Финансы,налоги и налогообложение</c:v>
                  </c:pt>
                  <c:pt idx="2">
                    <c:v>-, 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58</c:v>
                  </c:pt>
                  <c:pt idx="7">
                    <c:v>38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ПМ 02 </c:v>
                  </c:pt>
                  <c:pt idx="1">
                    <c:v>Организация и проведение экономической и маркетинговой деятельности</c:v>
                  </c:pt>
                  <c:pt idx="2">
                    <c:v>Э(к)</c:v>
                  </c:pt>
                  <c:pt idx="3">
                    <c:v>620</c:v>
                  </c:pt>
                  <c:pt idx="4">
                    <c:v>173</c:v>
                  </c:pt>
                  <c:pt idx="5">
                    <c:v>447</c:v>
                  </c:pt>
                  <c:pt idx="6">
                    <c:v>213</c:v>
                  </c:pt>
                  <c:pt idx="7">
                    <c:v>148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148</c:v>
                  </c:pt>
                  <c:pt idx="13">
                    <c:v>114</c:v>
                  </c:pt>
                  <c:pt idx="14">
                    <c:v>117</c:v>
                  </c:pt>
                </c:lvl>
                <c:lvl>
                  <c:pt idx="0">
                    <c:v>ПП.01</c:v>
                  </c:pt>
                  <c:pt idx="2">
                    <c:v>ДЗ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УП.01</c:v>
                  </c:pt>
                </c:lvl>
                <c:lvl>
                  <c:pt idx="0">
                    <c:v>МДК 01.03</c:v>
                  </c:pt>
                  <c:pt idx="1">
                    <c:v>Техническое оснащение торговых организаций и охрана труда</c:v>
                  </c:pt>
                  <c:pt idx="2">
                    <c:v>-, Э</c:v>
                  </c:pt>
                  <c:pt idx="3">
                    <c:v>136</c:v>
                  </c:pt>
                  <c:pt idx="4">
                    <c:v>45</c:v>
                  </c:pt>
                  <c:pt idx="5">
                    <c:v>91</c:v>
                  </c:pt>
                  <c:pt idx="6">
                    <c:v>49</c:v>
                  </c:pt>
                  <c:pt idx="7">
                    <c:v>44</c:v>
                  </c:pt>
                  <c:pt idx="11">
                    <c:v>0</c:v>
                  </c:pt>
                  <c:pt idx="12">
                    <c:v>0</c:v>
                  </c:pt>
                  <c:pt idx="13">
                    <c:v>26</c:v>
                  </c:pt>
                  <c:pt idx="14">
                    <c:v>65</c:v>
                  </c:pt>
                </c:lvl>
                <c:lvl>
                  <c:pt idx="0">
                    <c:v>МДК 01.02</c:v>
                  </c:pt>
                  <c:pt idx="1">
                    <c:v>Организация торговли</c:v>
                  </c:pt>
                  <c:pt idx="2">
                    <c:v>-</c:v>
                  </c:pt>
                  <c:pt idx="3">
                    <c:v>60</c:v>
                  </c:pt>
                  <c:pt idx="4">
                    <c:v>20</c:v>
                  </c:pt>
                  <c:pt idx="5">
                    <c:v>40</c:v>
                  </c:pt>
                  <c:pt idx="6">
                    <c:v>20</c:v>
                  </c:pt>
                  <c:pt idx="7">
                    <c:v>22</c:v>
                  </c:pt>
                  <c:pt idx="11">
                    <c:v>0</c:v>
                  </c:pt>
                  <c:pt idx="12">
                    <c:v>0</c:v>
                  </c:pt>
                  <c:pt idx="13">
                    <c:v>40</c:v>
                  </c:pt>
                  <c:pt idx="14">
                    <c:v>0</c:v>
                  </c:pt>
                </c:lvl>
                <c:lvl>
                  <c:pt idx="0">
                    <c:v>МДК 01.01</c:v>
                  </c:pt>
                  <c:pt idx="1">
                    <c:v>Организация коммерческой деятельности</c:v>
                  </c:pt>
                  <c:pt idx="2">
                    <c:v>-, ДЗ</c:v>
                  </c:pt>
                  <c:pt idx="3">
                    <c:v>137</c:v>
                  </c:pt>
                  <c:pt idx="4">
                    <c:v>46</c:v>
                  </c:pt>
                  <c:pt idx="5">
                    <c:v>91</c:v>
                  </c:pt>
                  <c:pt idx="6">
                    <c:v>45</c:v>
                  </c:pt>
                  <c:pt idx="7">
                    <c:v>30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52</c:v>
                  </c:pt>
                  <c:pt idx="14">
                    <c:v>39</c:v>
                  </c:pt>
                </c:lvl>
                <c:lvl>
                  <c:pt idx="0">
                    <c:v>ПМ.01</c:v>
                  </c:pt>
                  <c:pt idx="1">
                    <c:v>Организация и управление торгово-сбытовой деятельностью</c:v>
                  </c:pt>
                  <c:pt idx="2">
                    <c:v>Э(к)</c:v>
                  </c:pt>
                  <c:pt idx="3">
                    <c:v>333</c:v>
                  </c:pt>
                  <c:pt idx="4">
                    <c:v>111</c:v>
                  </c:pt>
                  <c:pt idx="5">
                    <c:v>222</c:v>
                  </c:pt>
                  <c:pt idx="6">
                    <c:v>114</c:v>
                  </c:pt>
                  <c:pt idx="7">
                    <c:v>96</c:v>
                  </c:pt>
                  <c:pt idx="8">
                    <c:v>20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154</c:v>
                  </c:pt>
                  <c:pt idx="14">
                    <c:v>104</c:v>
                  </c:pt>
                </c:lvl>
                <c:lvl>
                  <c:pt idx="0">
                    <c:v>ПМ. 00 </c:v>
                  </c:pt>
                  <c:pt idx="1">
                    <c:v>Профессиональные модули</c:v>
                  </c:pt>
                  <c:pt idx="2">
                    <c:v>- /10/ 8</c:v>
                  </c:pt>
                  <c:pt idx="3">
                    <c:v>1291</c:v>
                  </c:pt>
                  <c:pt idx="4">
                    <c:v>394</c:v>
                  </c:pt>
                  <c:pt idx="5">
                    <c:v>897</c:v>
                  </c:pt>
                  <c:pt idx="6">
                    <c:v>453</c:v>
                  </c:pt>
                  <c:pt idx="7">
                    <c:v>350</c:v>
                  </c:pt>
                  <c:pt idx="8">
                    <c:v>20</c:v>
                  </c:pt>
                  <c:pt idx="11">
                    <c:v>112</c:v>
                  </c:pt>
                  <c:pt idx="12">
                    <c:v>476</c:v>
                  </c:pt>
                  <c:pt idx="13">
                    <c:v>356</c:v>
                  </c:pt>
                  <c:pt idx="14">
                    <c:v>221</c:v>
                  </c:pt>
                </c:lvl>
                <c:lvl>
                  <c:pt idx="0">
                    <c:v>ОП.ВЧ.12</c:v>
                  </c:pt>
                  <c:pt idx="1">
                    <c:v>Основы предпринимательской деятельности</c:v>
                  </c:pt>
                  <c:pt idx="2">
                    <c:v>-</c:v>
                  </c:pt>
                  <c:pt idx="3">
                    <c:v>79</c:v>
                  </c:pt>
                  <c:pt idx="4">
                    <c:v>27</c:v>
                  </c:pt>
                  <c:pt idx="5">
                    <c:v>52</c:v>
                  </c:pt>
                  <c:pt idx="6">
                    <c:v>32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52</c:v>
                  </c:pt>
                </c:lvl>
                <c:lvl>
                  <c:pt idx="0">
                    <c:v>ОП.ВЧ.11</c:v>
                  </c:pt>
                  <c:pt idx="1">
                    <c:v>Основы внешнеэкономической деятельности</c:v>
                  </c:pt>
                  <c:pt idx="2">
                    <c:v>-</c:v>
                  </c:pt>
                  <c:pt idx="3">
                    <c:v>59</c:v>
                  </c:pt>
                  <c:pt idx="4">
                    <c:v>20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ОП.ВЧ.10</c:v>
                  </c:pt>
                  <c:pt idx="1">
                    <c:v>Экономическая теория</c:v>
                  </c:pt>
                  <c:pt idx="2">
                    <c:v>-</c:v>
                  </c:pt>
                  <c:pt idx="3">
                    <c:v>47</c:v>
                  </c:pt>
                  <c:pt idx="4">
                    <c:v>15</c:v>
                  </c:pt>
                  <c:pt idx="5">
                    <c:v>32</c:v>
                  </c:pt>
                  <c:pt idx="6">
                    <c:v>20</c:v>
                  </c:pt>
                  <c:pt idx="7">
                    <c:v>12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ОП.09</c:v>
                  </c:pt>
                  <c:pt idx="1">
                    <c:v>Безопасность жизнедеятельности</c:v>
                  </c:pt>
                  <c:pt idx="2">
                    <c:v>-,ДЗ</c:v>
                  </c:pt>
                  <c:pt idx="3">
                    <c:v>119</c:v>
                  </c:pt>
                  <c:pt idx="4">
                    <c:v>39</c:v>
                  </c:pt>
                  <c:pt idx="5">
                    <c:v>80</c:v>
                  </c:pt>
                  <c:pt idx="6">
                    <c:v>32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ОП.08</c:v>
                  </c:pt>
                  <c:pt idx="1">
                    <c:v>Стандартизация, метрология и подтверждение состветствия</c:v>
                  </c:pt>
                  <c:pt idx="2">
                    <c:v>ДЗ</c:v>
                  </c:pt>
                  <c:pt idx="3">
                    <c:v>57</c:v>
                  </c:pt>
                  <c:pt idx="4">
                    <c:v>18</c:v>
                  </c:pt>
                  <c:pt idx="5">
                    <c:v>39</c:v>
                  </c:pt>
                  <c:pt idx="6">
                    <c:v>25</c:v>
                  </c:pt>
                  <c:pt idx="7">
                    <c:v>14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39</c:v>
                  </c:pt>
                </c:lvl>
                <c:lvl>
                  <c:pt idx="0">
                    <c:v>ОП.07</c:v>
                  </c:pt>
                  <c:pt idx="1">
                    <c:v>Бухгалтерский учет</c:v>
                  </c:pt>
                  <c:pt idx="2">
                    <c:v>-,Э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50</c:v>
                  </c:pt>
                  <c:pt idx="7">
                    <c:v>46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ОП.06</c:v>
                  </c:pt>
                  <c:pt idx="1">
                    <c:v>Логистика 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ОП.05</c:v>
                  </c:pt>
                  <c:pt idx="1">
                    <c:v>Правовое  обеспечение профессиональной деятельности</c:v>
                  </c:pt>
                  <c:pt idx="2">
                    <c:v>-</c:v>
                  </c:pt>
                  <c:pt idx="3">
                    <c:v>54</c:v>
                  </c:pt>
                  <c:pt idx="4">
                    <c:v>18</c:v>
                  </c:pt>
                  <c:pt idx="5">
                    <c:v>36</c:v>
                  </c:pt>
                  <c:pt idx="6">
                    <c:v>26</c:v>
                  </c:pt>
                  <c:pt idx="7">
                    <c:v>16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36</c:v>
                  </c:pt>
                  <c:pt idx="14">
                    <c:v>0</c:v>
                  </c:pt>
                </c:lvl>
                <c:lvl>
                  <c:pt idx="0">
                    <c:v>ОП.04</c:v>
                  </c:pt>
                  <c:pt idx="1">
                    <c:v>Документальное обеспечение  управления</c:v>
                  </c:pt>
                  <c:pt idx="2">
                    <c:v>-</c:v>
                  </c:pt>
                  <c:pt idx="3">
                    <c:v>57</c:v>
                  </c:pt>
                  <c:pt idx="4">
                    <c:v>19</c:v>
                  </c:pt>
                  <c:pt idx="5">
                    <c:v>38</c:v>
                  </c:pt>
                  <c:pt idx="6">
                    <c:v>22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38</c:v>
                  </c:pt>
                  <c:pt idx="14">
                    <c:v>0</c:v>
                  </c:pt>
                </c:lvl>
                <c:lvl>
                  <c:pt idx="0">
                    <c:v>ОП.03</c:v>
                  </c:pt>
                  <c:pt idx="1">
                    <c:v>Менеджмент (по отраслям)</c:v>
                  </c:pt>
                  <c:pt idx="2">
                    <c:v>-,-,-,ДЗ</c:v>
                  </c:pt>
                  <c:pt idx="3">
                    <c:v>218</c:v>
                  </c:pt>
                  <c:pt idx="4">
                    <c:v>71</c:v>
                  </c:pt>
                  <c:pt idx="5">
                    <c:v>147</c:v>
                  </c:pt>
                  <c:pt idx="6">
                    <c:v>85</c:v>
                  </c:pt>
                  <c:pt idx="7">
                    <c:v>62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39</c:v>
                  </c:pt>
                </c:lvl>
                <c:lvl>
                  <c:pt idx="0">
                    <c:v>ОП.02</c:v>
                  </c:pt>
                  <c:pt idx="1">
                    <c:v>Статистика</c:v>
                  </c:pt>
                  <c:pt idx="2">
                    <c:v>ДЗ</c:v>
                  </c:pt>
                  <c:pt idx="3">
                    <c:v>72</c:v>
                  </c:pt>
                  <c:pt idx="4">
                    <c:v>24</c:v>
                  </c:pt>
                  <c:pt idx="5">
                    <c:v>48</c:v>
                  </c:pt>
                  <c:pt idx="6">
                    <c:v>28</c:v>
                  </c:pt>
                  <c:pt idx="7">
                    <c:v>20</c:v>
                  </c:pt>
                  <c:pt idx="9">
                    <c:v>0</c:v>
                  </c:pt>
                  <c:pt idx="10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ОП.01</c:v>
                  </c:pt>
                  <c:pt idx="1">
                    <c:v>Экономика организации</c:v>
                  </c:pt>
                  <c:pt idx="2">
                    <c:v>-, ДЗ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46</c:v>
                  </c:pt>
                  <c:pt idx="7">
                    <c:v>30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ОП.00</c:v>
                  </c:pt>
                  <c:pt idx="1">
                    <c:v>Общепрофессиональные дисциплины</c:v>
                  </c:pt>
                  <c:pt idx="2">
                    <c:v>- / 5/ 1</c:v>
                  </c:pt>
                  <c:pt idx="3">
                    <c:v>1103</c:v>
                  </c:pt>
                  <c:pt idx="4">
                    <c:v>362</c:v>
                  </c:pt>
                  <c:pt idx="5">
                    <c:v>741</c:v>
                  </c:pt>
                  <c:pt idx="6">
                    <c:v>413</c:v>
                  </c:pt>
                  <c:pt idx="7">
                    <c:v>322</c:v>
                  </c:pt>
                  <c:pt idx="8">
                    <c:v>20</c:v>
                  </c:pt>
                  <c:pt idx="9">
                    <c:v>0</c:v>
                  </c:pt>
                  <c:pt idx="10">
                    <c:v>0</c:v>
                  </c:pt>
                  <c:pt idx="11">
                    <c:v>224</c:v>
                  </c:pt>
                  <c:pt idx="12">
                    <c:v>208</c:v>
                  </c:pt>
                  <c:pt idx="13">
                    <c:v>140</c:v>
                  </c:pt>
                  <c:pt idx="14">
                    <c:v>169</c:v>
                  </c:pt>
                </c:lvl>
                <c:lvl>
                  <c:pt idx="0">
                    <c:v>П.00</c:v>
                  </c:pt>
                  <c:pt idx="1">
                    <c:v>Профессиональный цикл</c:v>
                  </c:pt>
                  <c:pt idx="2">
                    <c:v>- / 15 /9</c:v>
                  </c:pt>
                  <c:pt idx="3">
                    <c:v>2394</c:v>
                  </c:pt>
                  <c:pt idx="4">
                    <c:v>756</c:v>
                  </c:pt>
                  <c:pt idx="5">
                    <c:v>1638</c:v>
                  </c:pt>
                  <c:pt idx="6">
                    <c:v>866</c:v>
                  </c:pt>
                  <c:pt idx="7">
                    <c:v>672</c:v>
                  </c:pt>
                  <c:pt idx="8">
                    <c:v>40</c:v>
                  </c:pt>
                  <c:pt idx="9">
                    <c:v>0</c:v>
                  </c:pt>
                  <c:pt idx="10">
                    <c:v>0</c:v>
                  </c:pt>
                  <c:pt idx="11">
                    <c:v>336</c:v>
                  </c:pt>
                  <c:pt idx="12">
                    <c:v>684</c:v>
                  </c:pt>
                  <c:pt idx="13">
                    <c:v>496</c:v>
                  </c:pt>
                  <c:pt idx="14">
                    <c:v>390</c:v>
                  </c:pt>
                </c:lvl>
                <c:lvl>
                  <c:pt idx="0">
                    <c:v>ЕН.02 </c:v>
                  </c:pt>
                  <c:pt idx="1">
                    <c:v>Информационные технологии в профессиональной деятельности</c:v>
                  </c:pt>
                  <c:pt idx="2">
                    <c:v>-,ДЗ,-,ДЗ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6">
                    <c:v>54</c:v>
                  </c:pt>
                  <c:pt idx="7">
                    <c:v>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ЕН.01</c:v>
                  </c:pt>
                  <c:pt idx="1">
                    <c:v>Математика</c:v>
                  </c:pt>
                  <c:pt idx="2">
                    <c:v>Э</c:v>
                  </c:pt>
                  <c:pt idx="3">
                    <c:v>142</c:v>
                  </c:pt>
                  <c:pt idx="4">
                    <c:v>46</c:v>
                  </c:pt>
                  <c:pt idx="5">
                    <c:v>96</c:v>
                  </c:pt>
                  <c:pt idx="6">
                    <c:v>48</c:v>
                  </c:pt>
                  <c:pt idx="7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96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ЕН.00</c:v>
                  </c:pt>
                  <c:pt idx="1">
                    <c:v>Математический и общий естественнонаучный цикл</c:v>
                  </c:pt>
                  <c:pt idx="2">
                    <c:v>-/2/1</c:v>
                  </c:pt>
                  <c:pt idx="3">
                    <c:v>317</c:v>
                  </c:pt>
                  <c:pt idx="4">
                    <c:v>103</c:v>
                  </c:pt>
                  <c:pt idx="5">
                    <c:v>214</c:v>
                  </c:pt>
                  <c:pt idx="6">
                    <c:v>102</c:v>
                  </c:pt>
                  <c:pt idx="7">
                    <c:v>112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128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1">
                    <c:v>Русский язык и культура речи</c:v>
                  </c:pt>
                  <c:pt idx="2">
                    <c:v>-</c:v>
                  </c:pt>
                  <c:pt idx="5">
                    <c:v>32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32</c:v>
                  </c:pt>
                  <c:pt idx="14">
                    <c:v>0</c:v>
                  </c:pt>
                </c:lvl>
                <c:lvl>
                  <c:pt idx="0">
                    <c:v>ОГСЭ.04</c:v>
                  </c:pt>
                  <c:pt idx="1">
                    <c:v>Физическая культура</c:v>
                  </c:pt>
                  <c:pt idx="2">
                    <c:v>З,З,З,ДЗ</c:v>
                  </c:pt>
                  <c:pt idx="3">
                    <c:v>236</c:v>
                  </c:pt>
                  <c:pt idx="4">
                    <c:v>118</c:v>
                  </c:pt>
                  <c:pt idx="5">
                    <c:v>118</c:v>
                  </c:pt>
                  <c:pt idx="6">
                    <c:v>2</c:v>
                  </c:pt>
                  <c:pt idx="7">
                    <c:v>116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ОГСЭ.04</c:v>
                  </c:pt>
                  <c:pt idx="1">
                    <c:v>Иностранный язык</c:v>
                  </c:pt>
                  <c:pt idx="2">
                    <c:v>.-,-,-,дз</c:v>
                  </c:pt>
                  <c:pt idx="3">
                    <c:v>175</c:v>
                  </c:pt>
                  <c:pt idx="4">
                    <c:v>57</c:v>
                  </c:pt>
                  <c:pt idx="5">
                    <c:v>118</c:v>
                  </c:pt>
                  <c:pt idx="7">
                    <c:v>118</c:v>
                  </c:pt>
                  <c:pt idx="9">
                    <c:v>0</c:v>
                  </c:pt>
                  <c:pt idx="10">
                    <c:v>0</c:v>
                  </c:pt>
                  <c:pt idx="11">
                    <c:v>32</c:v>
                  </c:pt>
                  <c:pt idx="12">
                    <c:v>32</c:v>
                  </c:pt>
                  <c:pt idx="13">
                    <c:v>28</c:v>
                  </c:pt>
                  <c:pt idx="14">
                    <c:v>26</c:v>
                  </c:pt>
                </c:lvl>
                <c:lvl>
                  <c:pt idx="0">
                    <c:v>ОГСЭ.02</c:v>
                  </c:pt>
                  <c:pt idx="1">
                    <c:v>История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48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ОГСЭ.01</c:v>
                  </c:pt>
                  <c:pt idx="1">
                    <c:v>Основы философии</c:v>
                  </c:pt>
                  <c:pt idx="2">
                    <c:v>ДЗ</c:v>
                  </c:pt>
                  <c:pt idx="3">
                    <c:v>71</c:v>
                  </c:pt>
                  <c:pt idx="4">
                    <c:v>23</c:v>
                  </c:pt>
                  <c:pt idx="5">
                    <c:v>48</c:v>
                  </c:pt>
                  <c:pt idx="6">
                    <c:v>48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48</c:v>
                  </c:pt>
                  <c:pt idx="13">
                    <c:v>0</c:v>
                  </c:pt>
                  <c:pt idx="14">
                    <c:v>0</c:v>
                  </c:pt>
                </c:lvl>
                <c:lvl>
                  <c:pt idx="0">
                    <c:v>ОГСЭ.00</c:v>
                  </c:pt>
                  <c:pt idx="1">
                    <c:v>Общий гуманитарный и социально-экономический цикл</c:v>
                  </c:pt>
                  <c:pt idx="2">
                    <c:v>-/3/-</c:v>
                  </c:pt>
                  <c:pt idx="3">
                    <c:v>553</c:v>
                  </c:pt>
                  <c:pt idx="4">
                    <c:v>221</c:v>
                  </c:pt>
                  <c:pt idx="5">
                    <c:v>332</c:v>
                  </c:pt>
                  <c:pt idx="6">
                    <c:v>98</c:v>
                  </c:pt>
                  <c:pt idx="7">
                    <c:v>234</c:v>
                  </c:pt>
                  <c:pt idx="9">
                    <c:v>0</c:v>
                  </c:pt>
                  <c:pt idx="10">
                    <c:v>0</c:v>
                  </c:pt>
                  <c:pt idx="11">
                    <c:v>112</c:v>
                  </c:pt>
                  <c:pt idx="12">
                    <c:v>112</c:v>
                  </c:pt>
                  <c:pt idx="13">
                    <c:v>56</c:v>
                  </c:pt>
                  <c:pt idx="14">
                    <c:v>52</c:v>
                  </c:pt>
                </c:lvl>
                <c:lvl>
                  <c:pt idx="0">
                    <c:v>ОДП.13+4</c:v>
                  </c:pt>
                  <c:pt idx="1">
                    <c:v>Право</c:v>
                  </c:pt>
                  <c:pt idx="2">
                    <c:v>-, ДЗ</c:v>
                  </c:pt>
                  <c:pt idx="3">
                    <c:v>160</c:v>
                  </c:pt>
                  <c:pt idx="4">
                    <c:v>52</c:v>
                  </c:pt>
                  <c:pt idx="5">
                    <c:v>108</c:v>
                  </c:pt>
                  <c:pt idx="6">
                    <c:v>78</c:v>
                  </c:pt>
                  <c:pt idx="7">
                    <c:v>30</c:v>
                  </c:pt>
                  <c:pt idx="9">
                    <c:v>51</c:v>
                  </c:pt>
                  <c:pt idx="10">
                    <c:v>57</c:v>
                  </c:pt>
                </c:lvl>
                <c:lvl>
                  <c:pt idx="0">
                    <c:v>ОДП.12+3</c:v>
                  </c:pt>
                  <c:pt idx="1">
                    <c:v>Экономика</c:v>
                  </c:pt>
                  <c:pt idx="2">
                    <c:v>-,Э</c:v>
                  </c:pt>
                  <c:pt idx="3">
                    <c:v>149</c:v>
                  </c:pt>
                  <c:pt idx="4">
                    <c:v>49</c:v>
                  </c:pt>
                  <c:pt idx="5">
                    <c:v>100</c:v>
                  </c:pt>
                  <c:pt idx="6">
                    <c:v>60</c:v>
                  </c:pt>
                  <c:pt idx="7">
                    <c:v>40</c:v>
                  </c:pt>
                  <c:pt idx="9">
                    <c:v>51</c:v>
                  </c:pt>
                  <c:pt idx="10">
                    <c:v>49</c:v>
                  </c:pt>
                </c:lvl>
                <c:lvl>
                  <c:pt idx="0">
                    <c:v>ОДП.11+2</c:v>
                  </c:pt>
                  <c:pt idx="1">
                    <c:v>Информатика и ИКТ</c:v>
                  </c:pt>
                  <c:pt idx="2">
                    <c:v>-, ДЗ</c:v>
                  </c:pt>
                  <c:pt idx="3">
                    <c:v>141</c:v>
                  </c:pt>
                  <c:pt idx="4">
                    <c:v>46</c:v>
                  </c:pt>
                  <c:pt idx="5">
                    <c:v>95</c:v>
                  </c:pt>
                  <c:pt idx="6">
                    <c:v>35</c:v>
                  </c:pt>
                  <c:pt idx="7">
                    <c:v>60</c:v>
                  </c:pt>
                  <c:pt idx="9">
                    <c:v>51</c:v>
                  </c:pt>
                  <c:pt idx="10">
                    <c:v>44</c:v>
                  </c:pt>
                </c:lvl>
                <c:lvl>
                  <c:pt idx="0">
                    <c:v>ОДП.10+1</c:v>
                  </c:pt>
                  <c:pt idx="1">
                    <c:v>Математика</c:v>
                  </c:pt>
                  <c:pt idx="2">
                    <c:v>-,Э</c:v>
                  </c:pt>
                  <c:pt idx="3">
                    <c:v>430</c:v>
                  </c:pt>
                  <c:pt idx="4">
                    <c:v>140</c:v>
                  </c:pt>
                  <c:pt idx="5">
                    <c:v>290</c:v>
                  </c:pt>
                  <c:pt idx="6">
                    <c:v>190</c:v>
                  </c:pt>
                  <c:pt idx="7">
                    <c:v>100</c:v>
                  </c:pt>
                  <c:pt idx="9">
                    <c:v>102</c:v>
                  </c:pt>
                  <c:pt idx="10">
                    <c:v>188</c:v>
                  </c:pt>
                </c:lvl>
                <c:lvl>
                  <c:pt idx="0">
                    <c:v>ОДБ.09</c:v>
                  </c:pt>
                  <c:pt idx="1">
                    <c:v>ОБЖ</c:v>
                  </c:pt>
                  <c:pt idx="2">
                    <c:v>-, ДЗ</c:v>
                  </c:pt>
                  <c:pt idx="3">
                    <c:v>104</c:v>
                  </c:pt>
                  <c:pt idx="4">
                    <c:v>34</c:v>
                  </c:pt>
                  <c:pt idx="5">
                    <c:v>70</c:v>
                  </c:pt>
                  <c:pt idx="6">
                    <c:v>54</c:v>
                  </c:pt>
                  <c:pt idx="7">
                    <c:v>16</c:v>
                  </c:pt>
                  <c:pt idx="9">
                    <c:v>34</c:v>
                  </c:pt>
                  <c:pt idx="10">
                    <c:v>36</c:v>
                  </c:pt>
                </c:lvl>
                <c:lvl>
                  <c:pt idx="0">
                    <c:v>ОДБ.08</c:v>
                  </c:pt>
                  <c:pt idx="1">
                    <c:v>Физическая культура</c:v>
                  </c:pt>
                  <c:pt idx="2">
                    <c:v>З,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2</c:v>
                  </c:pt>
                  <c:pt idx="7">
                    <c:v>115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ОДБ.07</c:v>
                  </c:pt>
                  <c:pt idx="1">
                    <c:v>Естествознание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81</c:v>
                  </c:pt>
                  <c:pt idx="7">
                    <c:v>36</c:v>
                  </c:pt>
                  <c:pt idx="9">
                    <c:v>51</c:v>
                  </c:pt>
                  <c:pt idx="10">
                    <c:v>66</c:v>
                  </c:pt>
                  <c:pt idx="13">
                    <c:v> </c:v>
                  </c:pt>
                </c:lvl>
                <c:lvl>
                  <c:pt idx="0">
                    <c:v>ОДБ.06</c:v>
                  </c:pt>
                  <c:pt idx="1">
                    <c:v>География</c:v>
                  </c:pt>
                  <c:pt idx="2">
                    <c:v>-, ДЗ</c:v>
                  </c:pt>
                  <c:pt idx="3">
                    <c:v>58</c:v>
                  </c:pt>
                  <c:pt idx="4">
                    <c:v>19</c:v>
                  </c:pt>
                  <c:pt idx="5">
                    <c:v>39</c:v>
                  </c:pt>
                  <c:pt idx="6">
                    <c:v>33</c:v>
                  </c:pt>
                  <c:pt idx="7">
                    <c:v>6</c:v>
                  </c:pt>
                  <c:pt idx="9">
                    <c:v>17</c:v>
                  </c:pt>
                  <c:pt idx="10">
                    <c:v>22</c:v>
                  </c:pt>
                </c:lvl>
                <c:lvl>
                  <c:pt idx="0">
                    <c:v>ОДБ.05</c:v>
                  </c:pt>
                  <c:pt idx="1">
                    <c:v>Обществознание 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ОДБ.04</c:v>
                  </c:pt>
                  <c:pt idx="1">
                    <c:v>История</c:v>
                  </c:pt>
                  <c:pt idx="2">
                    <c:v>-, ДЗ</c:v>
                  </c:pt>
                  <c:pt idx="3">
                    <c:v>174</c:v>
                  </c:pt>
                  <c:pt idx="4">
                    <c:v>57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ОДБ.03</c:v>
                  </c:pt>
                  <c:pt idx="1">
                    <c:v>Иностранный язык</c:v>
                  </c:pt>
                  <c:pt idx="2">
                    <c:v>-, ДЗ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7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ОДБ.02</c:v>
                  </c:pt>
                  <c:pt idx="1">
                    <c:v>Литература</c:v>
                  </c:pt>
                  <c:pt idx="2">
                    <c:v>-, ДЗ</c:v>
                  </c:pt>
                  <c:pt idx="3">
                    <c:v>173</c:v>
                  </c:pt>
                  <c:pt idx="4">
                    <c:v>56</c:v>
                  </c:pt>
                  <c:pt idx="5">
                    <c:v>117</c:v>
                  </c:pt>
                  <c:pt idx="6">
                    <c:v>117</c:v>
                  </c:pt>
                  <c:pt idx="9">
                    <c:v>51</c:v>
                  </c:pt>
                  <c:pt idx="10">
                    <c:v>66</c:v>
                  </c:pt>
                </c:lvl>
                <c:lvl>
                  <c:pt idx="0">
                    <c:v>ОДБ.01</c:v>
                  </c:pt>
                  <c:pt idx="1">
                    <c:v>Русский язык</c:v>
                  </c:pt>
                  <c:pt idx="2">
                    <c:v>-,Э</c:v>
                  </c:pt>
                  <c:pt idx="3">
                    <c:v>115</c:v>
                  </c:pt>
                  <c:pt idx="4">
                    <c:v>37</c:v>
                  </c:pt>
                  <c:pt idx="5">
                    <c:v>78</c:v>
                  </c:pt>
                  <c:pt idx="6">
                    <c:v>78</c:v>
                  </c:pt>
                  <c:pt idx="9">
                    <c:v>34</c:v>
                  </c:pt>
                  <c:pt idx="10">
                    <c:v>44</c:v>
                  </c:pt>
                </c:lvl>
                <c:lvl>
                  <c:pt idx="0">
                    <c:v>О.00</c:v>
                  </c:pt>
                  <c:pt idx="1">
                    <c:v>Общеобразовательный цикл</c:v>
                  </c:pt>
                  <c:pt idx="2">
                    <c:v>`-/10/3</c:v>
                  </c:pt>
                  <c:pt idx="3">
                    <c:v>2081</c:v>
                  </c:pt>
                  <c:pt idx="4">
                    <c:v>677</c:v>
                  </c:pt>
                  <c:pt idx="5">
                    <c:v>1404</c:v>
                  </c:pt>
                  <c:pt idx="6">
                    <c:v>923</c:v>
                  </c:pt>
                  <c:pt idx="7">
                    <c:v>481</c:v>
                  </c:pt>
                  <c:pt idx="8">
                    <c:v>0</c:v>
                  </c:pt>
                  <c:pt idx="9">
                    <c:v>612</c:v>
                  </c:pt>
                  <c:pt idx="10">
                    <c:v>792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  <c:lvl>
                  <c:pt idx="6">
                    <c:v>лекций</c:v>
                  </c:pt>
                  <c:pt idx="7">
                    <c:v>лаб.и практ.занятий, вкл.семинары</c:v>
                  </c:pt>
                  <c:pt idx="8">
                    <c:v>курсовых работ (проектов)</c:v>
                  </c:pt>
                </c:lvl>
                <c:lvl>
                  <c:pt idx="5">
                    <c:v>всего занятий</c:v>
                  </c:pt>
                  <c:pt idx="6">
                    <c:v>в т.ч.</c:v>
                  </c:pt>
                  <c:pt idx="9">
                    <c:v>1   сем.  17 нед.</c:v>
                  </c:pt>
                  <c:pt idx="10">
                    <c:v>2   сем.    22 нед.</c:v>
                  </c:pt>
                  <c:pt idx="11">
                    <c:v>3   сем.   16 нед.</c:v>
                  </c:pt>
                  <c:pt idx="12">
                    <c:v>4   сем.   23 нед.</c:v>
                  </c:pt>
                  <c:pt idx="13">
                    <c:v>5   сем.   17 нед.</c:v>
                  </c:pt>
                  <c:pt idx="14">
                    <c:v>6   сем.   13 нед.</c:v>
                  </c:pt>
                </c:lvl>
                <c:lvl>
                  <c:pt idx="3">
                    <c:v>максимальная</c:v>
                  </c:pt>
                  <c:pt idx="4">
                    <c:v>Самостоятельная работа</c:v>
                  </c:pt>
                  <c:pt idx="5">
                    <c:v>Обязательная аудиторная</c:v>
                  </c:pt>
                  <c:pt idx="9">
                    <c:v>I курс</c:v>
                  </c:pt>
                  <c:pt idx="11">
                    <c:v>II курс</c:v>
                  </c:pt>
                  <c:pt idx="13">
                    <c:v>III курс</c:v>
                  </c:pt>
                </c:lvl>
                <c:lvl>
                  <c:pt idx="0">
                    <c:v>Индекс</c:v>
                  </c:pt>
                  <c:pt idx="1">
                    <c:v>Наименование циклов, дисциплин, профессиональных модулей, МДК, практик</c:v>
                  </c:pt>
                  <c:pt idx="2">
                    <c:v>Формы промежуточной аттестации</c:v>
                  </c:pt>
                  <c:pt idx="3">
                    <c:v>Учебная нагрузка обучающихся (час.)</c:v>
                  </c:pt>
                  <c:pt idx="9">
                    <c:v>Распределение обязательной нагрузки по курсам и семестрам (час.в семестр)</c:v>
                  </c:pt>
                </c:lvl>
              </c:multiLvlStrCache>
            </c:multiLvlStrRef>
          </c:cat>
          <c:val>
            <c:numRef>
              <c:f>'Уч план полный'!$A$77:$O$77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03744"/>
        <c:axId val="45134208"/>
      </c:barChart>
      <c:catAx>
        <c:axId val="451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34208"/>
        <c:crosses val="autoZero"/>
        <c:auto val="1"/>
        <c:lblAlgn val="ctr"/>
        <c:lblOffset val="100"/>
        <c:noMultiLvlLbl val="0"/>
      </c:catAx>
      <c:valAx>
        <c:axId val="451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view="pageBreakPreview" topLeftCell="B16" zoomScale="90" zoomScaleNormal="100" zoomScaleSheetLayoutView="90" workbookViewId="0">
      <selection activeCell="F45" sqref="F45"/>
    </sheetView>
  </sheetViews>
  <sheetFormatPr defaultRowHeight="12.75" x14ac:dyDescent="0.2"/>
  <cols>
    <col min="1" max="1" width="13.28515625" style="2" customWidth="1"/>
    <col min="2" max="2" width="35.28515625" style="2" customWidth="1"/>
    <col min="3" max="3" width="10.140625" style="192" customWidth="1"/>
    <col min="4" max="4" width="7.85546875" style="2" customWidth="1"/>
    <col min="5" max="5" width="7.7109375" style="2" customWidth="1"/>
    <col min="6" max="6" width="6.42578125" style="2" customWidth="1"/>
    <col min="7" max="7" width="7.42578125" style="2" customWidth="1"/>
    <col min="8" max="8" width="6.5703125" style="2" customWidth="1"/>
    <col min="9" max="11" width="5.28515625" style="2" customWidth="1"/>
    <col min="12" max="12" width="5.42578125" style="2" customWidth="1"/>
    <col min="13" max="13" width="5.5703125" style="2" customWidth="1"/>
    <col min="14" max="14" width="5.28515625" style="2" customWidth="1"/>
    <col min="15" max="15" width="7.7109375" style="2" customWidth="1"/>
    <col min="16" max="252" width="9.140625" style="2"/>
    <col min="253" max="253" width="12" style="2" customWidth="1"/>
    <col min="254" max="254" width="34.85546875" style="2" customWidth="1"/>
    <col min="255" max="255" width="7.5703125" style="2" customWidth="1"/>
    <col min="256" max="256" width="6.7109375" style="2" customWidth="1"/>
    <col min="257" max="257" width="8.7109375" style="2" customWidth="1"/>
    <col min="258" max="260" width="5.28515625" style="2" customWidth="1"/>
    <col min="261" max="261" width="7.7109375" style="2" customWidth="1"/>
    <col min="262" max="263" width="5.28515625" style="2" customWidth="1"/>
    <col min="264" max="264" width="5.42578125" style="2" customWidth="1"/>
    <col min="265" max="267" width="5.28515625" style="2" customWidth="1"/>
    <col min="268" max="268" width="6.42578125" style="2" customWidth="1"/>
    <col min="269" max="269" width="6.5703125" style="2" customWidth="1"/>
    <col min="270" max="508" width="9.140625" style="2"/>
    <col min="509" max="509" width="12" style="2" customWidth="1"/>
    <col min="510" max="510" width="34.85546875" style="2" customWidth="1"/>
    <col min="511" max="511" width="7.5703125" style="2" customWidth="1"/>
    <col min="512" max="512" width="6.7109375" style="2" customWidth="1"/>
    <col min="513" max="513" width="8.7109375" style="2" customWidth="1"/>
    <col min="514" max="516" width="5.28515625" style="2" customWidth="1"/>
    <col min="517" max="517" width="7.7109375" style="2" customWidth="1"/>
    <col min="518" max="519" width="5.28515625" style="2" customWidth="1"/>
    <col min="520" max="520" width="5.42578125" style="2" customWidth="1"/>
    <col min="521" max="523" width="5.28515625" style="2" customWidth="1"/>
    <col min="524" max="524" width="6.42578125" style="2" customWidth="1"/>
    <col min="525" max="525" width="6.5703125" style="2" customWidth="1"/>
    <col min="526" max="764" width="9.140625" style="2"/>
    <col min="765" max="765" width="12" style="2" customWidth="1"/>
    <col min="766" max="766" width="34.85546875" style="2" customWidth="1"/>
    <col min="767" max="767" width="7.5703125" style="2" customWidth="1"/>
    <col min="768" max="768" width="6.7109375" style="2" customWidth="1"/>
    <col min="769" max="769" width="8.7109375" style="2" customWidth="1"/>
    <col min="770" max="772" width="5.28515625" style="2" customWidth="1"/>
    <col min="773" max="773" width="7.7109375" style="2" customWidth="1"/>
    <col min="774" max="775" width="5.28515625" style="2" customWidth="1"/>
    <col min="776" max="776" width="5.42578125" style="2" customWidth="1"/>
    <col min="777" max="779" width="5.28515625" style="2" customWidth="1"/>
    <col min="780" max="780" width="6.42578125" style="2" customWidth="1"/>
    <col min="781" max="781" width="6.5703125" style="2" customWidth="1"/>
    <col min="782" max="1020" width="9.140625" style="2"/>
    <col min="1021" max="1021" width="12" style="2" customWidth="1"/>
    <col min="1022" max="1022" width="34.85546875" style="2" customWidth="1"/>
    <col min="1023" max="1023" width="7.5703125" style="2" customWidth="1"/>
    <col min="1024" max="1024" width="6.7109375" style="2" customWidth="1"/>
    <col min="1025" max="1025" width="8.7109375" style="2" customWidth="1"/>
    <col min="1026" max="1028" width="5.28515625" style="2" customWidth="1"/>
    <col min="1029" max="1029" width="7.7109375" style="2" customWidth="1"/>
    <col min="1030" max="1031" width="5.28515625" style="2" customWidth="1"/>
    <col min="1032" max="1032" width="5.42578125" style="2" customWidth="1"/>
    <col min="1033" max="1035" width="5.28515625" style="2" customWidth="1"/>
    <col min="1036" max="1036" width="6.42578125" style="2" customWidth="1"/>
    <col min="1037" max="1037" width="6.5703125" style="2" customWidth="1"/>
    <col min="1038" max="1276" width="9.140625" style="2"/>
    <col min="1277" max="1277" width="12" style="2" customWidth="1"/>
    <col min="1278" max="1278" width="34.85546875" style="2" customWidth="1"/>
    <col min="1279" max="1279" width="7.5703125" style="2" customWidth="1"/>
    <col min="1280" max="1280" width="6.7109375" style="2" customWidth="1"/>
    <col min="1281" max="1281" width="8.7109375" style="2" customWidth="1"/>
    <col min="1282" max="1284" width="5.28515625" style="2" customWidth="1"/>
    <col min="1285" max="1285" width="7.7109375" style="2" customWidth="1"/>
    <col min="1286" max="1287" width="5.28515625" style="2" customWidth="1"/>
    <col min="1288" max="1288" width="5.42578125" style="2" customWidth="1"/>
    <col min="1289" max="1291" width="5.28515625" style="2" customWidth="1"/>
    <col min="1292" max="1292" width="6.42578125" style="2" customWidth="1"/>
    <col min="1293" max="1293" width="6.5703125" style="2" customWidth="1"/>
    <col min="1294" max="1532" width="9.140625" style="2"/>
    <col min="1533" max="1533" width="12" style="2" customWidth="1"/>
    <col min="1534" max="1534" width="34.85546875" style="2" customWidth="1"/>
    <col min="1535" max="1535" width="7.5703125" style="2" customWidth="1"/>
    <col min="1536" max="1536" width="6.7109375" style="2" customWidth="1"/>
    <col min="1537" max="1537" width="8.7109375" style="2" customWidth="1"/>
    <col min="1538" max="1540" width="5.28515625" style="2" customWidth="1"/>
    <col min="1541" max="1541" width="7.7109375" style="2" customWidth="1"/>
    <col min="1542" max="1543" width="5.28515625" style="2" customWidth="1"/>
    <col min="1544" max="1544" width="5.42578125" style="2" customWidth="1"/>
    <col min="1545" max="1547" width="5.28515625" style="2" customWidth="1"/>
    <col min="1548" max="1548" width="6.42578125" style="2" customWidth="1"/>
    <col min="1549" max="1549" width="6.5703125" style="2" customWidth="1"/>
    <col min="1550" max="1788" width="9.140625" style="2"/>
    <col min="1789" max="1789" width="12" style="2" customWidth="1"/>
    <col min="1790" max="1790" width="34.85546875" style="2" customWidth="1"/>
    <col min="1791" max="1791" width="7.5703125" style="2" customWidth="1"/>
    <col min="1792" max="1792" width="6.7109375" style="2" customWidth="1"/>
    <col min="1793" max="1793" width="8.7109375" style="2" customWidth="1"/>
    <col min="1794" max="1796" width="5.28515625" style="2" customWidth="1"/>
    <col min="1797" max="1797" width="7.7109375" style="2" customWidth="1"/>
    <col min="1798" max="1799" width="5.28515625" style="2" customWidth="1"/>
    <col min="1800" max="1800" width="5.42578125" style="2" customWidth="1"/>
    <col min="1801" max="1803" width="5.28515625" style="2" customWidth="1"/>
    <col min="1804" max="1804" width="6.42578125" style="2" customWidth="1"/>
    <col min="1805" max="1805" width="6.5703125" style="2" customWidth="1"/>
    <col min="1806" max="2044" width="9.140625" style="2"/>
    <col min="2045" max="2045" width="12" style="2" customWidth="1"/>
    <col min="2046" max="2046" width="34.85546875" style="2" customWidth="1"/>
    <col min="2047" max="2047" width="7.5703125" style="2" customWidth="1"/>
    <col min="2048" max="2048" width="6.7109375" style="2" customWidth="1"/>
    <col min="2049" max="2049" width="8.7109375" style="2" customWidth="1"/>
    <col min="2050" max="2052" width="5.28515625" style="2" customWidth="1"/>
    <col min="2053" max="2053" width="7.7109375" style="2" customWidth="1"/>
    <col min="2054" max="2055" width="5.28515625" style="2" customWidth="1"/>
    <col min="2056" max="2056" width="5.42578125" style="2" customWidth="1"/>
    <col min="2057" max="2059" width="5.28515625" style="2" customWidth="1"/>
    <col min="2060" max="2060" width="6.42578125" style="2" customWidth="1"/>
    <col min="2061" max="2061" width="6.5703125" style="2" customWidth="1"/>
    <col min="2062" max="2300" width="9.140625" style="2"/>
    <col min="2301" max="2301" width="12" style="2" customWidth="1"/>
    <col min="2302" max="2302" width="34.85546875" style="2" customWidth="1"/>
    <col min="2303" max="2303" width="7.5703125" style="2" customWidth="1"/>
    <col min="2304" max="2304" width="6.7109375" style="2" customWidth="1"/>
    <col min="2305" max="2305" width="8.7109375" style="2" customWidth="1"/>
    <col min="2306" max="2308" width="5.28515625" style="2" customWidth="1"/>
    <col min="2309" max="2309" width="7.7109375" style="2" customWidth="1"/>
    <col min="2310" max="2311" width="5.28515625" style="2" customWidth="1"/>
    <col min="2312" max="2312" width="5.42578125" style="2" customWidth="1"/>
    <col min="2313" max="2315" width="5.28515625" style="2" customWidth="1"/>
    <col min="2316" max="2316" width="6.42578125" style="2" customWidth="1"/>
    <col min="2317" max="2317" width="6.5703125" style="2" customWidth="1"/>
    <col min="2318" max="2556" width="9.140625" style="2"/>
    <col min="2557" max="2557" width="12" style="2" customWidth="1"/>
    <col min="2558" max="2558" width="34.85546875" style="2" customWidth="1"/>
    <col min="2559" max="2559" width="7.5703125" style="2" customWidth="1"/>
    <col min="2560" max="2560" width="6.7109375" style="2" customWidth="1"/>
    <col min="2561" max="2561" width="8.7109375" style="2" customWidth="1"/>
    <col min="2562" max="2564" width="5.28515625" style="2" customWidth="1"/>
    <col min="2565" max="2565" width="7.7109375" style="2" customWidth="1"/>
    <col min="2566" max="2567" width="5.28515625" style="2" customWidth="1"/>
    <col min="2568" max="2568" width="5.42578125" style="2" customWidth="1"/>
    <col min="2569" max="2571" width="5.28515625" style="2" customWidth="1"/>
    <col min="2572" max="2572" width="6.42578125" style="2" customWidth="1"/>
    <col min="2573" max="2573" width="6.5703125" style="2" customWidth="1"/>
    <col min="2574" max="2812" width="9.140625" style="2"/>
    <col min="2813" max="2813" width="12" style="2" customWidth="1"/>
    <col min="2814" max="2814" width="34.85546875" style="2" customWidth="1"/>
    <col min="2815" max="2815" width="7.5703125" style="2" customWidth="1"/>
    <col min="2816" max="2816" width="6.7109375" style="2" customWidth="1"/>
    <col min="2817" max="2817" width="8.7109375" style="2" customWidth="1"/>
    <col min="2818" max="2820" width="5.28515625" style="2" customWidth="1"/>
    <col min="2821" max="2821" width="7.7109375" style="2" customWidth="1"/>
    <col min="2822" max="2823" width="5.28515625" style="2" customWidth="1"/>
    <col min="2824" max="2824" width="5.42578125" style="2" customWidth="1"/>
    <col min="2825" max="2827" width="5.28515625" style="2" customWidth="1"/>
    <col min="2828" max="2828" width="6.42578125" style="2" customWidth="1"/>
    <col min="2829" max="2829" width="6.5703125" style="2" customWidth="1"/>
    <col min="2830" max="3068" width="9.140625" style="2"/>
    <col min="3069" max="3069" width="12" style="2" customWidth="1"/>
    <col min="3070" max="3070" width="34.85546875" style="2" customWidth="1"/>
    <col min="3071" max="3071" width="7.5703125" style="2" customWidth="1"/>
    <col min="3072" max="3072" width="6.7109375" style="2" customWidth="1"/>
    <col min="3073" max="3073" width="8.7109375" style="2" customWidth="1"/>
    <col min="3074" max="3076" width="5.28515625" style="2" customWidth="1"/>
    <col min="3077" max="3077" width="7.7109375" style="2" customWidth="1"/>
    <col min="3078" max="3079" width="5.28515625" style="2" customWidth="1"/>
    <col min="3080" max="3080" width="5.42578125" style="2" customWidth="1"/>
    <col min="3081" max="3083" width="5.28515625" style="2" customWidth="1"/>
    <col min="3084" max="3084" width="6.42578125" style="2" customWidth="1"/>
    <col min="3085" max="3085" width="6.5703125" style="2" customWidth="1"/>
    <col min="3086" max="3324" width="9.140625" style="2"/>
    <col min="3325" max="3325" width="12" style="2" customWidth="1"/>
    <col min="3326" max="3326" width="34.85546875" style="2" customWidth="1"/>
    <col min="3327" max="3327" width="7.5703125" style="2" customWidth="1"/>
    <col min="3328" max="3328" width="6.7109375" style="2" customWidth="1"/>
    <col min="3329" max="3329" width="8.7109375" style="2" customWidth="1"/>
    <col min="3330" max="3332" width="5.28515625" style="2" customWidth="1"/>
    <col min="3333" max="3333" width="7.7109375" style="2" customWidth="1"/>
    <col min="3334" max="3335" width="5.28515625" style="2" customWidth="1"/>
    <col min="3336" max="3336" width="5.42578125" style="2" customWidth="1"/>
    <col min="3337" max="3339" width="5.28515625" style="2" customWidth="1"/>
    <col min="3340" max="3340" width="6.42578125" style="2" customWidth="1"/>
    <col min="3341" max="3341" width="6.5703125" style="2" customWidth="1"/>
    <col min="3342" max="3580" width="9.140625" style="2"/>
    <col min="3581" max="3581" width="12" style="2" customWidth="1"/>
    <col min="3582" max="3582" width="34.85546875" style="2" customWidth="1"/>
    <col min="3583" max="3583" width="7.5703125" style="2" customWidth="1"/>
    <col min="3584" max="3584" width="6.7109375" style="2" customWidth="1"/>
    <col min="3585" max="3585" width="8.7109375" style="2" customWidth="1"/>
    <col min="3586" max="3588" width="5.28515625" style="2" customWidth="1"/>
    <col min="3589" max="3589" width="7.7109375" style="2" customWidth="1"/>
    <col min="3590" max="3591" width="5.28515625" style="2" customWidth="1"/>
    <col min="3592" max="3592" width="5.42578125" style="2" customWidth="1"/>
    <col min="3593" max="3595" width="5.28515625" style="2" customWidth="1"/>
    <col min="3596" max="3596" width="6.42578125" style="2" customWidth="1"/>
    <col min="3597" max="3597" width="6.5703125" style="2" customWidth="1"/>
    <col min="3598" max="3836" width="9.140625" style="2"/>
    <col min="3837" max="3837" width="12" style="2" customWidth="1"/>
    <col min="3838" max="3838" width="34.85546875" style="2" customWidth="1"/>
    <col min="3839" max="3839" width="7.5703125" style="2" customWidth="1"/>
    <col min="3840" max="3840" width="6.7109375" style="2" customWidth="1"/>
    <col min="3841" max="3841" width="8.7109375" style="2" customWidth="1"/>
    <col min="3842" max="3844" width="5.28515625" style="2" customWidth="1"/>
    <col min="3845" max="3845" width="7.7109375" style="2" customWidth="1"/>
    <col min="3846" max="3847" width="5.28515625" style="2" customWidth="1"/>
    <col min="3848" max="3848" width="5.42578125" style="2" customWidth="1"/>
    <col min="3849" max="3851" width="5.28515625" style="2" customWidth="1"/>
    <col min="3852" max="3852" width="6.42578125" style="2" customWidth="1"/>
    <col min="3853" max="3853" width="6.5703125" style="2" customWidth="1"/>
    <col min="3854" max="4092" width="9.140625" style="2"/>
    <col min="4093" max="4093" width="12" style="2" customWidth="1"/>
    <col min="4094" max="4094" width="34.85546875" style="2" customWidth="1"/>
    <col min="4095" max="4095" width="7.5703125" style="2" customWidth="1"/>
    <col min="4096" max="4096" width="6.7109375" style="2" customWidth="1"/>
    <col min="4097" max="4097" width="8.7109375" style="2" customWidth="1"/>
    <col min="4098" max="4100" width="5.28515625" style="2" customWidth="1"/>
    <col min="4101" max="4101" width="7.7109375" style="2" customWidth="1"/>
    <col min="4102" max="4103" width="5.28515625" style="2" customWidth="1"/>
    <col min="4104" max="4104" width="5.42578125" style="2" customWidth="1"/>
    <col min="4105" max="4107" width="5.28515625" style="2" customWidth="1"/>
    <col min="4108" max="4108" width="6.42578125" style="2" customWidth="1"/>
    <col min="4109" max="4109" width="6.5703125" style="2" customWidth="1"/>
    <col min="4110" max="4348" width="9.140625" style="2"/>
    <col min="4349" max="4349" width="12" style="2" customWidth="1"/>
    <col min="4350" max="4350" width="34.85546875" style="2" customWidth="1"/>
    <col min="4351" max="4351" width="7.5703125" style="2" customWidth="1"/>
    <col min="4352" max="4352" width="6.7109375" style="2" customWidth="1"/>
    <col min="4353" max="4353" width="8.7109375" style="2" customWidth="1"/>
    <col min="4354" max="4356" width="5.28515625" style="2" customWidth="1"/>
    <col min="4357" max="4357" width="7.7109375" style="2" customWidth="1"/>
    <col min="4358" max="4359" width="5.28515625" style="2" customWidth="1"/>
    <col min="4360" max="4360" width="5.42578125" style="2" customWidth="1"/>
    <col min="4361" max="4363" width="5.28515625" style="2" customWidth="1"/>
    <col min="4364" max="4364" width="6.42578125" style="2" customWidth="1"/>
    <col min="4365" max="4365" width="6.5703125" style="2" customWidth="1"/>
    <col min="4366" max="4604" width="9.140625" style="2"/>
    <col min="4605" max="4605" width="12" style="2" customWidth="1"/>
    <col min="4606" max="4606" width="34.85546875" style="2" customWidth="1"/>
    <col min="4607" max="4607" width="7.5703125" style="2" customWidth="1"/>
    <col min="4608" max="4608" width="6.7109375" style="2" customWidth="1"/>
    <col min="4609" max="4609" width="8.7109375" style="2" customWidth="1"/>
    <col min="4610" max="4612" width="5.28515625" style="2" customWidth="1"/>
    <col min="4613" max="4613" width="7.7109375" style="2" customWidth="1"/>
    <col min="4614" max="4615" width="5.28515625" style="2" customWidth="1"/>
    <col min="4616" max="4616" width="5.42578125" style="2" customWidth="1"/>
    <col min="4617" max="4619" width="5.28515625" style="2" customWidth="1"/>
    <col min="4620" max="4620" width="6.42578125" style="2" customWidth="1"/>
    <col min="4621" max="4621" width="6.5703125" style="2" customWidth="1"/>
    <col min="4622" max="4860" width="9.140625" style="2"/>
    <col min="4861" max="4861" width="12" style="2" customWidth="1"/>
    <col min="4862" max="4862" width="34.85546875" style="2" customWidth="1"/>
    <col min="4863" max="4863" width="7.5703125" style="2" customWidth="1"/>
    <col min="4864" max="4864" width="6.7109375" style="2" customWidth="1"/>
    <col min="4865" max="4865" width="8.7109375" style="2" customWidth="1"/>
    <col min="4866" max="4868" width="5.28515625" style="2" customWidth="1"/>
    <col min="4869" max="4869" width="7.7109375" style="2" customWidth="1"/>
    <col min="4870" max="4871" width="5.28515625" style="2" customWidth="1"/>
    <col min="4872" max="4872" width="5.42578125" style="2" customWidth="1"/>
    <col min="4873" max="4875" width="5.28515625" style="2" customWidth="1"/>
    <col min="4876" max="4876" width="6.42578125" style="2" customWidth="1"/>
    <col min="4877" max="4877" width="6.5703125" style="2" customWidth="1"/>
    <col min="4878" max="5116" width="9.140625" style="2"/>
    <col min="5117" max="5117" width="12" style="2" customWidth="1"/>
    <col min="5118" max="5118" width="34.85546875" style="2" customWidth="1"/>
    <col min="5119" max="5119" width="7.5703125" style="2" customWidth="1"/>
    <col min="5120" max="5120" width="6.7109375" style="2" customWidth="1"/>
    <col min="5121" max="5121" width="8.7109375" style="2" customWidth="1"/>
    <col min="5122" max="5124" width="5.28515625" style="2" customWidth="1"/>
    <col min="5125" max="5125" width="7.7109375" style="2" customWidth="1"/>
    <col min="5126" max="5127" width="5.28515625" style="2" customWidth="1"/>
    <col min="5128" max="5128" width="5.42578125" style="2" customWidth="1"/>
    <col min="5129" max="5131" width="5.28515625" style="2" customWidth="1"/>
    <col min="5132" max="5132" width="6.42578125" style="2" customWidth="1"/>
    <col min="5133" max="5133" width="6.5703125" style="2" customWidth="1"/>
    <col min="5134" max="5372" width="9.140625" style="2"/>
    <col min="5373" max="5373" width="12" style="2" customWidth="1"/>
    <col min="5374" max="5374" width="34.85546875" style="2" customWidth="1"/>
    <col min="5375" max="5375" width="7.5703125" style="2" customWidth="1"/>
    <col min="5376" max="5376" width="6.7109375" style="2" customWidth="1"/>
    <col min="5377" max="5377" width="8.7109375" style="2" customWidth="1"/>
    <col min="5378" max="5380" width="5.28515625" style="2" customWidth="1"/>
    <col min="5381" max="5381" width="7.7109375" style="2" customWidth="1"/>
    <col min="5382" max="5383" width="5.28515625" style="2" customWidth="1"/>
    <col min="5384" max="5384" width="5.42578125" style="2" customWidth="1"/>
    <col min="5385" max="5387" width="5.28515625" style="2" customWidth="1"/>
    <col min="5388" max="5388" width="6.42578125" style="2" customWidth="1"/>
    <col min="5389" max="5389" width="6.5703125" style="2" customWidth="1"/>
    <col min="5390" max="5628" width="9.140625" style="2"/>
    <col min="5629" max="5629" width="12" style="2" customWidth="1"/>
    <col min="5630" max="5630" width="34.85546875" style="2" customWidth="1"/>
    <col min="5631" max="5631" width="7.5703125" style="2" customWidth="1"/>
    <col min="5632" max="5632" width="6.7109375" style="2" customWidth="1"/>
    <col min="5633" max="5633" width="8.7109375" style="2" customWidth="1"/>
    <col min="5634" max="5636" width="5.28515625" style="2" customWidth="1"/>
    <col min="5637" max="5637" width="7.7109375" style="2" customWidth="1"/>
    <col min="5638" max="5639" width="5.28515625" style="2" customWidth="1"/>
    <col min="5640" max="5640" width="5.42578125" style="2" customWidth="1"/>
    <col min="5641" max="5643" width="5.28515625" style="2" customWidth="1"/>
    <col min="5644" max="5644" width="6.42578125" style="2" customWidth="1"/>
    <col min="5645" max="5645" width="6.5703125" style="2" customWidth="1"/>
    <col min="5646" max="5884" width="9.140625" style="2"/>
    <col min="5885" max="5885" width="12" style="2" customWidth="1"/>
    <col min="5886" max="5886" width="34.85546875" style="2" customWidth="1"/>
    <col min="5887" max="5887" width="7.5703125" style="2" customWidth="1"/>
    <col min="5888" max="5888" width="6.7109375" style="2" customWidth="1"/>
    <col min="5889" max="5889" width="8.7109375" style="2" customWidth="1"/>
    <col min="5890" max="5892" width="5.28515625" style="2" customWidth="1"/>
    <col min="5893" max="5893" width="7.7109375" style="2" customWidth="1"/>
    <col min="5894" max="5895" width="5.28515625" style="2" customWidth="1"/>
    <col min="5896" max="5896" width="5.42578125" style="2" customWidth="1"/>
    <col min="5897" max="5899" width="5.28515625" style="2" customWidth="1"/>
    <col min="5900" max="5900" width="6.42578125" style="2" customWidth="1"/>
    <col min="5901" max="5901" width="6.5703125" style="2" customWidth="1"/>
    <col min="5902" max="6140" width="9.140625" style="2"/>
    <col min="6141" max="6141" width="12" style="2" customWidth="1"/>
    <col min="6142" max="6142" width="34.85546875" style="2" customWidth="1"/>
    <col min="6143" max="6143" width="7.5703125" style="2" customWidth="1"/>
    <col min="6144" max="6144" width="6.7109375" style="2" customWidth="1"/>
    <col min="6145" max="6145" width="8.7109375" style="2" customWidth="1"/>
    <col min="6146" max="6148" width="5.28515625" style="2" customWidth="1"/>
    <col min="6149" max="6149" width="7.7109375" style="2" customWidth="1"/>
    <col min="6150" max="6151" width="5.28515625" style="2" customWidth="1"/>
    <col min="6152" max="6152" width="5.42578125" style="2" customWidth="1"/>
    <col min="6153" max="6155" width="5.28515625" style="2" customWidth="1"/>
    <col min="6156" max="6156" width="6.42578125" style="2" customWidth="1"/>
    <col min="6157" max="6157" width="6.5703125" style="2" customWidth="1"/>
    <col min="6158" max="6396" width="9.140625" style="2"/>
    <col min="6397" max="6397" width="12" style="2" customWidth="1"/>
    <col min="6398" max="6398" width="34.85546875" style="2" customWidth="1"/>
    <col min="6399" max="6399" width="7.5703125" style="2" customWidth="1"/>
    <col min="6400" max="6400" width="6.7109375" style="2" customWidth="1"/>
    <col min="6401" max="6401" width="8.7109375" style="2" customWidth="1"/>
    <col min="6402" max="6404" width="5.28515625" style="2" customWidth="1"/>
    <col min="6405" max="6405" width="7.7109375" style="2" customWidth="1"/>
    <col min="6406" max="6407" width="5.28515625" style="2" customWidth="1"/>
    <col min="6408" max="6408" width="5.42578125" style="2" customWidth="1"/>
    <col min="6409" max="6411" width="5.28515625" style="2" customWidth="1"/>
    <col min="6412" max="6412" width="6.42578125" style="2" customWidth="1"/>
    <col min="6413" max="6413" width="6.5703125" style="2" customWidth="1"/>
    <col min="6414" max="6652" width="9.140625" style="2"/>
    <col min="6653" max="6653" width="12" style="2" customWidth="1"/>
    <col min="6654" max="6654" width="34.85546875" style="2" customWidth="1"/>
    <col min="6655" max="6655" width="7.5703125" style="2" customWidth="1"/>
    <col min="6656" max="6656" width="6.7109375" style="2" customWidth="1"/>
    <col min="6657" max="6657" width="8.7109375" style="2" customWidth="1"/>
    <col min="6658" max="6660" width="5.28515625" style="2" customWidth="1"/>
    <col min="6661" max="6661" width="7.7109375" style="2" customWidth="1"/>
    <col min="6662" max="6663" width="5.28515625" style="2" customWidth="1"/>
    <col min="6664" max="6664" width="5.42578125" style="2" customWidth="1"/>
    <col min="6665" max="6667" width="5.28515625" style="2" customWidth="1"/>
    <col min="6668" max="6668" width="6.42578125" style="2" customWidth="1"/>
    <col min="6669" max="6669" width="6.5703125" style="2" customWidth="1"/>
    <col min="6670" max="6908" width="9.140625" style="2"/>
    <col min="6909" max="6909" width="12" style="2" customWidth="1"/>
    <col min="6910" max="6910" width="34.85546875" style="2" customWidth="1"/>
    <col min="6911" max="6911" width="7.5703125" style="2" customWidth="1"/>
    <col min="6912" max="6912" width="6.7109375" style="2" customWidth="1"/>
    <col min="6913" max="6913" width="8.7109375" style="2" customWidth="1"/>
    <col min="6914" max="6916" width="5.28515625" style="2" customWidth="1"/>
    <col min="6917" max="6917" width="7.7109375" style="2" customWidth="1"/>
    <col min="6918" max="6919" width="5.28515625" style="2" customWidth="1"/>
    <col min="6920" max="6920" width="5.42578125" style="2" customWidth="1"/>
    <col min="6921" max="6923" width="5.28515625" style="2" customWidth="1"/>
    <col min="6924" max="6924" width="6.42578125" style="2" customWidth="1"/>
    <col min="6925" max="6925" width="6.5703125" style="2" customWidth="1"/>
    <col min="6926" max="7164" width="9.140625" style="2"/>
    <col min="7165" max="7165" width="12" style="2" customWidth="1"/>
    <col min="7166" max="7166" width="34.85546875" style="2" customWidth="1"/>
    <col min="7167" max="7167" width="7.5703125" style="2" customWidth="1"/>
    <col min="7168" max="7168" width="6.7109375" style="2" customWidth="1"/>
    <col min="7169" max="7169" width="8.7109375" style="2" customWidth="1"/>
    <col min="7170" max="7172" width="5.28515625" style="2" customWidth="1"/>
    <col min="7173" max="7173" width="7.7109375" style="2" customWidth="1"/>
    <col min="7174" max="7175" width="5.28515625" style="2" customWidth="1"/>
    <col min="7176" max="7176" width="5.42578125" style="2" customWidth="1"/>
    <col min="7177" max="7179" width="5.28515625" style="2" customWidth="1"/>
    <col min="7180" max="7180" width="6.42578125" style="2" customWidth="1"/>
    <col min="7181" max="7181" width="6.5703125" style="2" customWidth="1"/>
    <col min="7182" max="7420" width="9.140625" style="2"/>
    <col min="7421" max="7421" width="12" style="2" customWidth="1"/>
    <col min="7422" max="7422" width="34.85546875" style="2" customWidth="1"/>
    <col min="7423" max="7423" width="7.5703125" style="2" customWidth="1"/>
    <col min="7424" max="7424" width="6.7109375" style="2" customWidth="1"/>
    <col min="7425" max="7425" width="8.7109375" style="2" customWidth="1"/>
    <col min="7426" max="7428" width="5.28515625" style="2" customWidth="1"/>
    <col min="7429" max="7429" width="7.7109375" style="2" customWidth="1"/>
    <col min="7430" max="7431" width="5.28515625" style="2" customWidth="1"/>
    <col min="7432" max="7432" width="5.42578125" style="2" customWidth="1"/>
    <col min="7433" max="7435" width="5.28515625" style="2" customWidth="1"/>
    <col min="7436" max="7436" width="6.42578125" style="2" customWidth="1"/>
    <col min="7437" max="7437" width="6.5703125" style="2" customWidth="1"/>
    <col min="7438" max="7676" width="9.140625" style="2"/>
    <col min="7677" max="7677" width="12" style="2" customWidth="1"/>
    <col min="7678" max="7678" width="34.85546875" style="2" customWidth="1"/>
    <col min="7679" max="7679" width="7.5703125" style="2" customWidth="1"/>
    <col min="7680" max="7680" width="6.7109375" style="2" customWidth="1"/>
    <col min="7681" max="7681" width="8.7109375" style="2" customWidth="1"/>
    <col min="7682" max="7684" width="5.28515625" style="2" customWidth="1"/>
    <col min="7685" max="7685" width="7.7109375" style="2" customWidth="1"/>
    <col min="7686" max="7687" width="5.28515625" style="2" customWidth="1"/>
    <col min="7688" max="7688" width="5.42578125" style="2" customWidth="1"/>
    <col min="7689" max="7691" width="5.28515625" style="2" customWidth="1"/>
    <col min="7692" max="7692" width="6.42578125" style="2" customWidth="1"/>
    <col min="7693" max="7693" width="6.5703125" style="2" customWidth="1"/>
    <col min="7694" max="7932" width="9.140625" style="2"/>
    <col min="7933" max="7933" width="12" style="2" customWidth="1"/>
    <col min="7934" max="7934" width="34.85546875" style="2" customWidth="1"/>
    <col min="7935" max="7935" width="7.5703125" style="2" customWidth="1"/>
    <col min="7936" max="7936" width="6.7109375" style="2" customWidth="1"/>
    <col min="7937" max="7937" width="8.7109375" style="2" customWidth="1"/>
    <col min="7938" max="7940" width="5.28515625" style="2" customWidth="1"/>
    <col min="7941" max="7941" width="7.7109375" style="2" customWidth="1"/>
    <col min="7942" max="7943" width="5.28515625" style="2" customWidth="1"/>
    <col min="7944" max="7944" width="5.42578125" style="2" customWidth="1"/>
    <col min="7945" max="7947" width="5.28515625" style="2" customWidth="1"/>
    <col min="7948" max="7948" width="6.42578125" style="2" customWidth="1"/>
    <col min="7949" max="7949" width="6.5703125" style="2" customWidth="1"/>
    <col min="7950" max="8188" width="9.140625" style="2"/>
    <col min="8189" max="8189" width="12" style="2" customWidth="1"/>
    <col min="8190" max="8190" width="34.85546875" style="2" customWidth="1"/>
    <col min="8191" max="8191" width="7.5703125" style="2" customWidth="1"/>
    <col min="8192" max="8192" width="6.7109375" style="2" customWidth="1"/>
    <col min="8193" max="8193" width="8.7109375" style="2" customWidth="1"/>
    <col min="8194" max="8196" width="5.28515625" style="2" customWidth="1"/>
    <col min="8197" max="8197" width="7.7109375" style="2" customWidth="1"/>
    <col min="8198" max="8199" width="5.28515625" style="2" customWidth="1"/>
    <col min="8200" max="8200" width="5.42578125" style="2" customWidth="1"/>
    <col min="8201" max="8203" width="5.28515625" style="2" customWidth="1"/>
    <col min="8204" max="8204" width="6.42578125" style="2" customWidth="1"/>
    <col min="8205" max="8205" width="6.5703125" style="2" customWidth="1"/>
    <col min="8206" max="8444" width="9.140625" style="2"/>
    <col min="8445" max="8445" width="12" style="2" customWidth="1"/>
    <col min="8446" max="8446" width="34.85546875" style="2" customWidth="1"/>
    <col min="8447" max="8447" width="7.5703125" style="2" customWidth="1"/>
    <col min="8448" max="8448" width="6.7109375" style="2" customWidth="1"/>
    <col min="8449" max="8449" width="8.7109375" style="2" customWidth="1"/>
    <col min="8450" max="8452" width="5.28515625" style="2" customWidth="1"/>
    <col min="8453" max="8453" width="7.7109375" style="2" customWidth="1"/>
    <col min="8454" max="8455" width="5.28515625" style="2" customWidth="1"/>
    <col min="8456" max="8456" width="5.42578125" style="2" customWidth="1"/>
    <col min="8457" max="8459" width="5.28515625" style="2" customWidth="1"/>
    <col min="8460" max="8460" width="6.42578125" style="2" customWidth="1"/>
    <col min="8461" max="8461" width="6.5703125" style="2" customWidth="1"/>
    <col min="8462" max="8700" width="9.140625" style="2"/>
    <col min="8701" max="8701" width="12" style="2" customWidth="1"/>
    <col min="8702" max="8702" width="34.85546875" style="2" customWidth="1"/>
    <col min="8703" max="8703" width="7.5703125" style="2" customWidth="1"/>
    <col min="8704" max="8704" width="6.7109375" style="2" customWidth="1"/>
    <col min="8705" max="8705" width="8.7109375" style="2" customWidth="1"/>
    <col min="8706" max="8708" width="5.28515625" style="2" customWidth="1"/>
    <col min="8709" max="8709" width="7.7109375" style="2" customWidth="1"/>
    <col min="8710" max="8711" width="5.28515625" style="2" customWidth="1"/>
    <col min="8712" max="8712" width="5.42578125" style="2" customWidth="1"/>
    <col min="8713" max="8715" width="5.28515625" style="2" customWidth="1"/>
    <col min="8716" max="8716" width="6.42578125" style="2" customWidth="1"/>
    <col min="8717" max="8717" width="6.5703125" style="2" customWidth="1"/>
    <col min="8718" max="8956" width="9.140625" style="2"/>
    <col min="8957" max="8957" width="12" style="2" customWidth="1"/>
    <col min="8958" max="8958" width="34.85546875" style="2" customWidth="1"/>
    <col min="8959" max="8959" width="7.5703125" style="2" customWidth="1"/>
    <col min="8960" max="8960" width="6.7109375" style="2" customWidth="1"/>
    <col min="8961" max="8961" width="8.7109375" style="2" customWidth="1"/>
    <col min="8962" max="8964" width="5.28515625" style="2" customWidth="1"/>
    <col min="8965" max="8965" width="7.7109375" style="2" customWidth="1"/>
    <col min="8966" max="8967" width="5.28515625" style="2" customWidth="1"/>
    <col min="8968" max="8968" width="5.42578125" style="2" customWidth="1"/>
    <col min="8969" max="8971" width="5.28515625" style="2" customWidth="1"/>
    <col min="8972" max="8972" width="6.42578125" style="2" customWidth="1"/>
    <col min="8973" max="8973" width="6.5703125" style="2" customWidth="1"/>
    <col min="8974" max="9212" width="9.140625" style="2"/>
    <col min="9213" max="9213" width="12" style="2" customWidth="1"/>
    <col min="9214" max="9214" width="34.85546875" style="2" customWidth="1"/>
    <col min="9215" max="9215" width="7.5703125" style="2" customWidth="1"/>
    <col min="9216" max="9216" width="6.7109375" style="2" customWidth="1"/>
    <col min="9217" max="9217" width="8.7109375" style="2" customWidth="1"/>
    <col min="9218" max="9220" width="5.28515625" style="2" customWidth="1"/>
    <col min="9221" max="9221" width="7.7109375" style="2" customWidth="1"/>
    <col min="9222" max="9223" width="5.28515625" style="2" customWidth="1"/>
    <col min="9224" max="9224" width="5.42578125" style="2" customWidth="1"/>
    <col min="9225" max="9227" width="5.28515625" style="2" customWidth="1"/>
    <col min="9228" max="9228" width="6.42578125" style="2" customWidth="1"/>
    <col min="9229" max="9229" width="6.5703125" style="2" customWidth="1"/>
    <col min="9230" max="9468" width="9.140625" style="2"/>
    <col min="9469" max="9469" width="12" style="2" customWidth="1"/>
    <col min="9470" max="9470" width="34.85546875" style="2" customWidth="1"/>
    <col min="9471" max="9471" width="7.5703125" style="2" customWidth="1"/>
    <col min="9472" max="9472" width="6.7109375" style="2" customWidth="1"/>
    <col min="9473" max="9473" width="8.7109375" style="2" customWidth="1"/>
    <col min="9474" max="9476" width="5.28515625" style="2" customWidth="1"/>
    <col min="9477" max="9477" width="7.7109375" style="2" customWidth="1"/>
    <col min="9478" max="9479" width="5.28515625" style="2" customWidth="1"/>
    <col min="9480" max="9480" width="5.42578125" style="2" customWidth="1"/>
    <col min="9481" max="9483" width="5.28515625" style="2" customWidth="1"/>
    <col min="9484" max="9484" width="6.42578125" style="2" customWidth="1"/>
    <col min="9485" max="9485" width="6.5703125" style="2" customWidth="1"/>
    <col min="9486" max="9724" width="9.140625" style="2"/>
    <col min="9725" max="9725" width="12" style="2" customWidth="1"/>
    <col min="9726" max="9726" width="34.85546875" style="2" customWidth="1"/>
    <col min="9727" max="9727" width="7.5703125" style="2" customWidth="1"/>
    <col min="9728" max="9728" width="6.7109375" style="2" customWidth="1"/>
    <col min="9729" max="9729" width="8.7109375" style="2" customWidth="1"/>
    <col min="9730" max="9732" width="5.28515625" style="2" customWidth="1"/>
    <col min="9733" max="9733" width="7.7109375" style="2" customWidth="1"/>
    <col min="9734" max="9735" width="5.28515625" style="2" customWidth="1"/>
    <col min="9736" max="9736" width="5.42578125" style="2" customWidth="1"/>
    <col min="9737" max="9739" width="5.28515625" style="2" customWidth="1"/>
    <col min="9740" max="9740" width="6.42578125" style="2" customWidth="1"/>
    <col min="9741" max="9741" width="6.5703125" style="2" customWidth="1"/>
    <col min="9742" max="9980" width="9.140625" style="2"/>
    <col min="9981" max="9981" width="12" style="2" customWidth="1"/>
    <col min="9982" max="9982" width="34.85546875" style="2" customWidth="1"/>
    <col min="9983" max="9983" width="7.5703125" style="2" customWidth="1"/>
    <col min="9984" max="9984" width="6.7109375" style="2" customWidth="1"/>
    <col min="9985" max="9985" width="8.7109375" style="2" customWidth="1"/>
    <col min="9986" max="9988" width="5.28515625" style="2" customWidth="1"/>
    <col min="9989" max="9989" width="7.7109375" style="2" customWidth="1"/>
    <col min="9990" max="9991" width="5.28515625" style="2" customWidth="1"/>
    <col min="9992" max="9992" width="5.42578125" style="2" customWidth="1"/>
    <col min="9993" max="9995" width="5.28515625" style="2" customWidth="1"/>
    <col min="9996" max="9996" width="6.42578125" style="2" customWidth="1"/>
    <col min="9997" max="9997" width="6.5703125" style="2" customWidth="1"/>
    <col min="9998" max="10236" width="9.140625" style="2"/>
    <col min="10237" max="10237" width="12" style="2" customWidth="1"/>
    <col min="10238" max="10238" width="34.85546875" style="2" customWidth="1"/>
    <col min="10239" max="10239" width="7.5703125" style="2" customWidth="1"/>
    <col min="10240" max="10240" width="6.7109375" style="2" customWidth="1"/>
    <col min="10241" max="10241" width="8.7109375" style="2" customWidth="1"/>
    <col min="10242" max="10244" width="5.28515625" style="2" customWidth="1"/>
    <col min="10245" max="10245" width="7.7109375" style="2" customWidth="1"/>
    <col min="10246" max="10247" width="5.28515625" style="2" customWidth="1"/>
    <col min="10248" max="10248" width="5.42578125" style="2" customWidth="1"/>
    <col min="10249" max="10251" width="5.28515625" style="2" customWidth="1"/>
    <col min="10252" max="10252" width="6.42578125" style="2" customWidth="1"/>
    <col min="10253" max="10253" width="6.5703125" style="2" customWidth="1"/>
    <col min="10254" max="10492" width="9.140625" style="2"/>
    <col min="10493" max="10493" width="12" style="2" customWidth="1"/>
    <col min="10494" max="10494" width="34.85546875" style="2" customWidth="1"/>
    <col min="10495" max="10495" width="7.5703125" style="2" customWidth="1"/>
    <col min="10496" max="10496" width="6.7109375" style="2" customWidth="1"/>
    <col min="10497" max="10497" width="8.7109375" style="2" customWidth="1"/>
    <col min="10498" max="10500" width="5.28515625" style="2" customWidth="1"/>
    <col min="10501" max="10501" width="7.7109375" style="2" customWidth="1"/>
    <col min="10502" max="10503" width="5.28515625" style="2" customWidth="1"/>
    <col min="10504" max="10504" width="5.42578125" style="2" customWidth="1"/>
    <col min="10505" max="10507" width="5.28515625" style="2" customWidth="1"/>
    <col min="10508" max="10508" width="6.42578125" style="2" customWidth="1"/>
    <col min="10509" max="10509" width="6.5703125" style="2" customWidth="1"/>
    <col min="10510" max="10748" width="9.140625" style="2"/>
    <col min="10749" max="10749" width="12" style="2" customWidth="1"/>
    <col min="10750" max="10750" width="34.85546875" style="2" customWidth="1"/>
    <col min="10751" max="10751" width="7.5703125" style="2" customWidth="1"/>
    <col min="10752" max="10752" width="6.7109375" style="2" customWidth="1"/>
    <col min="10753" max="10753" width="8.7109375" style="2" customWidth="1"/>
    <col min="10754" max="10756" width="5.28515625" style="2" customWidth="1"/>
    <col min="10757" max="10757" width="7.7109375" style="2" customWidth="1"/>
    <col min="10758" max="10759" width="5.28515625" style="2" customWidth="1"/>
    <col min="10760" max="10760" width="5.42578125" style="2" customWidth="1"/>
    <col min="10761" max="10763" width="5.28515625" style="2" customWidth="1"/>
    <col min="10764" max="10764" width="6.42578125" style="2" customWidth="1"/>
    <col min="10765" max="10765" width="6.5703125" style="2" customWidth="1"/>
    <col min="10766" max="11004" width="9.140625" style="2"/>
    <col min="11005" max="11005" width="12" style="2" customWidth="1"/>
    <col min="11006" max="11006" width="34.85546875" style="2" customWidth="1"/>
    <col min="11007" max="11007" width="7.5703125" style="2" customWidth="1"/>
    <col min="11008" max="11008" width="6.7109375" style="2" customWidth="1"/>
    <col min="11009" max="11009" width="8.7109375" style="2" customWidth="1"/>
    <col min="11010" max="11012" width="5.28515625" style="2" customWidth="1"/>
    <col min="11013" max="11013" width="7.7109375" style="2" customWidth="1"/>
    <col min="11014" max="11015" width="5.28515625" style="2" customWidth="1"/>
    <col min="11016" max="11016" width="5.42578125" style="2" customWidth="1"/>
    <col min="11017" max="11019" width="5.28515625" style="2" customWidth="1"/>
    <col min="11020" max="11020" width="6.42578125" style="2" customWidth="1"/>
    <col min="11021" max="11021" width="6.5703125" style="2" customWidth="1"/>
    <col min="11022" max="11260" width="9.140625" style="2"/>
    <col min="11261" max="11261" width="12" style="2" customWidth="1"/>
    <col min="11262" max="11262" width="34.85546875" style="2" customWidth="1"/>
    <col min="11263" max="11263" width="7.5703125" style="2" customWidth="1"/>
    <col min="11264" max="11264" width="6.7109375" style="2" customWidth="1"/>
    <col min="11265" max="11265" width="8.7109375" style="2" customWidth="1"/>
    <col min="11266" max="11268" width="5.28515625" style="2" customWidth="1"/>
    <col min="11269" max="11269" width="7.7109375" style="2" customWidth="1"/>
    <col min="11270" max="11271" width="5.28515625" style="2" customWidth="1"/>
    <col min="11272" max="11272" width="5.42578125" style="2" customWidth="1"/>
    <col min="11273" max="11275" width="5.28515625" style="2" customWidth="1"/>
    <col min="11276" max="11276" width="6.42578125" style="2" customWidth="1"/>
    <col min="11277" max="11277" width="6.5703125" style="2" customWidth="1"/>
    <col min="11278" max="11516" width="9.140625" style="2"/>
    <col min="11517" max="11517" width="12" style="2" customWidth="1"/>
    <col min="11518" max="11518" width="34.85546875" style="2" customWidth="1"/>
    <col min="11519" max="11519" width="7.5703125" style="2" customWidth="1"/>
    <col min="11520" max="11520" width="6.7109375" style="2" customWidth="1"/>
    <col min="11521" max="11521" width="8.7109375" style="2" customWidth="1"/>
    <col min="11522" max="11524" width="5.28515625" style="2" customWidth="1"/>
    <col min="11525" max="11525" width="7.7109375" style="2" customWidth="1"/>
    <col min="11526" max="11527" width="5.28515625" style="2" customWidth="1"/>
    <col min="11528" max="11528" width="5.42578125" style="2" customWidth="1"/>
    <col min="11529" max="11531" width="5.28515625" style="2" customWidth="1"/>
    <col min="11532" max="11532" width="6.42578125" style="2" customWidth="1"/>
    <col min="11533" max="11533" width="6.5703125" style="2" customWidth="1"/>
    <col min="11534" max="11772" width="9.140625" style="2"/>
    <col min="11773" max="11773" width="12" style="2" customWidth="1"/>
    <col min="11774" max="11774" width="34.85546875" style="2" customWidth="1"/>
    <col min="11775" max="11775" width="7.5703125" style="2" customWidth="1"/>
    <col min="11776" max="11776" width="6.7109375" style="2" customWidth="1"/>
    <col min="11777" max="11777" width="8.7109375" style="2" customWidth="1"/>
    <col min="11778" max="11780" width="5.28515625" style="2" customWidth="1"/>
    <col min="11781" max="11781" width="7.7109375" style="2" customWidth="1"/>
    <col min="11782" max="11783" width="5.28515625" style="2" customWidth="1"/>
    <col min="11784" max="11784" width="5.42578125" style="2" customWidth="1"/>
    <col min="11785" max="11787" width="5.28515625" style="2" customWidth="1"/>
    <col min="11788" max="11788" width="6.42578125" style="2" customWidth="1"/>
    <col min="11789" max="11789" width="6.5703125" style="2" customWidth="1"/>
    <col min="11790" max="12028" width="9.140625" style="2"/>
    <col min="12029" max="12029" width="12" style="2" customWidth="1"/>
    <col min="12030" max="12030" width="34.85546875" style="2" customWidth="1"/>
    <col min="12031" max="12031" width="7.5703125" style="2" customWidth="1"/>
    <col min="12032" max="12032" width="6.7109375" style="2" customWidth="1"/>
    <col min="12033" max="12033" width="8.7109375" style="2" customWidth="1"/>
    <col min="12034" max="12036" width="5.28515625" style="2" customWidth="1"/>
    <col min="12037" max="12037" width="7.7109375" style="2" customWidth="1"/>
    <col min="12038" max="12039" width="5.28515625" style="2" customWidth="1"/>
    <col min="12040" max="12040" width="5.42578125" style="2" customWidth="1"/>
    <col min="12041" max="12043" width="5.28515625" style="2" customWidth="1"/>
    <col min="12044" max="12044" width="6.42578125" style="2" customWidth="1"/>
    <col min="12045" max="12045" width="6.5703125" style="2" customWidth="1"/>
    <col min="12046" max="12284" width="9.140625" style="2"/>
    <col min="12285" max="12285" width="12" style="2" customWidth="1"/>
    <col min="12286" max="12286" width="34.85546875" style="2" customWidth="1"/>
    <col min="12287" max="12287" width="7.5703125" style="2" customWidth="1"/>
    <col min="12288" max="12288" width="6.7109375" style="2" customWidth="1"/>
    <col min="12289" max="12289" width="8.7109375" style="2" customWidth="1"/>
    <col min="12290" max="12292" width="5.28515625" style="2" customWidth="1"/>
    <col min="12293" max="12293" width="7.7109375" style="2" customWidth="1"/>
    <col min="12294" max="12295" width="5.28515625" style="2" customWidth="1"/>
    <col min="12296" max="12296" width="5.42578125" style="2" customWidth="1"/>
    <col min="12297" max="12299" width="5.28515625" style="2" customWidth="1"/>
    <col min="12300" max="12300" width="6.42578125" style="2" customWidth="1"/>
    <col min="12301" max="12301" width="6.5703125" style="2" customWidth="1"/>
    <col min="12302" max="12540" width="9.140625" style="2"/>
    <col min="12541" max="12541" width="12" style="2" customWidth="1"/>
    <col min="12542" max="12542" width="34.85546875" style="2" customWidth="1"/>
    <col min="12543" max="12543" width="7.5703125" style="2" customWidth="1"/>
    <col min="12544" max="12544" width="6.7109375" style="2" customWidth="1"/>
    <col min="12545" max="12545" width="8.7109375" style="2" customWidth="1"/>
    <col min="12546" max="12548" width="5.28515625" style="2" customWidth="1"/>
    <col min="12549" max="12549" width="7.7109375" style="2" customWidth="1"/>
    <col min="12550" max="12551" width="5.28515625" style="2" customWidth="1"/>
    <col min="12552" max="12552" width="5.42578125" style="2" customWidth="1"/>
    <col min="12553" max="12555" width="5.28515625" style="2" customWidth="1"/>
    <col min="12556" max="12556" width="6.42578125" style="2" customWidth="1"/>
    <col min="12557" max="12557" width="6.5703125" style="2" customWidth="1"/>
    <col min="12558" max="12796" width="9.140625" style="2"/>
    <col min="12797" max="12797" width="12" style="2" customWidth="1"/>
    <col min="12798" max="12798" width="34.85546875" style="2" customWidth="1"/>
    <col min="12799" max="12799" width="7.5703125" style="2" customWidth="1"/>
    <col min="12800" max="12800" width="6.7109375" style="2" customWidth="1"/>
    <col min="12801" max="12801" width="8.7109375" style="2" customWidth="1"/>
    <col min="12802" max="12804" width="5.28515625" style="2" customWidth="1"/>
    <col min="12805" max="12805" width="7.7109375" style="2" customWidth="1"/>
    <col min="12806" max="12807" width="5.28515625" style="2" customWidth="1"/>
    <col min="12808" max="12808" width="5.42578125" style="2" customWidth="1"/>
    <col min="12809" max="12811" width="5.28515625" style="2" customWidth="1"/>
    <col min="12812" max="12812" width="6.42578125" style="2" customWidth="1"/>
    <col min="12813" max="12813" width="6.5703125" style="2" customWidth="1"/>
    <col min="12814" max="13052" width="9.140625" style="2"/>
    <col min="13053" max="13053" width="12" style="2" customWidth="1"/>
    <col min="13054" max="13054" width="34.85546875" style="2" customWidth="1"/>
    <col min="13055" max="13055" width="7.5703125" style="2" customWidth="1"/>
    <col min="13056" max="13056" width="6.7109375" style="2" customWidth="1"/>
    <col min="13057" max="13057" width="8.7109375" style="2" customWidth="1"/>
    <col min="13058" max="13060" width="5.28515625" style="2" customWidth="1"/>
    <col min="13061" max="13061" width="7.7109375" style="2" customWidth="1"/>
    <col min="13062" max="13063" width="5.28515625" style="2" customWidth="1"/>
    <col min="13064" max="13064" width="5.42578125" style="2" customWidth="1"/>
    <col min="13065" max="13067" width="5.28515625" style="2" customWidth="1"/>
    <col min="13068" max="13068" width="6.42578125" style="2" customWidth="1"/>
    <col min="13069" max="13069" width="6.5703125" style="2" customWidth="1"/>
    <col min="13070" max="13308" width="9.140625" style="2"/>
    <col min="13309" max="13309" width="12" style="2" customWidth="1"/>
    <col min="13310" max="13310" width="34.85546875" style="2" customWidth="1"/>
    <col min="13311" max="13311" width="7.5703125" style="2" customWidth="1"/>
    <col min="13312" max="13312" width="6.7109375" style="2" customWidth="1"/>
    <col min="13313" max="13313" width="8.7109375" style="2" customWidth="1"/>
    <col min="13314" max="13316" width="5.28515625" style="2" customWidth="1"/>
    <col min="13317" max="13317" width="7.7109375" style="2" customWidth="1"/>
    <col min="13318" max="13319" width="5.28515625" style="2" customWidth="1"/>
    <col min="13320" max="13320" width="5.42578125" style="2" customWidth="1"/>
    <col min="13321" max="13323" width="5.28515625" style="2" customWidth="1"/>
    <col min="13324" max="13324" width="6.42578125" style="2" customWidth="1"/>
    <col min="13325" max="13325" width="6.5703125" style="2" customWidth="1"/>
    <col min="13326" max="13564" width="9.140625" style="2"/>
    <col min="13565" max="13565" width="12" style="2" customWidth="1"/>
    <col min="13566" max="13566" width="34.85546875" style="2" customWidth="1"/>
    <col min="13567" max="13567" width="7.5703125" style="2" customWidth="1"/>
    <col min="13568" max="13568" width="6.7109375" style="2" customWidth="1"/>
    <col min="13569" max="13569" width="8.7109375" style="2" customWidth="1"/>
    <col min="13570" max="13572" width="5.28515625" style="2" customWidth="1"/>
    <col min="13573" max="13573" width="7.7109375" style="2" customWidth="1"/>
    <col min="13574" max="13575" width="5.28515625" style="2" customWidth="1"/>
    <col min="13576" max="13576" width="5.42578125" style="2" customWidth="1"/>
    <col min="13577" max="13579" width="5.28515625" style="2" customWidth="1"/>
    <col min="13580" max="13580" width="6.42578125" style="2" customWidth="1"/>
    <col min="13581" max="13581" width="6.5703125" style="2" customWidth="1"/>
    <col min="13582" max="13820" width="9.140625" style="2"/>
    <col min="13821" max="13821" width="12" style="2" customWidth="1"/>
    <col min="13822" max="13822" width="34.85546875" style="2" customWidth="1"/>
    <col min="13823" max="13823" width="7.5703125" style="2" customWidth="1"/>
    <col min="13824" max="13824" width="6.7109375" style="2" customWidth="1"/>
    <col min="13825" max="13825" width="8.7109375" style="2" customWidth="1"/>
    <col min="13826" max="13828" width="5.28515625" style="2" customWidth="1"/>
    <col min="13829" max="13829" width="7.7109375" style="2" customWidth="1"/>
    <col min="13830" max="13831" width="5.28515625" style="2" customWidth="1"/>
    <col min="13832" max="13832" width="5.42578125" style="2" customWidth="1"/>
    <col min="13833" max="13835" width="5.28515625" style="2" customWidth="1"/>
    <col min="13836" max="13836" width="6.42578125" style="2" customWidth="1"/>
    <col min="13837" max="13837" width="6.5703125" style="2" customWidth="1"/>
    <col min="13838" max="14076" width="9.140625" style="2"/>
    <col min="14077" max="14077" width="12" style="2" customWidth="1"/>
    <col min="14078" max="14078" width="34.85546875" style="2" customWidth="1"/>
    <col min="14079" max="14079" width="7.5703125" style="2" customWidth="1"/>
    <col min="14080" max="14080" width="6.7109375" style="2" customWidth="1"/>
    <col min="14081" max="14081" width="8.7109375" style="2" customWidth="1"/>
    <col min="14082" max="14084" width="5.28515625" style="2" customWidth="1"/>
    <col min="14085" max="14085" width="7.7109375" style="2" customWidth="1"/>
    <col min="14086" max="14087" width="5.28515625" style="2" customWidth="1"/>
    <col min="14088" max="14088" width="5.42578125" style="2" customWidth="1"/>
    <col min="14089" max="14091" width="5.28515625" style="2" customWidth="1"/>
    <col min="14092" max="14092" width="6.42578125" style="2" customWidth="1"/>
    <col min="14093" max="14093" width="6.5703125" style="2" customWidth="1"/>
    <col min="14094" max="14332" width="9.140625" style="2"/>
    <col min="14333" max="14333" width="12" style="2" customWidth="1"/>
    <col min="14334" max="14334" width="34.85546875" style="2" customWidth="1"/>
    <col min="14335" max="14335" width="7.5703125" style="2" customWidth="1"/>
    <col min="14336" max="14336" width="6.7109375" style="2" customWidth="1"/>
    <col min="14337" max="14337" width="8.7109375" style="2" customWidth="1"/>
    <col min="14338" max="14340" width="5.28515625" style="2" customWidth="1"/>
    <col min="14341" max="14341" width="7.7109375" style="2" customWidth="1"/>
    <col min="14342" max="14343" width="5.28515625" style="2" customWidth="1"/>
    <col min="14344" max="14344" width="5.42578125" style="2" customWidth="1"/>
    <col min="14345" max="14347" width="5.28515625" style="2" customWidth="1"/>
    <col min="14348" max="14348" width="6.42578125" style="2" customWidth="1"/>
    <col min="14349" max="14349" width="6.5703125" style="2" customWidth="1"/>
    <col min="14350" max="14588" width="9.140625" style="2"/>
    <col min="14589" max="14589" width="12" style="2" customWidth="1"/>
    <col min="14590" max="14590" width="34.85546875" style="2" customWidth="1"/>
    <col min="14591" max="14591" width="7.5703125" style="2" customWidth="1"/>
    <col min="14592" max="14592" width="6.7109375" style="2" customWidth="1"/>
    <col min="14593" max="14593" width="8.7109375" style="2" customWidth="1"/>
    <col min="14594" max="14596" width="5.28515625" style="2" customWidth="1"/>
    <col min="14597" max="14597" width="7.7109375" style="2" customWidth="1"/>
    <col min="14598" max="14599" width="5.28515625" style="2" customWidth="1"/>
    <col min="14600" max="14600" width="5.42578125" style="2" customWidth="1"/>
    <col min="14601" max="14603" width="5.28515625" style="2" customWidth="1"/>
    <col min="14604" max="14604" width="6.42578125" style="2" customWidth="1"/>
    <col min="14605" max="14605" width="6.5703125" style="2" customWidth="1"/>
    <col min="14606" max="14844" width="9.140625" style="2"/>
    <col min="14845" max="14845" width="12" style="2" customWidth="1"/>
    <col min="14846" max="14846" width="34.85546875" style="2" customWidth="1"/>
    <col min="14847" max="14847" width="7.5703125" style="2" customWidth="1"/>
    <col min="14848" max="14848" width="6.7109375" style="2" customWidth="1"/>
    <col min="14849" max="14849" width="8.7109375" style="2" customWidth="1"/>
    <col min="14850" max="14852" width="5.28515625" style="2" customWidth="1"/>
    <col min="14853" max="14853" width="7.7109375" style="2" customWidth="1"/>
    <col min="14854" max="14855" width="5.28515625" style="2" customWidth="1"/>
    <col min="14856" max="14856" width="5.42578125" style="2" customWidth="1"/>
    <col min="14857" max="14859" width="5.28515625" style="2" customWidth="1"/>
    <col min="14860" max="14860" width="6.42578125" style="2" customWidth="1"/>
    <col min="14861" max="14861" width="6.5703125" style="2" customWidth="1"/>
    <col min="14862" max="15100" width="9.140625" style="2"/>
    <col min="15101" max="15101" width="12" style="2" customWidth="1"/>
    <col min="15102" max="15102" width="34.85546875" style="2" customWidth="1"/>
    <col min="15103" max="15103" width="7.5703125" style="2" customWidth="1"/>
    <col min="15104" max="15104" width="6.7109375" style="2" customWidth="1"/>
    <col min="15105" max="15105" width="8.7109375" style="2" customWidth="1"/>
    <col min="15106" max="15108" width="5.28515625" style="2" customWidth="1"/>
    <col min="15109" max="15109" width="7.7109375" style="2" customWidth="1"/>
    <col min="15110" max="15111" width="5.28515625" style="2" customWidth="1"/>
    <col min="15112" max="15112" width="5.42578125" style="2" customWidth="1"/>
    <col min="15113" max="15115" width="5.28515625" style="2" customWidth="1"/>
    <col min="15116" max="15116" width="6.42578125" style="2" customWidth="1"/>
    <col min="15117" max="15117" width="6.5703125" style="2" customWidth="1"/>
    <col min="15118" max="15356" width="9.140625" style="2"/>
    <col min="15357" max="15357" width="12" style="2" customWidth="1"/>
    <col min="15358" max="15358" width="34.85546875" style="2" customWidth="1"/>
    <col min="15359" max="15359" width="7.5703125" style="2" customWidth="1"/>
    <col min="15360" max="15360" width="6.7109375" style="2" customWidth="1"/>
    <col min="15361" max="15361" width="8.7109375" style="2" customWidth="1"/>
    <col min="15362" max="15364" width="5.28515625" style="2" customWidth="1"/>
    <col min="15365" max="15365" width="7.7109375" style="2" customWidth="1"/>
    <col min="15366" max="15367" width="5.28515625" style="2" customWidth="1"/>
    <col min="15368" max="15368" width="5.42578125" style="2" customWidth="1"/>
    <col min="15369" max="15371" width="5.28515625" style="2" customWidth="1"/>
    <col min="15372" max="15372" width="6.42578125" style="2" customWidth="1"/>
    <col min="15373" max="15373" width="6.5703125" style="2" customWidth="1"/>
    <col min="15374" max="15612" width="9.140625" style="2"/>
    <col min="15613" max="15613" width="12" style="2" customWidth="1"/>
    <col min="15614" max="15614" width="34.85546875" style="2" customWidth="1"/>
    <col min="15615" max="15615" width="7.5703125" style="2" customWidth="1"/>
    <col min="15616" max="15616" width="6.7109375" style="2" customWidth="1"/>
    <col min="15617" max="15617" width="8.7109375" style="2" customWidth="1"/>
    <col min="15618" max="15620" width="5.28515625" style="2" customWidth="1"/>
    <col min="15621" max="15621" width="7.7109375" style="2" customWidth="1"/>
    <col min="15622" max="15623" width="5.28515625" style="2" customWidth="1"/>
    <col min="15624" max="15624" width="5.42578125" style="2" customWidth="1"/>
    <col min="15625" max="15627" width="5.28515625" style="2" customWidth="1"/>
    <col min="15628" max="15628" width="6.42578125" style="2" customWidth="1"/>
    <col min="15629" max="15629" width="6.5703125" style="2" customWidth="1"/>
    <col min="15630" max="15868" width="9.140625" style="2"/>
    <col min="15869" max="15869" width="12" style="2" customWidth="1"/>
    <col min="15870" max="15870" width="34.85546875" style="2" customWidth="1"/>
    <col min="15871" max="15871" width="7.5703125" style="2" customWidth="1"/>
    <col min="15872" max="15872" width="6.7109375" style="2" customWidth="1"/>
    <col min="15873" max="15873" width="8.7109375" style="2" customWidth="1"/>
    <col min="15874" max="15876" width="5.28515625" style="2" customWidth="1"/>
    <col min="15877" max="15877" width="7.7109375" style="2" customWidth="1"/>
    <col min="15878" max="15879" width="5.28515625" style="2" customWidth="1"/>
    <col min="15880" max="15880" width="5.42578125" style="2" customWidth="1"/>
    <col min="15881" max="15883" width="5.28515625" style="2" customWidth="1"/>
    <col min="15884" max="15884" width="6.42578125" style="2" customWidth="1"/>
    <col min="15885" max="15885" width="6.5703125" style="2" customWidth="1"/>
    <col min="15886" max="16124" width="9.140625" style="2"/>
    <col min="16125" max="16125" width="12" style="2" customWidth="1"/>
    <col min="16126" max="16126" width="34.85546875" style="2" customWidth="1"/>
    <col min="16127" max="16127" width="7.5703125" style="2" customWidth="1"/>
    <col min="16128" max="16128" width="6.7109375" style="2" customWidth="1"/>
    <col min="16129" max="16129" width="8.7109375" style="2" customWidth="1"/>
    <col min="16130" max="16132" width="5.28515625" style="2" customWidth="1"/>
    <col min="16133" max="16133" width="7.7109375" style="2" customWidth="1"/>
    <col min="16134" max="16135" width="5.28515625" style="2" customWidth="1"/>
    <col min="16136" max="16136" width="5.42578125" style="2" customWidth="1"/>
    <col min="16137" max="16139" width="5.28515625" style="2" customWidth="1"/>
    <col min="16140" max="16140" width="6.42578125" style="2" customWidth="1"/>
    <col min="16141" max="16141" width="6.5703125" style="2" customWidth="1"/>
    <col min="16142" max="16384" width="9.140625" style="2"/>
  </cols>
  <sheetData>
    <row r="1" spans="1:15" s="1" customFormat="1" ht="15.75" x14ac:dyDescent="0.25">
      <c r="A1" s="11" t="s">
        <v>0</v>
      </c>
      <c r="B1" s="12" t="s">
        <v>1</v>
      </c>
      <c r="C1" s="173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ht="12" customHeight="1" thickBot="1" x14ac:dyDescent="0.3">
      <c r="A2" s="11"/>
      <c r="B2" s="12"/>
      <c r="C2" s="17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25.9" customHeight="1" x14ac:dyDescent="0.2">
      <c r="A3" s="421" t="s">
        <v>2</v>
      </c>
      <c r="B3" s="423" t="s">
        <v>3</v>
      </c>
      <c r="C3" s="425" t="s">
        <v>4</v>
      </c>
      <c r="D3" s="423" t="s">
        <v>5</v>
      </c>
      <c r="E3" s="423"/>
      <c r="F3" s="423"/>
      <c r="G3" s="423"/>
      <c r="H3" s="423"/>
      <c r="I3" s="445"/>
      <c r="J3" s="446" t="s">
        <v>6</v>
      </c>
      <c r="K3" s="447"/>
      <c r="L3" s="447"/>
      <c r="M3" s="447"/>
      <c r="N3" s="447"/>
      <c r="O3" s="448"/>
    </row>
    <row r="4" spans="1:15" ht="18" customHeight="1" x14ac:dyDescent="0.2">
      <c r="A4" s="422"/>
      <c r="B4" s="424"/>
      <c r="C4" s="426"/>
      <c r="D4" s="449" t="s">
        <v>7</v>
      </c>
      <c r="E4" s="449" t="s">
        <v>8</v>
      </c>
      <c r="F4" s="450" t="s">
        <v>9</v>
      </c>
      <c r="G4" s="450"/>
      <c r="H4" s="450"/>
      <c r="I4" s="451"/>
      <c r="J4" s="452" t="s">
        <v>103</v>
      </c>
      <c r="K4" s="453"/>
      <c r="L4" s="454" t="s">
        <v>104</v>
      </c>
      <c r="M4" s="451"/>
      <c r="N4" s="452" t="s">
        <v>105</v>
      </c>
      <c r="O4" s="453"/>
    </row>
    <row r="5" spans="1:15" ht="12.6" customHeight="1" x14ac:dyDescent="0.2">
      <c r="A5" s="422"/>
      <c r="B5" s="424"/>
      <c r="C5" s="426"/>
      <c r="D5" s="449"/>
      <c r="E5" s="449"/>
      <c r="F5" s="449" t="s">
        <v>10</v>
      </c>
      <c r="G5" s="450" t="s">
        <v>11</v>
      </c>
      <c r="H5" s="450"/>
      <c r="I5" s="451"/>
      <c r="J5" s="440" t="s">
        <v>189</v>
      </c>
      <c r="K5" s="442" t="s">
        <v>190</v>
      </c>
      <c r="L5" s="443" t="s">
        <v>188</v>
      </c>
      <c r="M5" s="439" t="s">
        <v>198</v>
      </c>
      <c r="N5" s="440" t="s">
        <v>199</v>
      </c>
      <c r="O5" s="442" t="s">
        <v>191</v>
      </c>
    </row>
    <row r="6" spans="1:15" ht="161.25" customHeight="1" x14ac:dyDescent="0.2">
      <c r="A6" s="422"/>
      <c r="B6" s="424"/>
      <c r="C6" s="426"/>
      <c r="D6" s="449"/>
      <c r="E6" s="449"/>
      <c r="F6" s="449"/>
      <c r="G6" s="16" t="s">
        <v>12</v>
      </c>
      <c r="H6" s="16" t="s">
        <v>13</v>
      </c>
      <c r="I6" s="82" t="s">
        <v>14</v>
      </c>
      <c r="J6" s="440"/>
      <c r="K6" s="442"/>
      <c r="L6" s="443"/>
      <c r="M6" s="439"/>
      <c r="N6" s="440"/>
      <c r="O6" s="442"/>
    </row>
    <row r="7" spans="1:15" s="3" customFormat="1" ht="15.75" x14ac:dyDescent="0.25">
      <c r="A7" s="18">
        <v>1</v>
      </c>
      <c r="B7" s="17">
        <v>2</v>
      </c>
      <c r="C7" s="174">
        <v>3</v>
      </c>
      <c r="D7" s="17">
        <v>4</v>
      </c>
      <c r="E7" s="17">
        <v>5</v>
      </c>
      <c r="F7" s="17">
        <v>6</v>
      </c>
      <c r="G7" s="17">
        <v>7</v>
      </c>
      <c r="H7" s="17">
        <v>8</v>
      </c>
      <c r="I7" s="83">
        <v>9</v>
      </c>
      <c r="J7" s="18">
        <v>10</v>
      </c>
      <c r="K7" s="125">
        <v>11</v>
      </c>
      <c r="L7" s="96">
        <v>12</v>
      </c>
      <c r="M7" s="83">
        <v>13</v>
      </c>
      <c r="N7" s="18">
        <v>14</v>
      </c>
      <c r="O7" s="125">
        <v>15</v>
      </c>
    </row>
    <row r="8" spans="1:15" s="3" customFormat="1" ht="15.75" x14ac:dyDescent="0.2">
      <c r="A8" s="69" t="s">
        <v>15</v>
      </c>
      <c r="B8" s="65" t="s">
        <v>16</v>
      </c>
      <c r="C8" s="175" t="s">
        <v>182</v>
      </c>
      <c r="D8" s="66">
        <f>SUM(D9:D21)</f>
        <v>2081</v>
      </c>
      <c r="E8" s="66">
        <f>SUM(E9:E21)</f>
        <v>677</v>
      </c>
      <c r="F8" s="66">
        <v>1404</v>
      </c>
      <c r="G8" s="66">
        <v>923</v>
      </c>
      <c r="H8" s="66">
        <v>481</v>
      </c>
      <c r="I8" s="84">
        <v>0</v>
      </c>
      <c r="J8" s="129">
        <v>612</v>
      </c>
      <c r="K8" s="130">
        <v>792</v>
      </c>
      <c r="L8" s="97"/>
      <c r="M8" s="118"/>
      <c r="N8" s="126"/>
      <c r="O8" s="127"/>
    </row>
    <row r="9" spans="1:15" ht="15.75" x14ac:dyDescent="0.25">
      <c r="A9" s="39" t="s">
        <v>17</v>
      </c>
      <c r="B9" s="40" t="s">
        <v>18</v>
      </c>
      <c r="C9" s="176" t="s">
        <v>205</v>
      </c>
      <c r="D9" s="59">
        <f>E9+F9</f>
        <v>115</v>
      </c>
      <c r="E9" s="60">
        <v>37</v>
      </c>
      <c r="F9" s="58">
        <v>78</v>
      </c>
      <c r="G9" s="58">
        <v>78</v>
      </c>
      <c r="H9" s="58"/>
      <c r="I9" s="85"/>
      <c r="J9" s="159">
        <v>34</v>
      </c>
      <c r="K9" s="160">
        <v>44</v>
      </c>
      <c r="L9" s="98"/>
      <c r="M9" s="53"/>
      <c r="N9" s="14"/>
      <c r="O9" s="128"/>
    </row>
    <row r="10" spans="1:15" ht="15.75" x14ac:dyDescent="0.25">
      <c r="A10" s="39" t="s">
        <v>19</v>
      </c>
      <c r="B10" s="40" t="s">
        <v>20</v>
      </c>
      <c r="C10" s="176" t="s">
        <v>206</v>
      </c>
      <c r="D10" s="59">
        <f t="shared" ref="D10:D21" si="0">E10+F10</f>
        <v>173</v>
      </c>
      <c r="E10" s="60">
        <v>56</v>
      </c>
      <c r="F10" s="58">
        <v>117</v>
      </c>
      <c r="G10" s="58">
        <v>117</v>
      </c>
      <c r="H10" s="58"/>
      <c r="I10" s="85"/>
      <c r="J10" s="159">
        <v>51</v>
      </c>
      <c r="K10" s="160">
        <v>66</v>
      </c>
      <c r="L10" s="98"/>
      <c r="M10" s="53"/>
      <c r="N10" s="14"/>
      <c r="O10" s="128"/>
    </row>
    <row r="11" spans="1:15" ht="15.75" x14ac:dyDescent="0.25">
      <c r="A11" s="39" t="s">
        <v>21</v>
      </c>
      <c r="B11" s="40" t="s">
        <v>22</v>
      </c>
      <c r="C11" s="176" t="s">
        <v>206</v>
      </c>
      <c r="D11" s="59">
        <f t="shared" si="0"/>
        <v>115</v>
      </c>
      <c r="E11" s="60">
        <v>37</v>
      </c>
      <c r="F11" s="58">
        <v>78</v>
      </c>
      <c r="G11" s="58"/>
      <c r="H11" s="58">
        <v>78</v>
      </c>
      <c r="I11" s="85"/>
      <c r="J11" s="159">
        <v>34</v>
      </c>
      <c r="K11" s="160">
        <v>44</v>
      </c>
      <c r="L11" s="98"/>
      <c r="M11" s="53"/>
      <c r="N11" s="14"/>
      <c r="O11" s="128"/>
    </row>
    <row r="12" spans="1:15" ht="15.75" x14ac:dyDescent="0.25">
      <c r="A12" s="39" t="s">
        <v>23</v>
      </c>
      <c r="B12" s="40" t="s">
        <v>24</v>
      </c>
      <c r="C12" s="176" t="s">
        <v>206</v>
      </c>
      <c r="D12" s="59">
        <f t="shared" si="0"/>
        <v>174</v>
      </c>
      <c r="E12" s="60">
        <v>57</v>
      </c>
      <c r="F12" s="58">
        <v>117</v>
      </c>
      <c r="G12" s="58">
        <v>117</v>
      </c>
      <c r="H12" s="58"/>
      <c r="I12" s="85"/>
      <c r="J12" s="159">
        <v>51</v>
      </c>
      <c r="K12" s="160">
        <v>66</v>
      </c>
      <c r="L12" s="98"/>
      <c r="M12" s="53"/>
      <c r="N12" s="14"/>
      <c r="O12" s="128"/>
    </row>
    <row r="13" spans="1:15" ht="15.75" x14ac:dyDescent="0.25">
      <c r="A13" s="39" t="s">
        <v>25</v>
      </c>
      <c r="B13" s="40" t="s">
        <v>26</v>
      </c>
      <c r="C13" s="176" t="s">
        <v>206</v>
      </c>
      <c r="D13" s="59">
        <f t="shared" si="0"/>
        <v>115</v>
      </c>
      <c r="E13" s="60">
        <v>37</v>
      </c>
      <c r="F13" s="58">
        <v>78</v>
      </c>
      <c r="G13" s="58">
        <v>78</v>
      </c>
      <c r="H13" s="58"/>
      <c r="I13" s="85"/>
      <c r="J13" s="159">
        <v>34</v>
      </c>
      <c r="K13" s="160">
        <v>44</v>
      </c>
      <c r="L13" s="98"/>
      <c r="M13" s="53"/>
      <c r="N13" s="14"/>
      <c r="O13" s="128"/>
    </row>
    <row r="14" spans="1:15" ht="15.75" x14ac:dyDescent="0.25">
      <c r="A14" s="39" t="s">
        <v>27</v>
      </c>
      <c r="B14" s="40" t="s">
        <v>133</v>
      </c>
      <c r="C14" s="176" t="s">
        <v>206</v>
      </c>
      <c r="D14" s="59">
        <f t="shared" si="0"/>
        <v>58</v>
      </c>
      <c r="E14" s="60">
        <v>19</v>
      </c>
      <c r="F14" s="58">
        <v>39</v>
      </c>
      <c r="G14" s="58">
        <v>33</v>
      </c>
      <c r="H14" s="58">
        <v>6</v>
      </c>
      <c r="I14" s="85"/>
      <c r="J14" s="159">
        <v>17</v>
      </c>
      <c r="K14" s="160">
        <v>22</v>
      </c>
      <c r="L14" s="98"/>
      <c r="M14" s="53"/>
      <c r="N14" s="14"/>
      <c r="O14" s="128"/>
    </row>
    <row r="15" spans="1:15" ht="15.75" x14ac:dyDescent="0.25">
      <c r="A15" s="39" t="s">
        <v>29</v>
      </c>
      <c r="B15" s="40" t="s">
        <v>134</v>
      </c>
      <c r="C15" s="176" t="s">
        <v>206</v>
      </c>
      <c r="D15" s="59">
        <f t="shared" si="0"/>
        <v>173</v>
      </c>
      <c r="E15" s="60">
        <v>56</v>
      </c>
      <c r="F15" s="58">
        <v>117</v>
      </c>
      <c r="G15" s="58">
        <v>81</v>
      </c>
      <c r="H15" s="58">
        <v>36</v>
      </c>
      <c r="I15" s="85"/>
      <c r="J15" s="159">
        <v>51</v>
      </c>
      <c r="K15" s="160">
        <v>66</v>
      </c>
      <c r="L15" s="98"/>
      <c r="M15" s="53"/>
      <c r="N15" s="14" t="s">
        <v>28</v>
      </c>
      <c r="O15" s="128"/>
    </row>
    <row r="16" spans="1:15" ht="15.75" x14ac:dyDescent="0.25">
      <c r="A16" s="39" t="s">
        <v>30</v>
      </c>
      <c r="B16" s="40" t="s">
        <v>31</v>
      </c>
      <c r="C16" s="177" t="s">
        <v>204</v>
      </c>
      <c r="D16" s="59">
        <f t="shared" si="0"/>
        <v>174</v>
      </c>
      <c r="E16" s="193">
        <v>57</v>
      </c>
      <c r="F16" s="194">
        <v>117</v>
      </c>
      <c r="G16" s="58">
        <v>2</v>
      </c>
      <c r="H16" s="58">
        <v>115</v>
      </c>
      <c r="I16" s="85"/>
      <c r="J16" s="159">
        <v>51</v>
      </c>
      <c r="K16" s="160">
        <v>66</v>
      </c>
      <c r="L16" s="98"/>
      <c r="M16" s="53"/>
      <c r="N16" s="14"/>
      <c r="O16" s="128"/>
    </row>
    <row r="17" spans="1:18" ht="15.75" x14ac:dyDescent="0.25">
      <c r="A17" s="39" t="s">
        <v>32</v>
      </c>
      <c r="B17" s="41" t="s">
        <v>33</v>
      </c>
      <c r="C17" s="176" t="s">
        <v>206</v>
      </c>
      <c r="D17" s="59">
        <f t="shared" si="0"/>
        <v>104</v>
      </c>
      <c r="E17" s="60">
        <v>34</v>
      </c>
      <c r="F17" s="58">
        <v>70</v>
      </c>
      <c r="G17" s="58">
        <v>54</v>
      </c>
      <c r="H17" s="58">
        <v>16</v>
      </c>
      <c r="I17" s="85"/>
      <c r="J17" s="159">
        <v>34</v>
      </c>
      <c r="K17" s="160">
        <v>36</v>
      </c>
      <c r="L17" s="98"/>
      <c r="M17" s="53"/>
      <c r="N17" s="14"/>
      <c r="O17" s="128"/>
    </row>
    <row r="18" spans="1:18" ht="15.75" x14ac:dyDescent="0.25">
      <c r="A18" s="39" t="s">
        <v>34</v>
      </c>
      <c r="B18" s="41" t="s">
        <v>35</v>
      </c>
      <c r="C18" s="176" t="s">
        <v>205</v>
      </c>
      <c r="D18" s="59">
        <f t="shared" si="0"/>
        <v>430</v>
      </c>
      <c r="E18" s="60">
        <v>140</v>
      </c>
      <c r="F18" s="58">
        <v>290</v>
      </c>
      <c r="G18" s="58">
        <v>190</v>
      </c>
      <c r="H18" s="58">
        <v>100</v>
      </c>
      <c r="I18" s="85"/>
      <c r="J18" s="159">
        <v>102</v>
      </c>
      <c r="K18" s="160">
        <v>188</v>
      </c>
      <c r="L18" s="98"/>
      <c r="M18" s="53"/>
      <c r="N18" s="14"/>
      <c r="O18" s="128"/>
    </row>
    <row r="19" spans="1:18" ht="15.75" x14ac:dyDescent="0.25">
      <c r="A19" s="39" t="s">
        <v>36</v>
      </c>
      <c r="B19" s="40" t="s">
        <v>38</v>
      </c>
      <c r="C19" s="176" t="s">
        <v>206</v>
      </c>
      <c r="D19" s="59">
        <f t="shared" si="0"/>
        <v>141</v>
      </c>
      <c r="E19" s="60">
        <v>46</v>
      </c>
      <c r="F19" s="58">
        <v>95</v>
      </c>
      <c r="G19" s="58">
        <v>35</v>
      </c>
      <c r="H19" s="58">
        <v>60</v>
      </c>
      <c r="I19" s="85"/>
      <c r="J19" s="159">
        <v>51</v>
      </c>
      <c r="K19" s="160">
        <v>44</v>
      </c>
      <c r="L19" s="98"/>
      <c r="M19" s="53"/>
      <c r="N19" s="14"/>
      <c r="O19" s="128"/>
    </row>
    <row r="20" spans="1:18" ht="15.75" x14ac:dyDescent="0.25">
      <c r="A20" s="39" t="s">
        <v>37</v>
      </c>
      <c r="B20" s="40" t="s">
        <v>135</v>
      </c>
      <c r="C20" s="176" t="s">
        <v>205</v>
      </c>
      <c r="D20" s="59">
        <f t="shared" si="0"/>
        <v>149</v>
      </c>
      <c r="E20" s="60">
        <v>49</v>
      </c>
      <c r="F20" s="58">
        <v>100</v>
      </c>
      <c r="G20" s="58">
        <v>60</v>
      </c>
      <c r="H20" s="58">
        <v>40</v>
      </c>
      <c r="I20" s="85"/>
      <c r="J20" s="159">
        <v>51</v>
      </c>
      <c r="K20" s="160">
        <v>49</v>
      </c>
      <c r="L20" s="98"/>
      <c r="M20" s="53"/>
      <c r="N20" s="14"/>
      <c r="O20" s="128"/>
    </row>
    <row r="21" spans="1:18" ht="15.75" x14ac:dyDescent="0.25">
      <c r="A21" s="39" t="s">
        <v>136</v>
      </c>
      <c r="B21" s="40" t="s">
        <v>139</v>
      </c>
      <c r="C21" s="176" t="s">
        <v>206</v>
      </c>
      <c r="D21" s="59">
        <f t="shared" si="0"/>
        <v>160</v>
      </c>
      <c r="E21" s="60">
        <v>52</v>
      </c>
      <c r="F21" s="58">
        <v>108</v>
      </c>
      <c r="G21" s="58">
        <v>78</v>
      </c>
      <c r="H21" s="58">
        <v>30</v>
      </c>
      <c r="I21" s="85"/>
      <c r="J21" s="159">
        <v>51</v>
      </c>
      <c r="K21" s="160">
        <v>57</v>
      </c>
      <c r="L21" s="98"/>
      <c r="M21" s="53"/>
      <c r="N21" s="14"/>
      <c r="O21" s="128"/>
    </row>
    <row r="22" spans="1:18" ht="38.25" customHeight="1" x14ac:dyDescent="0.2">
      <c r="A22" s="69" t="s">
        <v>39</v>
      </c>
      <c r="B22" s="65" t="s">
        <v>40</v>
      </c>
      <c r="C22" s="178" t="s">
        <v>214</v>
      </c>
      <c r="D22" s="66">
        <f>SUM(D23:D26)</f>
        <v>553</v>
      </c>
      <c r="E22" s="66">
        <f>SUM(E23:E26)</f>
        <v>221</v>
      </c>
      <c r="F22" s="66">
        <f>SUM(F23:F26)</f>
        <v>332</v>
      </c>
      <c r="G22" s="66">
        <f>SUM(G23:G26)</f>
        <v>98</v>
      </c>
      <c r="H22" s="66">
        <f>SUM(H23:H26)</f>
        <v>234</v>
      </c>
      <c r="I22" s="84"/>
      <c r="J22" s="129">
        <v>0</v>
      </c>
      <c r="K22" s="130">
        <v>0</v>
      </c>
      <c r="L22" s="99">
        <f>SUM(L23:L26)</f>
        <v>112</v>
      </c>
      <c r="M22" s="87">
        <f>SUM(M23:M26)</f>
        <v>112</v>
      </c>
      <c r="N22" s="129">
        <f>SUM(N23:N26)</f>
        <v>56</v>
      </c>
      <c r="O22" s="130">
        <f>SUM(O23:O26)</f>
        <v>52</v>
      </c>
    </row>
    <row r="23" spans="1:18" ht="15.75" x14ac:dyDescent="0.2">
      <c r="A23" s="14" t="s">
        <v>41</v>
      </c>
      <c r="B23" s="15" t="s">
        <v>42</v>
      </c>
      <c r="C23" s="177" t="s">
        <v>207</v>
      </c>
      <c r="D23" s="34">
        <f t="shared" ref="D23:D30" si="1">E23+F23</f>
        <v>71</v>
      </c>
      <c r="E23" s="34">
        <v>23</v>
      </c>
      <c r="F23" s="34">
        <f t="shared" ref="F23:F27" si="2">SUM(J23:O23)</f>
        <v>48</v>
      </c>
      <c r="G23" s="45">
        <v>48</v>
      </c>
      <c r="H23" s="45"/>
      <c r="I23" s="86"/>
      <c r="J23" s="133">
        <v>0</v>
      </c>
      <c r="K23" s="134">
        <v>0</v>
      </c>
      <c r="L23" s="115">
        <v>0</v>
      </c>
      <c r="M23" s="119">
        <v>48</v>
      </c>
      <c r="N23" s="131">
        <v>0</v>
      </c>
      <c r="O23" s="132">
        <v>0</v>
      </c>
      <c r="P23" s="4"/>
      <c r="Q23" s="4"/>
      <c r="R23" s="4"/>
    </row>
    <row r="24" spans="1:18" ht="15.75" x14ac:dyDescent="0.2">
      <c r="A24" s="14" t="s">
        <v>43</v>
      </c>
      <c r="B24" s="15" t="s">
        <v>24</v>
      </c>
      <c r="C24" s="177" t="s">
        <v>207</v>
      </c>
      <c r="D24" s="34">
        <f t="shared" si="1"/>
        <v>71</v>
      </c>
      <c r="E24" s="34">
        <v>23</v>
      </c>
      <c r="F24" s="34">
        <f t="shared" si="2"/>
        <v>48</v>
      </c>
      <c r="G24" s="45">
        <v>48</v>
      </c>
      <c r="H24" s="45"/>
      <c r="I24" s="86"/>
      <c r="J24" s="133">
        <v>0</v>
      </c>
      <c r="K24" s="134">
        <v>0</v>
      </c>
      <c r="L24" s="115">
        <v>48</v>
      </c>
      <c r="M24" s="119">
        <v>0</v>
      </c>
      <c r="N24" s="131">
        <v>0</v>
      </c>
      <c r="O24" s="132">
        <v>0</v>
      </c>
      <c r="P24" s="4"/>
      <c r="Q24" s="4"/>
      <c r="R24" s="4"/>
    </row>
    <row r="25" spans="1:18" ht="15.75" x14ac:dyDescent="0.25">
      <c r="A25" s="14" t="s">
        <v>44</v>
      </c>
      <c r="B25" s="15" t="s">
        <v>22</v>
      </c>
      <c r="C25" s="179" t="s">
        <v>183</v>
      </c>
      <c r="D25" s="34">
        <f t="shared" si="1"/>
        <v>175</v>
      </c>
      <c r="E25" s="34">
        <v>57</v>
      </c>
      <c r="F25" s="34">
        <f t="shared" si="2"/>
        <v>118</v>
      </c>
      <c r="G25" s="45"/>
      <c r="H25" s="45">
        <v>118</v>
      </c>
      <c r="I25" s="86"/>
      <c r="J25" s="133">
        <v>0</v>
      </c>
      <c r="K25" s="134">
        <v>0</v>
      </c>
      <c r="L25" s="115">
        <v>32</v>
      </c>
      <c r="M25" s="119">
        <v>32</v>
      </c>
      <c r="N25" s="131">
        <v>28</v>
      </c>
      <c r="O25" s="132">
        <v>26</v>
      </c>
      <c r="P25" s="5"/>
      <c r="Q25" s="5"/>
      <c r="R25" s="5"/>
    </row>
    <row r="26" spans="1:18" ht="24.75" customHeight="1" x14ac:dyDescent="0.25">
      <c r="A26" s="14" t="s">
        <v>44</v>
      </c>
      <c r="B26" s="15" t="s">
        <v>31</v>
      </c>
      <c r="C26" s="204" t="s">
        <v>208</v>
      </c>
      <c r="D26" s="34">
        <f t="shared" si="1"/>
        <v>236</v>
      </c>
      <c r="E26" s="34">
        <v>118</v>
      </c>
      <c r="F26" s="34">
        <f t="shared" si="2"/>
        <v>118</v>
      </c>
      <c r="G26" s="45">
        <v>2</v>
      </c>
      <c r="H26" s="45">
        <v>116</v>
      </c>
      <c r="I26" s="86"/>
      <c r="J26" s="133">
        <v>0</v>
      </c>
      <c r="K26" s="134">
        <v>0</v>
      </c>
      <c r="L26" s="115">
        <v>32</v>
      </c>
      <c r="M26" s="119">
        <v>32</v>
      </c>
      <c r="N26" s="131">
        <v>28</v>
      </c>
      <c r="O26" s="132">
        <v>26</v>
      </c>
      <c r="P26" s="5"/>
      <c r="Q26" s="5"/>
      <c r="R26" s="5"/>
    </row>
    <row r="27" spans="1:18" ht="24.75" customHeight="1" x14ac:dyDescent="0.25">
      <c r="A27" s="14"/>
      <c r="B27" s="207" t="s">
        <v>221</v>
      </c>
      <c r="C27" s="213" t="s">
        <v>212</v>
      </c>
      <c r="D27" s="212"/>
      <c r="E27" s="212"/>
      <c r="F27" s="212">
        <f t="shared" si="2"/>
        <v>32</v>
      </c>
      <c r="G27" s="208"/>
      <c r="H27" s="208"/>
      <c r="I27" s="86"/>
      <c r="J27" s="133">
        <v>0</v>
      </c>
      <c r="K27" s="133">
        <v>0</v>
      </c>
      <c r="L27" s="133">
        <v>0</v>
      </c>
      <c r="M27" s="133">
        <v>0</v>
      </c>
      <c r="N27" s="131">
        <v>32</v>
      </c>
      <c r="O27" s="133">
        <v>0</v>
      </c>
      <c r="P27" s="5"/>
      <c r="Q27" s="5"/>
      <c r="R27" s="5"/>
    </row>
    <row r="28" spans="1:18" s="43" customFormat="1" ht="31.5" x14ac:dyDescent="0.2">
      <c r="A28" s="64" t="s">
        <v>45</v>
      </c>
      <c r="B28" s="65" t="s">
        <v>46</v>
      </c>
      <c r="C28" s="180" t="s">
        <v>184</v>
      </c>
      <c r="D28" s="66">
        <f>D29+D30</f>
        <v>317</v>
      </c>
      <c r="E28" s="66">
        <f t="shared" ref="E28:O28" si="3">E29+E30</f>
        <v>103</v>
      </c>
      <c r="F28" s="66">
        <f t="shared" si="3"/>
        <v>214</v>
      </c>
      <c r="G28" s="66">
        <f t="shared" si="3"/>
        <v>102</v>
      </c>
      <c r="H28" s="66">
        <f t="shared" si="3"/>
        <v>112</v>
      </c>
      <c r="I28" s="87">
        <f t="shared" si="3"/>
        <v>0</v>
      </c>
      <c r="J28" s="129">
        <f t="shared" si="3"/>
        <v>0</v>
      </c>
      <c r="K28" s="130">
        <f t="shared" si="3"/>
        <v>0</v>
      </c>
      <c r="L28" s="99">
        <f t="shared" si="3"/>
        <v>128</v>
      </c>
      <c r="M28" s="87">
        <f t="shared" si="3"/>
        <v>32</v>
      </c>
      <c r="N28" s="129">
        <f t="shared" si="3"/>
        <v>28</v>
      </c>
      <c r="O28" s="130">
        <f t="shared" si="3"/>
        <v>26</v>
      </c>
      <c r="P28" s="42"/>
      <c r="Q28" s="42"/>
      <c r="R28" s="42"/>
    </row>
    <row r="29" spans="1:18" ht="27.75" customHeight="1" x14ac:dyDescent="0.2">
      <c r="A29" s="19" t="s">
        <v>47</v>
      </c>
      <c r="B29" s="6" t="s">
        <v>35</v>
      </c>
      <c r="C29" s="176" t="s">
        <v>210</v>
      </c>
      <c r="D29" s="34">
        <f t="shared" si="1"/>
        <v>142</v>
      </c>
      <c r="E29" s="34">
        <v>46</v>
      </c>
      <c r="F29" s="44">
        <f>SUM(L29:O29)</f>
        <v>96</v>
      </c>
      <c r="G29" s="45">
        <v>48</v>
      </c>
      <c r="H29" s="45">
        <v>48</v>
      </c>
      <c r="I29" s="86"/>
      <c r="J29" s="133">
        <v>0</v>
      </c>
      <c r="K29" s="134">
        <v>0</v>
      </c>
      <c r="L29" s="101">
        <v>96</v>
      </c>
      <c r="M29" s="112">
        <v>0</v>
      </c>
      <c r="N29" s="133">
        <v>0</v>
      </c>
      <c r="O29" s="134">
        <v>0</v>
      </c>
      <c r="P29" s="4"/>
      <c r="Q29" s="4"/>
      <c r="R29" s="4"/>
    </row>
    <row r="30" spans="1:18" ht="53.25" customHeight="1" x14ac:dyDescent="0.25">
      <c r="A30" s="57" t="s">
        <v>201</v>
      </c>
      <c r="B30" s="114" t="s">
        <v>72</v>
      </c>
      <c r="C30" s="181" t="s">
        <v>209</v>
      </c>
      <c r="D30" s="34">
        <f t="shared" si="1"/>
        <v>175</v>
      </c>
      <c r="E30" s="34">
        <v>57</v>
      </c>
      <c r="F30" s="34">
        <v>118</v>
      </c>
      <c r="G30" s="34">
        <v>54</v>
      </c>
      <c r="H30" s="34">
        <v>64</v>
      </c>
      <c r="I30" s="88">
        <v>0</v>
      </c>
      <c r="J30" s="161">
        <v>0</v>
      </c>
      <c r="K30" s="162">
        <v>0</v>
      </c>
      <c r="L30" s="101">
        <v>32</v>
      </c>
      <c r="M30" s="112">
        <v>32</v>
      </c>
      <c r="N30" s="135">
        <v>28</v>
      </c>
      <c r="O30" s="136">
        <v>26</v>
      </c>
      <c r="P30" s="4"/>
      <c r="Q30" s="4"/>
      <c r="R30" s="4"/>
    </row>
    <row r="31" spans="1:18" s="8" customFormat="1" ht="15.75" x14ac:dyDescent="0.2">
      <c r="A31" s="70" t="s">
        <v>48</v>
      </c>
      <c r="B31" s="71" t="s">
        <v>49</v>
      </c>
      <c r="C31" s="182" t="s">
        <v>215</v>
      </c>
      <c r="D31" s="72">
        <f t="shared" ref="D31:O31" si="4">D32+D45</f>
        <v>2394</v>
      </c>
      <c r="E31" s="72">
        <f t="shared" si="4"/>
        <v>756</v>
      </c>
      <c r="F31" s="72">
        <f t="shared" si="4"/>
        <v>1638</v>
      </c>
      <c r="G31" s="72">
        <f t="shared" si="4"/>
        <v>866</v>
      </c>
      <c r="H31" s="72">
        <f t="shared" si="4"/>
        <v>672</v>
      </c>
      <c r="I31" s="89">
        <f t="shared" si="4"/>
        <v>40</v>
      </c>
      <c r="J31" s="137">
        <f t="shared" si="4"/>
        <v>0</v>
      </c>
      <c r="K31" s="138">
        <f t="shared" si="4"/>
        <v>0</v>
      </c>
      <c r="L31" s="102">
        <f t="shared" si="4"/>
        <v>336</v>
      </c>
      <c r="M31" s="89">
        <f t="shared" si="4"/>
        <v>684</v>
      </c>
      <c r="N31" s="137">
        <f t="shared" si="4"/>
        <v>496</v>
      </c>
      <c r="O31" s="138">
        <f t="shared" si="4"/>
        <v>390</v>
      </c>
      <c r="P31" s="7"/>
      <c r="Q31" s="7"/>
      <c r="R31" s="7"/>
    </row>
    <row r="32" spans="1:18" ht="31.5" x14ac:dyDescent="0.2">
      <c r="A32" s="73" t="s">
        <v>50</v>
      </c>
      <c r="B32" s="74" t="s">
        <v>51</v>
      </c>
      <c r="C32" s="183" t="s">
        <v>216</v>
      </c>
      <c r="D32" s="75">
        <f t="shared" ref="D32:O32" si="5">D33+D34+D35+D36+D37+D38+D39+D40+D41+D42+D43+D44</f>
        <v>1103</v>
      </c>
      <c r="E32" s="75">
        <f t="shared" si="5"/>
        <v>362</v>
      </c>
      <c r="F32" s="75">
        <f t="shared" si="5"/>
        <v>741</v>
      </c>
      <c r="G32" s="75">
        <f t="shared" si="5"/>
        <v>413</v>
      </c>
      <c r="H32" s="75">
        <f t="shared" si="5"/>
        <v>322</v>
      </c>
      <c r="I32" s="75">
        <f t="shared" si="5"/>
        <v>20</v>
      </c>
      <c r="J32" s="75">
        <f t="shared" si="5"/>
        <v>0</v>
      </c>
      <c r="K32" s="75">
        <f t="shared" si="5"/>
        <v>0</v>
      </c>
      <c r="L32" s="75">
        <f t="shared" si="5"/>
        <v>224</v>
      </c>
      <c r="M32" s="75">
        <f t="shared" si="5"/>
        <v>208</v>
      </c>
      <c r="N32" s="75">
        <f t="shared" si="5"/>
        <v>140</v>
      </c>
      <c r="O32" s="75">
        <f t="shared" si="5"/>
        <v>169</v>
      </c>
      <c r="P32" s="4"/>
      <c r="Q32" s="4"/>
      <c r="R32" s="4"/>
    </row>
    <row r="33" spans="1:18" ht="15.75" x14ac:dyDescent="0.2">
      <c r="A33" s="20" t="s">
        <v>52</v>
      </c>
      <c r="B33" s="9" t="s">
        <v>69</v>
      </c>
      <c r="C33" s="176" t="s">
        <v>206</v>
      </c>
      <c r="D33" s="34">
        <f t="shared" ref="D33:D43" si="6">E33+F33</f>
        <v>142</v>
      </c>
      <c r="E33" s="34">
        <v>46</v>
      </c>
      <c r="F33" s="44">
        <f t="shared" ref="F33:F43" si="7">SUM(J33:O33)</f>
        <v>96</v>
      </c>
      <c r="G33" s="45">
        <v>46</v>
      </c>
      <c r="H33" s="45">
        <v>30</v>
      </c>
      <c r="I33" s="86">
        <v>20</v>
      </c>
      <c r="J33" s="133">
        <v>0</v>
      </c>
      <c r="K33" s="134">
        <v>0</v>
      </c>
      <c r="L33" s="100">
        <v>48</v>
      </c>
      <c r="M33" s="119">
        <v>48</v>
      </c>
      <c r="N33" s="133">
        <v>0</v>
      </c>
      <c r="O33" s="134">
        <v>0</v>
      </c>
      <c r="P33" s="4"/>
      <c r="Q33" s="4"/>
      <c r="R33" s="4"/>
    </row>
    <row r="34" spans="1:18" ht="15.75" x14ac:dyDescent="0.2">
      <c r="A34" s="20" t="s">
        <v>53</v>
      </c>
      <c r="B34" s="9" t="s">
        <v>73</v>
      </c>
      <c r="C34" s="176" t="s">
        <v>207</v>
      </c>
      <c r="D34" s="34">
        <f t="shared" si="6"/>
        <v>72</v>
      </c>
      <c r="E34" s="34">
        <f t="shared" ref="E34:E38" si="8">F34/2</f>
        <v>24</v>
      </c>
      <c r="F34" s="44">
        <f t="shared" si="7"/>
        <v>48</v>
      </c>
      <c r="G34" s="45">
        <v>28</v>
      </c>
      <c r="H34" s="45">
        <v>20</v>
      </c>
      <c r="I34" s="86"/>
      <c r="J34" s="133">
        <v>0</v>
      </c>
      <c r="K34" s="134">
        <v>0</v>
      </c>
      <c r="L34" s="100"/>
      <c r="M34" s="119">
        <v>48</v>
      </c>
      <c r="N34" s="133">
        <v>0</v>
      </c>
      <c r="O34" s="134">
        <v>0</v>
      </c>
      <c r="P34" s="4"/>
      <c r="Q34" s="4"/>
      <c r="R34" s="4"/>
    </row>
    <row r="35" spans="1:18" ht="15.75" x14ac:dyDescent="0.25">
      <c r="A35" s="110" t="s">
        <v>54</v>
      </c>
      <c r="B35" s="111" t="s">
        <v>80</v>
      </c>
      <c r="C35" s="185" t="s">
        <v>211</v>
      </c>
      <c r="D35" s="34">
        <f t="shared" si="6"/>
        <v>218</v>
      </c>
      <c r="E35" s="44">
        <v>71</v>
      </c>
      <c r="F35" s="44">
        <v>147</v>
      </c>
      <c r="G35" s="44">
        <v>85</v>
      </c>
      <c r="H35" s="44">
        <v>62</v>
      </c>
      <c r="I35" s="112">
        <v>0</v>
      </c>
      <c r="J35" s="135">
        <v>0</v>
      </c>
      <c r="K35" s="136">
        <v>0</v>
      </c>
      <c r="L35" s="113">
        <v>48</v>
      </c>
      <c r="M35" s="112">
        <v>32</v>
      </c>
      <c r="N35" s="135">
        <v>28</v>
      </c>
      <c r="O35" s="136">
        <v>39</v>
      </c>
      <c r="P35" s="4"/>
      <c r="Q35" s="4"/>
      <c r="R35" s="4"/>
    </row>
    <row r="36" spans="1:18" ht="31.5" x14ac:dyDescent="0.2">
      <c r="A36" s="21" t="s">
        <v>55</v>
      </c>
      <c r="B36" s="9" t="s">
        <v>81</v>
      </c>
      <c r="C36" s="177" t="s">
        <v>212</v>
      </c>
      <c r="D36" s="34">
        <f t="shared" si="6"/>
        <v>57</v>
      </c>
      <c r="E36" s="212">
        <f t="shared" si="8"/>
        <v>19</v>
      </c>
      <c r="F36" s="44">
        <f t="shared" si="7"/>
        <v>38</v>
      </c>
      <c r="G36" s="208">
        <v>22</v>
      </c>
      <c r="H36" s="208">
        <v>20</v>
      </c>
      <c r="I36" s="86"/>
      <c r="J36" s="133">
        <v>0</v>
      </c>
      <c r="K36" s="134">
        <v>0</v>
      </c>
      <c r="L36" s="100">
        <v>0</v>
      </c>
      <c r="M36" s="86">
        <v>0</v>
      </c>
      <c r="N36" s="141">
        <v>38</v>
      </c>
      <c r="O36" s="134">
        <v>0</v>
      </c>
      <c r="P36" s="4"/>
      <c r="Q36" s="4"/>
      <c r="R36" s="4"/>
    </row>
    <row r="37" spans="1:18" ht="31.5" x14ac:dyDescent="0.2">
      <c r="A37" s="21" t="s">
        <v>56</v>
      </c>
      <c r="B37" s="9" t="s">
        <v>82</v>
      </c>
      <c r="C37" s="177" t="s">
        <v>212</v>
      </c>
      <c r="D37" s="34">
        <f t="shared" si="6"/>
        <v>54</v>
      </c>
      <c r="E37" s="212">
        <f t="shared" si="8"/>
        <v>18</v>
      </c>
      <c r="F37" s="44">
        <f t="shared" si="7"/>
        <v>36</v>
      </c>
      <c r="G37" s="208">
        <v>26</v>
      </c>
      <c r="H37" s="208">
        <v>16</v>
      </c>
      <c r="I37" s="86"/>
      <c r="J37" s="133">
        <v>0</v>
      </c>
      <c r="K37" s="134">
        <v>0</v>
      </c>
      <c r="L37" s="100">
        <v>0</v>
      </c>
      <c r="M37" s="86">
        <v>0</v>
      </c>
      <c r="N37" s="141">
        <v>36</v>
      </c>
      <c r="O37" s="134">
        <v>0</v>
      </c>
      <c r="P37" s="4"/>
      <c r="Q37" s="4"/>
      <c r="R37" s="4"/>
    </row>
    <row r="38" spans="1:18" ht="15.75" x14ac:dyDescent="0.2">
      <c r="A38" s="20" t="s">
        <v>57</v>
      </c>
      <c r="B38" s="9" t="s">
        <v>83</v>
      </c>
      <c r="C38" s="177" t="s">
        <v>212</v>
      </c>
      <c r="D38" s="34">
        <f t="shared" si="6"/>
        <v>57</v>
      </c>
      <c r="E38" s="212">
        <f t="shared" si="8"/>
        <v>19</v>
      </c>
      <c r="F38" s="44">
        <f t="shared" si="7"/>
        <v>38</v>
      </c>
      <c r="G38" s="208">
        <v>22</v>
      </c>
      <c r="H38" s="208">
        <v>20</v>
      </c>
      <c r="I38" s="86"/>
      <c r="J38" s="133">
        <v>0</v>
      </c>
      <c r="K38" s="134">
        <v>0</v>
      </c>
      <c r="L38" s="100">
        <v>0</v>
      </c>
      <c r="M38" s="86">
        <v>0</v>
      </c>
      <c r="N38" s="141">
        <v>38</v>
      </c>
      <c r="O38" s="134">
        <v>0</v>
      </c>
      <c r="P38" s="4"/>
      <c r="Q38" s="4"/>
      <c r="R38" s="4"/>
    </row>
    <row r="39" spans="1:18" ht="15.75" x14ac:dyDescent="0.25">
      <c r="A39" s="20" t="s">
        <v>58</v>
      </c>
      <c r="B39" s="9" t="s">
        <v>74</v>
      </c>
      <c r="C39" s="184" t="s">
        <v>205</v>
      </c>
      <c r="D39" s="34">
        <f t="shared" si="6"/>
        <v>142</v>
      </c>
      <c r="E39" s="34">
        <v>46</v>
      </c>
      <c r="F39" s="44">
        <f t="shared" si="7"/>
        <v>96</v>
      </c>
      <c r="G39" s="45">
        <v>50</v>
      </c>
      <c r="H39" s="45">
        <v>46</v>
      </c>
      <c r="I39" s="86"/>
      <c r="J39" s="133">
        <v>0</v>
      </c>
      <c r="K39" s="134">
        <v>0</v>
      </c>
      <c r="L39" s="100">
        <v>48</v>
      </c>
      <c r="M39" s="120">
        <v>48</v>
      </c>
      <c r="N39" s="133">
        <v>0</v>
      </c>
      <c r="O39" s="134">
        <v>0</v>
      </c>
      <c r="P39" s="4"/>
      <c r="Q39" s="4"/>
      <c r="R39" s="4"/>
    </row>
    <row r="40" spans="1:18" ht="31.5" x14ac:dyDescent="0.2">
      <c r="A40" s="20" t="s">
        <v>59</v>
      </c>
      <c r="B40" s="9" t="s">
        <v>84</v>
      </c>
      <c r="C40" s="177" t="s">
        <v>207</v>
      </c>
      <c r="D40" s="34">
        <f t="shared" si="6"/>
        <v>57</v>
      </c>
      <c r="E40" s="34">
        <v>18</v>
      </c>
      <c r="F40" s="44">
        <f t="shared" si="7"/>
        <v>39</v>
      </c>
      <c r="G40" s="45">
        <v>25</v>
      </c>
      <c r="H40" s="45">
        <v>14</v>
      </c>
      <c r="I40" s="86"/>
      <c r="J40" s="133">
        <v>0</v>
      </c>
      <c r="K40" s="134">
        <v>0</v>
      </c>
      <c r="L40" s="115">
        <v>0</v>
      </c>
      <c r="M40" s="119">
        <v>0</v>
      </c>
      <c r="N40" s="131">
        <v>0</v>
      </c>
      <c r="O40" s="132">
        <v>39</v>
      </c>
      <c r="P40" s="4"/>
      <c r="Q40" s="4"/>
      <c r="R40" s="4"/>
    </row>
    <row r="41" spans="1:18" ht="15.75" x14ac:dyDescent="0.25">
      <c r="A41" s="21" t="s">
        <v>60</v>
      </c>
      <c r="B41" s="9" t="s">
        <v>70</v>
      </c>
      <c r="C41" s="184" t="s">
        <v>213</v>
      </c>
      <c r="D41" s="34">
        <f t="shared" si="6"/>
        <v>119</v>
      </c>
      <c r="E41" s="34">
        <v>39</v>
      </c>
      <c r="F41" s="44">
        <f t="shared" si="7"/>
        <v>80</v>
      </c>
      <c r="G41" s="45">
        <v>32</v>
      </c>
      <c r="H41" s="45">
        <v>48</v>
      </c>
      <c r="I41" s="86"/>
      <c r="J41" s="133">
        <v>0</v>
      </c>
      <c r="K41" s="134">
        <v>0</v>
      </c>
      <c r="L41" s="115">
        <v>48</v>
      </c>
      <c r="M41" s="119">
        <v>32</v>
      </c>
      <c r="N41" s="131">
        <v>0</v>
      </c>
      <c r="O41" s="132">
        <v>0</v>
      </c>
      <c r="P41" s="4"/>
      <c r="Q41" s="4"/>
      <c r="R41" s="4"/>
    </row>
    <row r="42" spans="1:18" ht="15.75" x14ac:dyDescent="0.2">
      <c r="A42" s="20" t="s">
        <v>137</v>
      </c>
      <c r="B42" s="13" t="s">
        <v>85</v>
      </c>
      <c r="C42" s="176" t="s">
        <v>212</v>
      </c>
      <c r="D42" s="34">
        <f t="shared" si="6"/>
        <v>47</v>
      </c>
      <c r="E42" s="34">
        <v>15</v>
      </c>
      <c r="F42" s="44">
        <f t="shared" si="7"/>
        <v>32</v>
      </c>
      <c r="G42" s="45">
        <v>20</v>
      </c>
      <c r="H42" s="45">
        <v>12</v>
      </c>
      <c r="I42" s="86"/>
      <c r="J42" s="133">
        <v>0</v>
      </c>
      <c r="K42" s="134">
        <v>0</v>
      </c>
      <c r="L42" s="115">
        <v>32</v>
      </c>
      <c r="M42" s="119">
        <v>0</v>
      </c>
      <c r="N42" s="164">
        <v>0</v>
      </c>
      <c r="O42" s="132">
        <v>0</v>
      </c>
      <c r="P42" s="4"/>
      <c r="Q42" s="4"/>
      <c r="R42" s="4"/>
    </row>
    <row r="43" spans="1:18" ht="31.5" x14ac:dyDescent="0.2">
      <c r="A43" s="20" t="s">
        <v>138</v>
      </c>
      <c r="B43" s="9" t="s">
        <v>86</v>
      </c>
      <c r="C43" s="177" t="s">
        <v>212</v>
      </c>
      <c r="D43" s="34">
        <f t="shared" si="6"/>
        <v>59</v>
      </c>
      <c r="E43" s="34">
        <v>20</v>
      </c>
      <c r="F43" s="44">
        <f t="shared" si="7"/>
        <v>39</v>
      </c>
      <c r="G43" s="45">
        <v>25</v>
      </c>
      <c r="H43" s="45">
        <v>14</v>
      </c>
      <c r="I43" s="86"/>
      <c r="J43" s="133">
        <v>0</v>
      </c>
      <c r="K43" s="134">
        <v>0</v>
      </c>
      <c r="L43" s="100">
        <v>0</v>
      </c>
      <c r="M43" s="86">
        <v>0</v>
      </c>
      <c r="N43" s="133">
        <v>0</v>
      </c>
      <c r="O43" s="142">
        <v>39</v>
      </c>
      <c r="P43" s="4"/>
      <c r="Q43" s="4"/>
      <c r="R43" s="4"/>
    </row>
    <row r="44" spans="1:18" ht="31.5" x14ac:dyDescent="0.2">
      <c r="A44" s="20" t="s">
        <v>185</v>
      </c>
      <c r="B44" s="9" t="s">
        <v>75</v>
      </c>
      <c r="C44" s="177" t="s">
        <v>212</v>
      </c>
      <c r="D44" s="34">
        <f t="shared" ref="D44" si="9">E44+F44</f>
        <v>79</v>
      </c>
      <c r="E44" s="34">
        <v>27</v>
      </c>
      <c r="F44" s="44">
        <f t="shared" ref="F44" si="10">SUM(J44:O44)</f>
        <v>52</v>
      </c>
      <c r="G44" s="45">
        <v>32</v>
      </c>
      <c r="H44" s="45">
        <v>20</v>
      </c>
      <c r="I44" s="86"/>
      <c r="J44" s="133">
        <v>0</v>
      </c>
      <c r="K44" s="134">
        <v>0</v>
      </c>
      <c r="L44" s="100">
        <v>0</v>
      </c>
      <c r="M44" s="86">
        <v>0</v>
      </c>
      <c r="N44" s="133">
        <v>0</v>
      </c>
      <c r="O44" s="142">
        <v>52</v>
      </c>
      <c r="P44" s="4"/>
      <c r="Q44" s="4"/>
      <c r="R44" s="4"/>
    </row>
    <row r="45" spans="1:18" s="8" customFormat="1" ht="15.75" x14ac:dyDescent="0.2">
      <c r="A45" s="76" t="s">
        <v>61</v>
      </c>
      <c r="B45" s="74" t="s">
        <v>107</v>
      </c>
      <c r="C45" s="206" t="s">
        <v>217</v>
      </c>
      <c r="D45" s="75">
        <f t="shared" ref="D45:I45" si="11">D46+D52+D58+D63</f>
        <v>1291</v>
      </c>
      <c r="E45" s="75">
        <f t="shared" si="11"/>
        <v>394</v>
      </c>
      <c r="F45" s="75">
        <f t="shared" si="11"/>
        <v>897</v>
      </c>
      <c r="G45" s="75">
        <f t="shared" si="11"/>
        <v>453</v>
      </c>
      <c r="H45" s="75">
        <f t="shared" si="11"/>
        <v>350</v>
      </c>
      <c r="I45" s="90">
        <f t="shared" si="11"/>
        <v>20</v>
      </c>
      <c r="J45" s="139"/>
      <c r="K45" s="140"/>
      <c r="L45" s="103">
        <f>L46+L52+L58+L63</f>
        <v>112</v>
      </c>
      <c r="M45" s="90">
        <f>M46+M52+M58+M63</f>
        <v>476</v>
      </c>
      <c r="N45" s="139">
        <f>N46+N52+N58+N63</f>
        <v>356</v>
      </c>
      <c r="O45" s="140">
        <f>O46+O52+O58+O63</f>
        <v>221</v>
      </c>
      <c r="P45" s="7"/>
      <c r="Q45" s="7"/>
      <c r="R45" s="7"/>
    </row>
    <row r="46" spans="1:18" s="8" customFormat="1" ht="47.25" x14ac:dyDescent="0.2">
      <c r="A46" s="77" t="s">
        <v>62</v>
      </c>
      <c r="B46" s="78" t="s">
        <v>87</v>
      </c>
      <c r="C46" s="186" t="s">
        <v>202</v>
      </c>
      <c r="D46" s="79">
        <f>SUM(D47:D49)</f>
        <v>333</v>
      </c>
      <c r="E46" s="79">
        <f>SUM(E47:E49)</f>
        <v>111</v>
      </c>
      <c r="F46" s="79">
        <f t="shared" ref="F46:I46" si="12">SUM(F47:F49)</f>
        <v>222</v>
      </c>
      <c r="G46" s="79">
        <f t="shared" si="12"/>
        <v>114</v>
      </c>
      <c r="H46" s="79">
        <f t="shared" si="12"/>
        <v>96</v>
      </c>
      <c r="I46" s="79">
        <f t="shared" si="12"/>
        <v>20</v>
      </c>
      <c r="J46" s="143"/>
      <c r="K46" s="144"/>
      <c r="L46" s="105">
        <f t="shared" ref="L46:M46" si="13">SUM(L47:L49)</f>
        <v>0</v>
      </c>
      <c r="M46" s="91">
        <f t="shared" si="13"/>
        <v>0</v>
      </c>
      <c r="N46" s="143">
        <f>SUM(N47:N51)</f>
        <v>154</v>
      </c>
      <c r="O46" s="144">
        <f>SUM(O47:O51)</f>
        <v>104</v>
      </c>
      <c r="P46" s="7"/>
      <c r="Q46" s="7"/>
      <c r="R46" s="7"/>
    </row>
    <row r="47" spans="1:18" s="8" customFormat="1" ht="31.5" x14ac:dyDescent="0.2">
      <c r="A47" s="20" t="s">
        <v>91</v>
      </c>
      <c r="B47" s="9" t="s">
        <v>88</v>
      </c>
      <c r="C47" s="187" t="s">
        <v>206</v>
      </c>
      <c r="D47" s="34">
        <f t="shared" ref="D47:D55" si="14">E47+F47</f>
        <v>137</v>
      </c>
      <c r="E47" s="212">
        <v>46</v>
      </c>
      <c r="F47" s="34">
        <f t="shared" ref="F47:F49" si="15">SUM(J47:O47)</f>
        <v>91</v>
      </c>
      <c r="G47" s="208">
        <v>45</v>
      </c>
      <c r="H47" s="208">
        <v>30</v>
      </c>
      <c r="I47" s="86">
        <v>20</v>
      </c>
      <c r="J47" s="133"/>
      <c r="K47" s="134"/>
      <c r="L47" s="100">
        <v>0</v>
      </c>
      <c r="M47" s="86">
        <v>0</v>
      </c>
      <c r="N47" s="133">
        <v>52</v>
      </c>
      <c r="O47" s="145">
        <v>39</v>
      </c>
      <c r="P47" s="7"/>
      <c r="Q47" s="7"/>
      <c r="R47" s="7"/>
    </row>
    <row r="48" spans="1:18" s="8" customFormat="1" ht="15.75" x14ac:dyDescent="0.2">
      <c r="A48" s="22" t="s">
        <v>63</v>
      </c>
      <c r="B48" s="9" t="s">
        <v>89</v>
      </c>
      <c r="C48" s="176" t="s">
        <v>212</v>
      </c>
      <c r="D48" s="34">
        <f t="shared" si="14"/>
        <v>60</v>
      </c>
      <c r="E48" s="212">
        <v>20</v>
      </c>
      <c r="F48" s="34">
        <f t="shared" si="15"/>
        <v>40</v>
      </c>
      <c r="G48" s="208">
        <v>20</v>
      </c>
      <c r="H48" s="208">
        <v>22</v>
      </c>
      <c r="I48" s="86"/>
      <c r="J48" s="133"/>
      <c r="K48" s="134"/>
      <c r="L48" s="100">
        <v>0</v>
      </c>
      <c r="M48" s="86">
        <v>0</v>
      </c>
      <c r="N48" s="131">
        <v>40</v>
      </c>
      <c r="O48" s="146">
        <v>0</v>
      </c>
      <c r="P48" s="7"/>
      <c r="Q48" s="7"/>
      <c r="R48" s="7"/>
    </row>
    <row r="49" spans="1:18" ht="31.5" x14ac:dyDescent="0.2">
      <c r="A49" s="21" t="s">
        <v>71</v>
      </c>
      <c r="B49" s="9" t="s">
        <v>90</v>
      </c>
      <c r="C49" s="176" t="s">
        <v>218</v>
      </c>
      <c r="D49" s="34">
        <f t="shared" si="14"/>
        <v>136</v>
      </c>
      <c r="E49" s="212">
        <v>45</v>
      </c>
      <c r="F49" s="34">
        <f t="shared" si="15"/>
        <v>91</v>
      </c>
      <c r="G49" s="208">
        <v>49</v>
      </c>
      <c r="H49" s="208">
        <v>44</v>
      </c>
      <c r="I49" s="92"/>
      <c r="J49" s="151"/>
      <c r="K49" s="152"/>
      <c r="L49" s="100">
        <v>0</v>
      </c>
      <c r="M49" s="86">
        <v>0</v>
      </c>
      <c r="N49" s="147">
        <v>26</v>
      </c>
      <c r="O49" s="146">
        <v>65</v>
      </c>
      <c r="P49" s="4"/>
      <c r="Q49" s="4"/>
      <c r="R49" s="4"/>
    </row>
    <row r="50" spans="1:18" ht="15.75" x14ac:dyDescent="0.2">
      <c r="A50" s="21" t="s">
        <v>174</v>
      </c>
      <c r="B50" s="9"/>
      <c r="C50" s="176"/>
      <c r="D50" s="34"/>
      <c r="E50" s="34"/>
      <c r="F50" s="34"/>
      <c r="G50" s="45"/>
      <c r="H50" s="45"/>
      <c r="I50" s="92"/>
      <c r="J50" s="151"/>
      <c r="K50" s="152"/>
      <c r="L50" s="100"/>
      <c r="M50" s="86"/>
      <c r="N50" s="147"/>
      <c r="O50" s="146"/>
      <c r="P50" s="4"/>
      <c r="Q50" s="4"/>
      <c r="R50" s="4"/>
    </row>
    <row r="51" spans="1:18" ht="15.75" x14ac:dyDescent="0.2">
      <c r="A51" s="21" t="s">
        <v>175</v>
      </c>
      <c r="B51" s="9"/>
      <c r="C51" s="177" t="s">
        <v>207</v>
      </c>
      <c r="D51" s="34"/>
      <c r="E51" s="34"/>
      <c r="F51" s="34"/>
      <c r="G51" s="45"/>
      <c r="H51" s="45"/>
      <c r="I51" s="92"/>
      <c r="J51" s="151"/>
      <c r="K51" s="152"/>
      <c r="L51" s="100"/>
      <c r="M51" s="86"/>
      <c r="N51" s="147">
        <v>36</v>
      </c>
      <c r="O51" s="132">
        <v>0</v>
      </c>
      <c r="P51" s="4"/>
      <c r="Q51" s="4"/>
      <c r="R51" s="4"/>
    </row>
    <row r="52" spans="1:18" s="8" customFormat="1" ht="47.25" x14ac:dyDescent="0.2">
      <c r="A52" s="77" t="s">
        <v>64</v>
      </c>
      <c r="B52" s="78" t="s">
        <v>92</v>
      </c>
      <c r="C52" s="188" t="s">
        <v>202</v>
      </c>
      <c r="D52" s="79">
        <f>SUM(D53:D55)</f>
        <v>620</v>
      </c>
      <c r="E52" s="79">
        <f>SUM(E53:E55)</f>
        <v>173</v>
      </c>
      <c r="F52" s="79">
        <f t="shared" ref="F52:I52" si="16">SUM(F53:F55)</f>
        <v>447</v>
      </c>
      <c r="G52" s="79">
        <f t="shared" si="16"/>
        <v>213</v>
      </c>
      <c r="H52" s="79">
        <f t="shared" si="16"/>
        <v>148</v>
      </c>
      <c r="I52" s="79">
        <f t="shared" si="16"/>
        <v>0</v>
      </c>
      <c r="J52" s="143">
        <f t="shared" ref="J52:K52" si="17">J53+J54+J55</f>
        <v>0</v>
      </c>
      <c r="K52" s="144">
        <f t="shared" si="17"/>
        <v>0</v>
      </c>
      <c r="L52" s="143">
        <f t="shared" ref="L52:O52" si="18">L53+L54+L55+L56+L57</f>
        <v>48</v>
      </c>
      <c r="M52" s="105">
        <f t="shared" si="18"/>
        <v>148</v>
      </c>
      <c r="N52" s="143">
        <f>N53+N54+N55+N56+N57</f>
        <v>114</v>
      </c>
      <c r="O52" s="205">
        <f t="shared" si="18"/>
        <v>117</v>
      </c>
      <c r="P52" s="7"/>
      <c r="Q52" s="7"/>
      <c r="R52" s="7"/>
    </row>
    <row r="53" spans="1:18" s="8" customFormat="1" ht="31.5" x14ac:dyDescent="0.2">
      <c r="A53" s="21" t="s">
        <v>93</v>
      </c>
      <c r="B53" s="9" t="s">
        <v>94</v>
      </c>
      <c r="C53" s="187" t="s">
        <v>218</v>
      </c>
      <c r="D53" s="44">
        <f t="shared" si="14"/>
        <v>142</v>
      </c>
      <c r="E53" s="44">
        <v>46</v>
      </c>
      <c r="F53" s="44">
        <f>SUM(J53:O53)</f>
        <v>96</v>
      </c>
      <c r="G53" s="45">
        <v>58</v>
      </c>
      <c r="H53" s="45">
        <v>38</v>
      </c>
      <c r="I53" s="92"/>
      <c r="J53" s="151"/>
      <c r="K53" s="152"/>
      <c r="L53" s="106">
        <v>48</v>
      </c>
      <c r="M53" s="120">
        <v>48</v>
      </c>
      <c r="N53" s="147">
        <v>0</v>
      </c>
      <c r="O53" s="146">
        <v>0</v>
      </c>
      <c r="P53" s="7"/>
      <c r="Q53" s="7"/>
      <c r="R53" s="7"/>
    </row>
    <row r="54" spans="1:18" s="8" customFormat="1" ht="31.5" x14ac:dyDescent="0.2">
      <c r="A54" s="21" t="s">
        <v>95</v>
      </c>
      <c r="B54" s="9" t="s">
        <v>106</v>
      </c>
      <c r="C54" s="187" t="s">
        <v>213</v>
      </c>
      <c r="D54" s="44">
        <f t="shared" si="14"/>
        <v>200</v>
      </c>
      <c r="E54" s="211">
        <v>36</v>
      </c>
      <c r="F54" s="44">
        <f>F58</f>
        <v>164</v>
      </c>
      <c r="G54" s="208">
        <v>34</v>
      </c>
      <c r="H54" s="208">
        <v>40</v>
      </c>
      <c r="I54" s="92"/>
      <c r="J54" s="151"/>
      <c r="K54" s="152"/>
      <c r="L54" s="106">
        <v>0</v>
      </c>
      <c r="M54" s="120">
        <v>32</v>
      </c>
      <c r="N54" s="147">
        <v>40</v>
      </c>
      <c r="O54" s="146">
        <v>0</v>
      </c>
      <c r="P54" s="7"/>
      <c r="Q54" s="7"/>
      <c r="R54" s="7"/>
    </row>
    <row r="55" spans="1:18" ht="18.75" customHeight="1" x14ac:dyDescent="0.2">
      <c r="A55" s="171" t="s">
        <v>96</v>
      </c>
      <c r="B55" s="172" t="s">
        <v>97</v>
      </c>
      <c r="C55" s="189" t="s">
        <v>219</v>
      </c>
      <c r="D55" s="44">
        <f t="shared" si="14"/>
        <v>278</v>
      </c>
      <c r="E55" s="209">
        <v>91</v>
      </c>
      <c r="F55" s="68">
        <f>SUM(J55:O55)</f>
        <v>187</v>
      </c>
      <c r="G55" s="209">
        <v>121</v>
      </c>
      <c r="H55" s="210">
        <v>70</v>
      </c>
      <c r="I55" s="67">
        <v>0</v>
      </c>
      <c r="J55" s="161">
        <v>0</v>
      </c>
      <c r="K55" s="162">
        <v>0</v>
      </c>
      <c r="L55" s="101">
        <v>0</v>
      </c>
      <c r="M55" s="121">
        <v>32</v>
      </c>
      <c r="N55" s="148">
        <v>38</v>
      </c>
      <c r="O55" s="149">
        <v>117</v>
      </c>
      <c r="P55" s="4"/>
      <c r="Q55" s="4"/>
      <c r="R55" s="4"/>
    </row>
    <row r="56" spans="1:18" ht="15.75" x14ac:dyDescent="0.2">
      <c r="A56" s="21" t="s">
        <v>176</v>
      </c>
      <c r="B56" s="9"/>
      <c r="C56" s="177" t="s">
        <v>207</v>
      </c>
      <c r="D56" s="44"/>
      <c r="E56" s="44"/>
      <c r="F56" s="44"/>
      <c r="G56" s="45"/>
      <c r="H56" s="35"/>
      <c r="I56" s="92"/>
      <c r="J56" s="151"/>
      <c r="K56" s="152"/>
      <c r="L56" s="106"/>
      <c r="M56" s="92">
        <v>36</v>
      </c>
      <c r="N56" s="133"/>
      <c r="O56" s="134"/>
      <c r="P56" s="4"/>
      <c r="Q56" s="4"/>
      <c r="R56" s="4"/>
    </row>
    <row r="57" spans="1:18" ht="15.75" x14ac:dyDescent="0.2">
      <c r="A57" s="21" t="s">
        <v>177</v>
      </c>
      <c r="B57" s="9"/>
      <c r="C57" s="177" t="s">
        <v>207</v>
      </c>
      <c r="D57" s="44"/>
      <c r="E57" s="44"/>
      <c r="F57" s="44"/>
      <c r="G57" s="45"/>
      <c r="H57" s="35"/>
      <c r="I57" s="92"/>
      <c r="J57" s="151"/>
      <c r="K57" s="152"/>
      <c r="L57" s="106"/>
      <c r="M57" s="92"/>
      <c r="N57" s="150">
        <v>36</v>
      </c>
      <c r="O57" s="134"/>
      <c r="P57" s="4"/>
      <c r="Q57" s="4"/>
      <c r="R57" s="4"/>
    </row>
    <row r="58" spans="1:18" s="8" customFormat="1" ht="47.25" x14ac:dyDescent="0.2">
      <c r="A58" s="77" t="s">
        <v>65</v>
      </c>
      <c r="B58" s="78" t="s">
        <v>98</v>
      </c>
      <c r="C58" s="188" t="s">
        <v>202</v>
      </c>
      <c r="D58" s="79">
        <f t="shared" ref="D58:K58" si="19">D59+D60</f>
        <v>244</v>
      </c>
      <c r="E58" s="79">
        <f t="shared" si="19"/>
        <v>80</v>
      </c>
      <c r="F58" s="79">
        <f t="shared" si="19"/>
        <v>164</v>
      </c>
      <c r="G58" s="79">
        <f t="shared" si="19"/>
        <v>94</v>
      </c>
      <c r="H58" s="79">
        <f t="shared" si="19"/>
        <v>74</v>
      </c>
      <c r="I58" s="79">
        <f t="shared" si="19"/>
        <v>0</v>
      </c>
      <c r="J58" s="143">
        <f t="shared" si="19"/>
        <v>0</v>
      </c>
      <c r="K58" s="144">
        <f t="shared" si="19"/>
        <v>0</v>
      </c>
      <c r="L58" s="143">
        <f t="shared" ref="L58:O58" si="20">L59+L60+L61+L62</f>
        <v>32</v>
      </c>
      <c r="M58" s="144">
        <f t="shared" si="20"/>
        <v>116</v>
      </c>
      <c r="N58" s="143">
        <f>N59+N60+N61+N62</f>
        <v>88</v>
      </c>
      <c r="O58" s="205">
        <f t="shared" si="20"/>
        <v>0</v>
      </c>
      <c r="P58" s="7"/>
      <c r="Q58" s="7"/>
      <c r="R58" s="7"/>
    </row>
    <row r="59" spans="1:18" s="8" customFormat="1" ht="31.5" x14ac:dyDescent="0.2">
      <c r="A59" s="21" t="s">
        <v>99</v>
      </c>
      <c r="B59" s="9" t="s">
        <v>100</v>
      </c>
      <c r="C59" s="176" t="s">
        <v>210</v>
      </c>
      <c r="D59" s="34">
        <f t="shared" ref="D59:D63" si="21">E59+F59</f>
        <v>47</v>
      </c>
      <c r="E59" s="34">
        <v>15</v>
      </c>
      <c r="F59" s="44">
        <f t="shared" ref="F59:F60" si="22">SUM(J59:O59)</f>
        <v>32</v>
      </c>
      <c r="G59" s="45">
        <v>18</v>
      </c>
      <c r="H59" s="45">
        <v>14</v>
      </c>
      <c r="I59" s="92"/>
      <c r="J59" s="151"/>
      <c r="K59" s="152"/>
      <c r="L59" s="116">
        <v>32</v>
      </c>
      <c r="M59" s="92">
        <v>0</v>
      </c>
      <c r="N59" s="151">
        <v>0</v>
      </c>
      <c r="O59" s="152">
        <v>0</v>
      </c>
      <c r="P59" s="7"/>
      <c r="Q59" s="7"/>
      <c r="R59" s="7"/>
    </row>
    <row r="60" spans="1:18" ht="47.25" x14ac:dyDescent="0.2">
      <c r="A60" s="21" t="s">
        <v>101</v>
      </c>
      <c r="B60" s="9" t="s">
        <v>102</v>
      </c>
      <c r="C60" s="187" t="s">
        <v>213</v>
      </c>
      <c r="D60" s="34">
        <f t="shared" si="21"/>
        <v>197</v>
      </c>
      <c r="E60" s="212">
        <v>65</v>
      </c>
      <c r="F60" s="44">
        <f t="shared" si="22"/>
        <v>132</v>
      </c>
      <c r="G60" s="208">
        <v>76</v>
      </c>
      <c r="H60" s="208">
        <v>60</v>
      </c>
      <c r="I60" s="92"/>
      <c r="J60" s="151"/>
      <c r="K60" s="152"/>
      <c r="L60" s="106">
        <v>0</v>
      </c>
      <c r="M60" s="119">
        <v>80</v>
      </c>
      <c r="N60" s="131">
        <v>52</v>
      </c>
      <c r="O60" s="152">
        <v>0</v>
      </c>
      <c r="P60" s="4"/>
      <c r="Q60" s="4"/>
      <c r="R60" s="4"/>
    </row>
    <row r="61" spans="1:18" ht="15.75" x14ac:dyDescent="0.2">
      <c r="A61" s="21" t="s">
        <v>178</v>
      </c>
      <c r="B61" s="9"/>
      <c r="C61" s="177" t="s">
        <v>207</v>
      </c>
      <c r="D61" s="34"/>
      <c r="E61" s="34"/>
      <c r="F61" s="44"/>
      <c r="G61" s="45"/>
      <c r="H61" s="45"/>
      <c r="I61" s="92"/>
      <c r="J61" s="151"/>
      <c r="K61" s="152"/>
      <c r="L61" s="106"/>
      <c r="M61" s="122">
        <v>36</v>
      </c>
      <c r="N61" s="131"/>
      <c r="O61" s="152"/>
      <c r="P61" s="4"/>
      <c r="Q61" s="4"/>
      <c r="R61" s="4"/>
    </row>
    <row r="62" spans="1:18" ht="15.75" x14ac:dyDescent="0.2">
      <c r="A62" s="21" t="s">
        <v>179</v>
      </c>
      <c r="B62" s="9"/>
      <c r="C62" s="177" t="s">
        <v>207</v>
      </c>
      <c r="D62" s="34"/>
      <c r="E62" s="34"/>
      <c r="F62" s="44"/>
      <c r="G62" s="45"/>
      <c r="H62" s="45"/>
      <c r="I62" s="92"/>
      <c r="J62" s="167"/>
      <c r="K62" s="168"/>
      <c r="L62" s="106"/>
      <c r="M62" s="119"/>
      <c r="N62" s="153">
        <v>36</v>
      </c>
      <c r="O62" s="152"/>
      <c r="P62" s="4"/>
      <c r="Q62" s="4"/>
      <c r="R62" s="4"/>
    </row>
    <row r="63" spans="1:18" s="8" customFormat="1" ht="47.25" x14ac:dyDescent="0.2">
      <c r="A63" s="77" t="s">
        <v>66</v>
      </c>
      <c r="B63" s="78" t="s">
        <v>67</v>
      </c>
      <c r="C63" s="188" t="s">
        <v>202</v>
      </c>
      <c r="D63" s="80">
        <f t="shared" si="21"/>
        <v>94</v>
      </c>
      <c r="E63" s="80">
        <f>E64+E65+E66</f>
        <v>30</v>
      </c>
      <c r="F63" s="80">
        <f>F64+F65+F66</f>
        <v>64</v>
      </c>
      <c r="G63" s="80">
        <v>32</v>
      </c>
      <c r="H63" s="80">
        <v>32</v>
      </c>
      <c r="I63" s="93"/>
      <c r="J63" s="163">
        <f t="shared" ref="J63:L63" si="23">J64+J65+J66</f>
        <v>0</v>
      </c>
      <c r="K63" s="154">
        <f t="shared" si="23"/>
        <v>0</v>
      </c>
      <c r="L63" s="166">
        <f t="shared" si="23"/>
        <v>32</v>
      </c>
      <c r="M63" s="93">
        <f>M64+M65+M66</f>
        <v>212</v>
      </c>
      <c r="N63" s="203">
        <f t="shared" ref="N63:O63" si="24">N64+N65+N66</f>
        <v>0</v>
      </c>
      <c r="O63" s="154">
        <f t="shared" si="24"/>
        <v>0</v>
      </c>
      <c r="P63" s="7"/>
      <c r="Q63" s="7"/>
      <c r="R63" s="7"/>
    </row>
    <row r="64" spans="1:18" s="8" customFormat="1" ht="63" x14ac:dyDescent="0.2">
      <c r="A64" s="62"/>
      <c r="B64" s="63" t="s">
        <v>197</v>
      </c>
      <c r="C64" s="190" t="s">
        <v>220</v>
      </c>
      <c r="D64" s="61">
        <f t="shared" ref="D64" si="25">E64+F64</f>
        <v>94</v>
      </c>
      <c r="E64" s="61">
        <v>30</v>
      </c>
      <c r="F64" s="61">
        <v>64</v>
      </c>
      <c r="G64" s="61">
        <v>32</v>
      </c>
      <c r="H64" s="61">
        <v>32</v>
      </c>
      <c r="I64" s="94"/>
      <c r="J64" s="169"/>
      <c r="K64" s="170"/>
      <c r="L64" s="104">
        <v>32</v>
      </c>
      <c r="M64" s="119">
        <v>32</v>
      </c>
      <c r="N64" s="165">
        <v>0</v>
      </c>
      <c r="O64" s="142">
        <v>0</v>
      </c>
      <c r="P64" s="7"/>
      <c r="Q64" s="7"/>
      <c r="R64" s="7"/>
    </row>
    <row r="65" spans="1:18" s="8" customFormat="1" ht="15.75" x14ac:dyDescent="0.2">
      <c r="A65" s="57" t="s">
        <v>180</v>
      </c>
      <c r="B65" s="54"/>
      <c r="C65" s="177" t="s">
        <v>207</v>
      </c>
      <c r="D65" s="55"/>
      <c r="E65" s="55"/>
      <c r="F65" s="117"/>
      <c r="G65" s="55"/>
      <c r="H65" s="55"/>
      <c r="I65" s="56"/>
      <c r="J65" s="164"/>
      <c r="K65" s="156"/>
      <c r="L65" s="123"/>
      <c r="M65" s="119">
        <v>180</v>
      </c>
      <c r="N65" s="155"/>
      <c r="O65" s="156"/>
      <c r="P65" s="7"/>
      <c r="Q65" s="7"/>
      <c r="R65" s="7"/>
    </row>
    <row r="66" spans="1:18" s="8" customFormat="1" ht="15.75" x14ac:dyDescent="0.2">
      <c r="A66" s="57" t="s">
        <v>181</v>
      </c>
      <c r="B66" s="54"/>
      <c r="C66" s="191"/>
      <c r="D66" s="55"/>
      <c r="E66" s="55"/>
      <c r="F66" s="55"/>
      <c r="G66" s="55"/>
      <c r="H66" s="55"/>
      <c r="I66" s="56"/>
      <c r="J66" s="164"/>
      <c r="K66" s="156"/>
      <c r="L66" s="123"/>
      <c r="M66" s="56"/>
      <c r="N66" s="155"/>
      <c r="O66" s="157"/>
      <c r="P66" s="7"/>
      <c r="Q66" s="7"/>
      <c r="R66" s="7"/>
    </row>
    <row r="67" spans="1:18" s="8" customFormat="1" ht="15.75" x14ac:dyDescent="0.2">
      <c r="A67" s="69"/>
      <c r="B67" s="81" t="s">
        <v>76</v>
      </c>
      <c r="C67" s="178" t="s">
        <v>203</v>
      </c>
      <c r="D67" s="66">
        <f t="shared" ref="D67:O67" si="26">D8+D22+D28+D31</f>
        <v>5345</v>
      </c>
      <c r="E67" s="66">
        <f t="shared" si="26"/>
        <v>1757</v>
      </c>
      <c r="F67" s="81">
        <f t="shared" si="26"/>
        <v>3588</v>
      </c>
      <c r="G67" s="81">
        <f t="shared" si="26"/>
        <v>1989</v>
      </c>
      <c r="H67" s="81">
        <f t="shared" si="26"/>
        <v>1499</v>
      </c>
      <c r="I67" s="95">
        <f t="shared" si="26"/>
        <v>40</v>
      </c>
      <c r="J67" s="69">
        <f t="shared" si="26"/>
        <v>612</v>
      </c>
      <c r="K67" s="158">
        <f t="shared" si="26"/>
        <v>792</v>
      </c>
      <c r="L67" s="107">
        <f t="shared" si="26"/>
        <v>576</v>
      </c>
      <c r="M67" s="95">
        <f t="shared" si="26"/>
        <v>828</v>
      </c>
      <c r="N67" s="69">
        <f t="shared" si="26"/>
        <v>580</v>
      </c>
      <c r="O67" s="158">
        <f t="shared" si="26"/>
        <v>468</v>
      </c>
    </row>
    <row r="68" spans="1:18" ht="30" customHeight="1" x14ac:dyDescent="0.2">
      <c r="A68" s="14" t="s">
        <v>78</v>
      </c>
      <c r="B68" s="6" t="s">
        <v>194</v>
      </c>
      <c r="C68" s="176"/>
      <c r="D68" s="34"/>
      <c r="E68" s="15"/>
      <c r="F68" s="15"/>
      <c r="G68" s="15"/>
      <c r="H68" s="15"/>
      <c r="I68" s="53"/>
      <c r="J68" s="14"/>
      <c r="K68" s="128"/>
      <c r="L68" s="98"/>
      <c r="M68" s="53"/>
      <c r="N68" s="14"/>
      <c r="O68" s="128" t="s">
        <v>192</v>
      </c>
    </row>
    <row r="69" spans="1:18" ht="26.25" customHeight="1" thickBot="1" x14ac:dyDescent="0.25">
      <c r="A69" s="195" t="s">
        <v>195</v>
      </c>
      <c r="B69" s="108" t="s">
        <v>68</v>
      </c>
      <c r="C69" s="196"/>
      <c r="D69" s="197"/>
      <c r="E69" s="108"/>
      <c r="F69" s="108"/>
      <c r="G69" s="108"/>
      <c r="H69" s="108"/>
      <c r="I69" s="109"/>
      <c r="J69" s="195"/>
      <c r="K69" s="198"/>
      <c r="L69" s="124"/>
      <c r="M69" s="109"/>
      <c r="N69" s="195"/>
      <c r="O69" s="198" t="s">
        <v>193</v>
      </c>
    </row>
    <row r="70" spans="1:18" ht="15.75" x14ac:dyDescent="0.25">
      <c r="A70" s="427" t="s">
        <v>196</v>
      </c>
      <c r="B70" s="428"/>
      <c r="C70" s="428"/>
      <c r="D70" s="428"/>
      <c r="E70" s="429"/>
      <c r="F70" s="436" t="s">
        <v>112</v>
      </c>
      <c r="G70" s="441" t="s">
        <v>140</v>
      </c>
      <c r="H70" s="441"/>
      <c r="I70" s="441"/>
      <c r="J70" s="199">
        <f t="shared" ref="J70:O70" si="27">J67</f>
        <v>612</v>
      </c>
      <c r="K70" s="199">
        <f t="shared" si="27"/>
        <v>792</v>
      </c>
      <c r="L70" s="200">
        <f t="shared" si="27"/>
        <v>576</v>
      </c>
      <c r="M70" s="200">
        <v>576</v>
      </c>
      <c r="N70" s="201">
        <f t="shared" si="27"/>
        <v>580</v>
      </c>
      <c r="O70" s="202">
        <f t="shared" si="27"/>
        <v>468</v>
      </c>
    </row>
    <row r="71" spans="1:18" ht="15.75" x14ac:dyDescent="0.2">
      <c r="A71" s="430"/>
      <c r="B71" s="431"/>
      <c r="C71" s="431"/>
      <c r="D71" s="431"/>
      <c r="E71" s="432"/>
      <c r="F71" s="437"/>
      <c r="G71" s="420" t="s">
        <v>141</v>
      </c>
      <c r="H71" s="420"/>
      <c r="I71" s="420"/>
      <c r="J71" s="119">
        <v>0</v>
      </c>
      <c r="K71" s="119">
        <v>0</v>
      </c>
      <c r="L71" s="119">
        <v>0</v>
      </c>
      <c r="M71" s="119">
        <v>252</v>
      </c>
      <c r="N71" s="119">
        <v>0</v>
      </c>
      <c r="O71" s="119">
        <v>0</v>
      </c>
    </row>
    <row r="72" spans="1:18" ht="32.25" customHeight="1" x14ac:dyDescent="0.2">
      <c r="A72" s="430"/>
      <c r="B72" s="431"/>
      <c r="C72" s="431"/>
      <c r="D72" s="431"/>
      <c r="E72" s="432"/>
      <c r="F72" s="437"/>
      <c r="G72" s="419" t="s">
        <v>142</v>
      </c>
      <c r="H72" s="419"/>
      <c r="I72" s="419"/>
      <c r="J72" s="119">
        <v>0</v>
      </c>
      <c r="K72" s="119">
        <v>0</v>
      </c>
      <c r="L72" s="119">
        <v>0</v>
      </c>
      <c r="M72" s="119">
        <v>0</v>
      </c>
      <c r="N72" s="119">
        <v>108</v>
      </c>
      <c r="O72" s="119">
        <v>0</v>
      </c>
    </row>
    <row r="73" spans="1:18" ht="31.5" customHeight="1" x14ac:dyDescent="0.2">
      <c r="A73" s="430"/>
      <c r="B73" s="431"/>
      <c r="C73" s="431"/>
      <c r="D73" s="431"/>
      <c r="E73" s="432"/>
      <c r="F73" s="437"/>
      <c r="G73" s="419" t="s">
        <v>143</v>
      </c>
      <c r="H73" s="419"/>
      <c r="I73" s="419"/>
      <c r="J73" s="119"/>
      <c r="K73" s="119"/>
      <c r="L73" s="119"/>
      <c r="M73" s="119"/>
      <c r="N73" s="119"/>
      <c r="O73" s="119">
        <v>144</v>
      </c>
    </row>
    <row r="74" spans="1:18" ht="15.75" x14ac:dyDescent="0.2">
      <c r="A74" s="430"/>
      <c r="B74" s="431"/>
      <c r="C74" s="431"/>
      <c r="D74" s="431"/>
      <c r="E74" s="432"/>
      <c r="F74" s="437"/>
      <c r="G74" s="420" t="s">
        <v>144</v>
      </c>
      <c r="H74" s="420"/>
      <c r="I74" s="420"/>
      <c r="J74" s="119">
        <v>0</v>
      </c>
      <c r="K74" s="119">
        <v>3</v>
      </c>
      <c r="L74" s="119">
        <v>2</v>
      </c>
      <c r="M74" s="119">
        <v>2</v>
      </c>
      <c r="N74" s="119">
        <v>0</v>
      </c>
      <c r="O74" s="119">
        <v>2</v>
      </c>
    </row>
    <row r="75" spans="1:18" ht="15.75" x14ac:dyDescent="0.2">
      <c r="A75" s="430"/>
      <c r="B75" s="431"/>
      <c r="C75" s="431"/>
      <c r="D75" s="431"/>
      <c r="E75" s="432"/>
      <c r="F75" s="437"/>
      <c r="G75" s="420" t="s">
        <v>145</v>
      </c>
      <c r="H75" s="420"/>
      <c r="I75" s="420"/>
      <c r="J75" s="119">
        <v>0</v>
      </c>
      <c r="K75" s="119">
        <v>10</v>
      </c>
      <c r="L75" s="119">
        <v>3</v>
      </c>
      <c r="M75" s="119">
        <v>7</v>
      </c>
      <c r="N75" s="119">
        <v>4</v>
      </c>
      <c r="O75" s="119">
        <v>6</v>
      </c>
    </row>
    <row r="76" spans="1:18" ht="15" customHeight="1" x14ac:dyDescent="0.2">
      <c r="A76" s="430"/>
      <c r="B76" s="431"/>
      <c r="C76" s="431"/>
      <c r="D76" s="431"/>
      <c r="E76" s="432"/>
      <c r="F76" s="437"/>
      <c r="G76" s="420" t="s">
        <v>146</v>
      </c>
      <c r="H76" s="420"/>
      <c r="I76" s="420"/>
      <c r="J76" s="119">
        <v>0</v>
      </c>
      <c r="K76" s="119">
        <v>0</v>
      </c>
      <c r="L76" s="119">
        <v>1</v>
      </c>
      <c r="M76" s="119">
        <v>1</v>
      </c>
      <c r="N76" s="119">
        <v>1</v>
      </c>
      <c r="O76" s="119">
        <v>0</v>
      </c>
    </row>
    <row r="77" spans="1:18" ht="10.5" customHeight="1" thickBot="1" x14ac:dyDescent="0.25">
      <c r="A77" s="433"/>
      <c r="B77" s="434"/>
      <c r="C77" s="434"/>
      <c r="D77" s="434"/>
      <c r="E77" s="435"/>
      <c r="F77" s="438"/>
      <c r="G77" s="444"/>
      <c r="H77" s="444"/>
      <c r="I77" s="444"/>
      <c r="J77" s="119"/>
      <c r="K77" s="119"/>
      <c r="L77" s="119"/>
      <c r="M77" s="119"/>
      <c r="N77" s="119"/>
      <c r="O77" s="119"/>
    </row>
  </sheetData>
  <sheetProtection selectLockedCells="1" selectUnlockedCells="1"/>
  <mergeCells count="28">
    <mergeCell ref="O5:O6"/>
    <mergeCell ref="L5:L6"/>
    <mergeCell ref="G75:I75"/>
    <mergeCell ref="G76:I77"/>
    <mergeCell ref="D3:I3"/>
    <mergeCell ref="J3:O3"/>
    <mergeCell ref="D4:D6"/>
    <mergeCell ref="E4:E6"/>
    <mergeCell ref="F4:I4"/>
    <mergeCell ref="J4:K4"/>
    <mergeCell ref="L4:M4"/>
    <mergeCell ref="N4:O4"/>
    <mergeCell ref="F5:F6"/>
    <mergeCell ref="G5:I5"/>
    <mergeCell ref="J5:J6"/>
    <mergeCell ref="K5:K6"/>
    <mergeCell ref="M5:M6"/>
    <mergeCell ref="N5:N6"/>
    <mergeCell ref="G70:I70"/>
    <mergeCell ref="G71:I71"/>
    <mergeCell ref="G72:I72"/>
    <mergeCell ref="G73:I73"/>
    <mergeCell ref="G74:I74"/>
    <mergeCell ref="A3:A6"/>
    <mergeCell ref="B3:B6"/>
    <mergeCell ref="C3:C6"/>
    <mergeCell ref="A70:E77"/>
    <mergeCell ref="F70:F77"/>
  </mergeCells>
  <printOptions horizontalCentered="1" verticalCentered="1"/>
  <pageMargins left="0.19685039370078741" right="0.19685039370078741" top="0.39370078740157483" bottom="0.39370078740157483" header="0" footer="0"/>
  <pageSetup paperSize="9" firstPageNumber="0" orientation="landscape" horizontalDpi="300" verticalDpi="300" r:id="rId1"/>
  <headerFooter alignWithMargins="0"/>
  <rowBreaks count="3" manualBreakCount="3">
    <brk id="21" max="14" man="1"/>
    <brk id="42" max="14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22" sqref="E22"/>
    </sheetView>
  </sheetViews>
  <sheetFormatPr defaultRowHeight="15" x14ac:dyDescent="0.25"/>
  <cols>
    <col min="2" max="2" width="16.42578125" customWidth="1"/>
    <col min="4" max="4" width="15.42578125" customWidth="1"/>
    <col min="5" max="5" width="16.140625" customWidth="1"/>
    <col min="6" max="6" width="17.28515625" customWidth="1"/>
    <col min="7" max="7" width="17.7109375" customWidth="1"/>
    <col min="8" max="8" width="10.42578125" customWidth="1"/>
  </cols>
  <sheetData>
    <row r="1" spans="1:10" x14ac:dyDescent="0.25">
      <c r="A1" s="461" t="s">
        <v>261</v>
      </c>
      <c r="B1" s="461"/>
      <c r="C1" s="461"/>
      <c r="D1" s="461"/>
      <c r="E1" s="461"/>
      <c r="F1" s="461"/>
    </row>
    <row r="2" spans="1:10" ht="15.75" thickBot="1" x14ac:dyDescent="0.3">
      <c r="A2" s="48"/>
      <c r="B2" s="48"/>
      <c r="C2" s="48"/>
      <c r="D2" s="48"/>
      <c r="E2" s="48"/>
      <c r="F2" s="48"/>
      <c r="G2" s="48"/>
      <c r="H2" s="48"/>
      <c r="I2" s="48"/>
    </row>
    <row r="3" spans="1:10" ht="60" customHeight="1" x14ac:dyDescent="0.25">
      <c r="A3" s="462" t="s">
        <v>108</v>
      </c>
      <c r="B3" s="455" t="s">
        <v>109</v>
      </c>
      <c r="C3" s="455" t="s">
        <v>77</v>
      </c>
      <c r="D3" s="464" t="s">
        <v>110</v>
      </c>
      <c r="E3" s="465"/>
      <c r="F3" s="455" t="s">
        <v>79</v>
      </c>
      <c r="G3" s="455" t="s">
        <v>68</v>
      </c>
      <c r="H3" s="457" t="s">
        <v>111</v>
      </c>
      <c r="I3" s="459" t="s">
        <v>112</v>
      </c>
      <c r="J3" s="246"/>
    </row>
    <row r="4" spans="1:10" ht="26.25" thickBot="1" x14ac:dyDescent="0.3">
      <c r="A4" s="463"/>
      <c r="B4" s="456"/>
      <c r="C4" s="456"/>
      <c r="D4" s="254" t="s">
        <v>113</v>
      </c>
      <c r="E4" s="255" t="s">
        <v>114</v>
      </c>
      <c r="F4" s="456"/>
      <c r="G4" s="456"/>
      <c r="H4" s="458"/>
      <c r="I4" s="460"/>
      <c r="J4" s="246"/>
    </row>
    <row r="5" spans="1:10" ht="16.5" thickBot="1" x14ac:dyDescent="0.3">
      <c r="A5" s="256">
        <v>1</v>
      </c>
      <c r="B5" s="257">
        <v>2</v>
      </c>
      <c r="C5" s="257">
        <v>3</v>
      </c>
      <c r="D5" s="257">
        <v>4</v>
      </c>
      <c r="E5" s="257">
        <v>5</v>
      </c>
      <c r="F5" s="257">
        <v>6</v>
      </c>
      <c r="G5" s="257">
        <v>7</v>
      </c>
      <c r="H5" s="257">
        <v>8</v>
      </c>
      <c r="I5" s="251">
        <v>9</v>
      </c>
      <c r="J5" s="246"/>
    </row>
    <row r="6" spans="1:10" ht="15.75" x14ac:dyDescent="0.25">
      <c r="A6" s="258" t="s">
        <v>103</v>
      </c>
      <c r="B6" s="259" t="s">
        <v>233</v>
      </c>
      <c r="C6" s="259">
        <v>0</v>
      </c>
      <c r="D6" s="259">
        <v>0</v>
      </c>
      <c r="E6" s="259">
        <v>0</v>
      </c>
      <c r="F6" s="259">
        <v>2</v>
      </c>
      <c r="G6" s="259">
        <v>0</v>
      </c>
      <c r="H6" s="259">
        <v>11</v>
      </c>
      <c r="I6" s="247">
        <v>52</v>
      </c>
      <c r="J6" s="246"/>
    </row>
    <row r="7" spans="1:10" ht="15.75" x14ac:dyDescent="0.25">
      <c r="A7" s="260" t="s">
        <v>104</v>
      </c>
      <c r="B7" s="261" t="s">
        <v>234</v>
      </c>
      <c r="C7" s="261" t="s">
        <v>235</v>
      </c>
      <c r="D7" s="261">
        <v>0</v>
      </c>
      <c r="E7" s="261">
        <v>0</v>
      </c>
      <c r="F7" s="261">
        <v>2</v>
      </c>
      <c r="G7" s="261">
        <v>0</v>
      </c>
      <c r="H7" s="261">
        <v>11</v>
      </c>
      <c r="I7" s="247">
        <v>52</v>
      </c>
      <c r="J7" s="246"/>
    </row>
    <row r="8" spans="1:10" ht="16.5" thickBot="1" x14ac:dyDescent="0.3">
      <c r="A8" s="262" t="s">
        <v>105</v>
      </c>
      <c r="B8" s="263" t="s">
        <v>236</v>
      </c>
      <c r="C8" s="263">
        <v>0</v>
      </c>
      <c r="D8" s="263" t="s">
        <v>237</v>
      </c>
      <c r="E8" s="263" t="s">
        <v>238</v>
      </c>
      <c r="F8" s="263">
        <v>1</v>
      </c>
      <c r="G8" s="263">
        <v>6</v>
      </c>
      <c r="H8" s="263">
        <v>2</v>
      </c>
      <c r="I8" s="252">
        <v>43</v>
      </c>
      <c r="J8" s="246"/>
    </row>
    <row r="9" spans="1:10" ht="16.5" thickBot="1" x14ac:dyDescent="0.3">
      <c r="A9" s="264" t="s">
        <v>112</v>
      </c>
      <c r="B9" s="265">
        <v>98</v>
      </c>
      <c r="C9" s="265">
        <v>7</v>
      </c>
      <c r="D9" s="265">
        <v>3</v>
      </c>
      <c r="E9" s="265">
        <v>4</v>
      </c>
      <c r="F9" s="265">
        <f t="shared" ref="F9:H9" si="0">SUM(F6:F8)</f>
        <v>5</v>
      </c>
      <c r="G9" s="265">
        <f t="shared" si="0"/>
        <v>6</v>
      </c>
      <c r="H9" s="265">
        <f t="shared" si="0"/>
        <v>24</v>
      </c>
      <c r="I9" s="253">
        <f>SUM(I6:I8)</f>
        <v>147</v>
      </c>
      <c r="J9" s="246"/>
    </row>
  </sheetData>
  <mergeCells count="9">
    <mergeCell ref="G3:G4"/>
    <mergeCell ref="H3:H4"/>
    <mergeCell ref="I3:I4"/>
    <mergeCell ref="A1:F1"/>
    <mergeCell ref="A3:A4"/>
    <mergeCell ref="B3:B4"/>
    <mergeCell ref="C3:C4"/>
    <mergeCell ref="D3:E3"/>
    <mergeCell ref="F3:F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"/>
  <sheetViews>
    <sheetView topLeftCell="A10" workbookViewId="0">
      <selection activeCell="AI22" sqref="AI22:AT22"/>
    </sheetView>
  </sheetViews>
  <sheetFormatPr defaultColWidth="1.7109375" defaultRowHeight="12.75" x14ac:dyDescent="0.2"/>
  <cols>
    <col min="1" max="45" width="1.7109375" style="2"/>
    <col min="46" max="46" width="13.85546875" style="2" customWidth="1"/>
    <col min="47" max="47" width="2.140625" style="24" customWidth="1"/>
    <col min="48" max="51" width="1.7109375" style="24"/>
    <col min="52" max="302" width="1.7109375" style="2"/>
    <col min="303" max="303" width="2.140625" style="2" customWidth="1"/>
    <col min="304" max="558" width="1.7109375" style="2"/>
    <col min="559" max="559" width="2.140625" style="2" customWidth="1"/>
    <col min="560" max="814" width="1.7109375" style="2"/>
    <col min="815" max="815" width="2.140625" style="2" customWidth="1"/>
    <col min="816" max="1070" width="1.7109375" style="2"/>
    <col min="1071" max="1071" width="2.140625" style="2" customWidth="1"/>
    <col min="1072" max="1326" width="1.7109375" style="2"/>
    <col min="1327" max="1327" width="2.140625" style="2" customWidth="1"/>
    <col min="1328" max="1582" width="1.7109375" style="2"/>
    <col min="1583" max="1583" width="2.140625" style="2" customWidth="1"/>
    <col min="1584" max="1838" width="1.7109375" style="2"/>
    <col min="1839" max="1839" width="2.140625" style="2" customWidth="1"/>
    <col min="1840" max="2094" width="1.7109375" style="2"/>
    <col min="2095" max="2095" width="2.140625" style="2" customWidth="1"/>
    <col min="2096" max="2350" width="1.7109375" style="2"/>
    <col min="2351" max="2351" width="2.140625" style="2" customWidth="1"/>
    <col min="2352" max="2606" width="1.7109375" style="2"/>
    <col min="2607" max="2607" width="2.140625" style="2" customWidth="1"/>
    <col min="2608" max="2862" width="1.7109375" style="2"/>
    <col min="2863" max="2863" width="2.140625" style="2" customWidth="1"/>
    <col min="2864" max="3118" width="1.7109375" style="2"/>
    <col min="3119" max="3119" width="2.140625" style="2" customWidth="1"/>
    <col min="3120" max="3374" width="1.7109375" style="2"/>
    <col min="3375" max="3375" width="2.140625" style="2" customWidth="1"/>
    <col min="3376" max="3630" width="1.7109375" style="2"/>
    <col min="3631" max="3631" width="2.140625" style="2" customWidth="1"/>
    <col min="3632" max="3886" width="1.7109375" style="2"/>
    <col min="3887" max="3887" width="2.140625" style="2" customWidth="1"/>
    <col min="3888" max="4142" width="1.7109375" style="2"/>
    <col min="4143" max="4143" width="2.140625" style="2" customWidth="1"/>
    <col min="4144" max="4398" width="1.7109375" style="2"/>
    <col min="4399" max="4399" width="2.140625" style="2" customWidth="1"/>
    <col min="4400" max="4654" width="1.7109375" style="2"/>
    <col min="4655" max="4655" width="2.140625" style="2" customWidth="1"/>
    <col min="4656" max="4910" width="1.7109375" style="2"/>
    <col min="4911" max="4911" width="2.140625" style="2" customWidth="1"/>
    <col min="4912" max="5166" width="1.7109375" style="2"/>
    <col min="5167" max="5167" width="2.140625" style="2" customWidth="1"/>
    <col min="5168" max="5422" width="1.7109375" style="2"/>
    <col min="5423" max="5423" width="2.140625" style="2" customWidth="1"/>
    <col min="5424" max="5678" width="1.7109375" style="2"/>
    <col min="5679" max="5679" width="2.140625" style="2" customWidth="1"/>
    <col min="5680" max="5934" width="1.7109375" style="2"/>
    <col min="5935" max="5935" width="2.140625" style="2" customWidth="1"/>
    <col min="5936" max="6190" width="1.7109375" style="2"/>
    <col min="6191" max="6191" width="2.140625" style="2" customWidth="1"/>
    <col min="6192" max="6446" width="1.7109375" style="2"/>
    <col min="6447" max="6447" width="2.140625" style="2" customWidth="1"/>
    <col min="6448" max="6702" width="1.7109375" style="2"/>
    <col min="6703" max="6703" width="2.140625" style="2" customWidth="1"/>
    <col min="6704" max="6958" width="1.7109375" style="2"/>
    <col min="6959" max="6959" width="2.140625" style="2" customWidth="1"/>
    <col min="6960" max="7214" width="1.7109375" style="2"/>
    <col min="7215" max="7215" width="2.140625" style="2" customWidth="1"/>
    <col min="7216" max="7470" width="1.7109375" style="2"/>
    <col min="7471" max="7471" width="2.140625" style="2" customWidth="1"/>
    <col min="7472" max="7726" width="1.7109375" style="2"/>
    <col min="7727" max="7727" width="2.140625" style="2" customWidth="1"/>
    <col min="7728" max="7982" width="1.7109375" style="2"/>
    <col min="7983" max="7983" width="2.140625" style="2" customWidth="1"/>
    <col min="7984" max="8238" width="1.7109375" style="2"/>
    <col min="8239" max="8239" width="2.140625" style="2" customWidth="1"/>
    <col min="8240" max="8494" width="1.7109375" style="2"/>
    <col min="8495" max="8495" width="2.140625" style="2" customWidth="1"/>
    <col min="8496" max="8750" width="1.7109375" style="2"/>
    <col min="8751" max="8751" width="2.140625" style="2" customWidth="1"/>
    <col min="8752" max="9006" width="1.7109375" style="2"/>
    <col min="9007" max="9007" width="2.140625" style="2" customWidth="1"/>
    <col min="9008" max="9262" width="1.7109375" style="2"/>
    <col min="9263" max="9263" width="2.140625" style="2" customWidth="1"/>
    <col min="9264" max="9518" width="1.7109375" style="2"/>
    <col min="9519" max="9519" width="2.140625" style="2" customWidth="1"/>
    <col min="9520" max="9774" width="1.7109375" style="2"/>
    <col min="9775" max="9775" width="2.140625" style="2" customWidth="1"/>
    <col min="9776" max="10030" width="1.7109375" style="2"/>
    <col min="10031" max="10031" width="2.140625" style="2" customWidth="1"/>
    <col min="10032" max="10286" width="1.7109375" style="2"/>
    <col min="10287" max="10287" width="2.140625" style="2" customWidth="1"/>
    <col min="10288" max="10542" width="1.7109375" style="2"/>
    <col min="10543" max="10543" width="2.140625" style="2" customWidth="1"/>
    <col min="10544" max="10798" width="1.7109375" style="2"/>
    <col min="10799" max="10799" width="2.140625" style="2" customWidth="1"/>
    <col min="10800" max="11054" width="1.7109375" style="2"/>
    <col min="11055" max="11055" width="2.140625" style="2" customWidth="1"/>
    <col min="11056" max="11310" width="1.7109375" style="2"/>
    <col min="11311" max="11311" width="2.140625" style="2" customWidth="1"/>
    <col min="11312" max="11566" width="1.7109375" style="2"/>
    <col min="11567" max="11567" width="2.140625" style="2" customWidth="1"/>
    <col min="11568" max="11822" width="1.7109375" style="2"/>
    <col min="11823" max="11823" width="2.140625" style="2" customWidth="1"/>
    <col min="11824" max="12078" width="1.7109375" style="2"/>
    <col min="12079" max="12079" width="2.140625" style="2" customWidth="1"/>
    <col min="12080" max="12334" width="1.7109375" style="2"/>
    <col min="12335" max="12335" width="2.140625" style="2" customWidth="1"/>
    <col min="12336" max="12590" width="1.7109375" style="2"/>
    <col min="12591" max="12591" width="2.140625" style="2" customWidth="1"/>
    <col min="12592" max="12846" width="1.7109375" style="2"/>
    <col min="12847" max="12847" width="2.140625" style="2" customWidth="1"/>
    <col min="12848" max="13102" width="1.7109375" style="2"/>
    <col min="13103" max="13103" width="2.140625" style="2" customWidth="1"/>
    <col min="13104" max="13358" width="1.7109375" style="2"/>
    <col min="13359" max="13359" width="2.140625" style="2" customWidth="1"/>
    <col min="13360" max="13614" width="1.7109375" style="2"/>
    <col min="13615" max="13615" width="2.140625" style="2" customWidth="1"/>
    <col min="13616" max="13870" width="1.7109375" style="2"/>
    <col min="13871" max="13871" width="2.140625" style="2" customWidth="1"/>
    <col min="13872" max="14126" width="1.7109375" style="2"/>
    <col min="14127" max="14127" width="2.140625" style="2" customWidth="1"/>
    <col min="14128" max="14382" width="1.7109375" style="2"/>
    <col min="14383" max="14383" width="2.140625" style="2" customWidth="1"/>
    <col min="14384" max="14638" width="1.7109375" style="2"/>
    <col min="14639" max="14639" width="2.140625" style="2" customWidth="1"/>
    <col min="14640" max="14894" width="1.7109375" style="2"/>
    <col min="14895" max="14895" width="2.140625" style="2" customWidth="1"/>
    <col min="14896" max="15150" width="1.7109375" style="2"/>
    <col min="15151" max="15151" width="2.140625" style="2" customWidth="1"/>
    <col min="15152" max="15406" width="1.7109375" style="2"/>
    <col min="15407" max="15407" width="2.140625" style="2" customWidth="1"/>
    <col min="15408" max="15662" width="1.7109375" style="2"/>
    <col min="15663" max="15663" width="2.140625" style="2" customWidth="1"/>
    <col min="15664" max="15918" width="1.7109375" style="2"/>
    <col min="15919" max="15919" width="2.140625" style="2" customWidth="1"/>
    <col min="15920" max="16174" width="1.7109375" style="2"/>
    <col min="16175" max="16175" width="2.140625" style="2" customWidth="1"/>
    <col min="16176" max="16384" width="1.7109375" style="2"/>
  </cols>
  <sheetData>
    <row r="1" spans="1:46" s="24" customFormat="1" ht="21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6" t="s">
        <v>115</v>
      </c>
    </row>
    <row r="2" spans="1:46" s="24" customFormat="1" ht="41.2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3" t="s">
        <v>186</v>
      </c>
    </row>
    <row r="3" spans="1:46" s="24" customFormat="1" ht="28.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7"/>
      <c r="AA3" s="37"/>
      <c r="AB3" s="37"/>
      <c r="AC3" s="37"/>
      <c r="AD3" s="37"/>
      <c r="AE3" s="37"/>
      <c r="AF3" s="37"/>
      <c r="AG3" s="2"/>
      <c r="AH3" s="2"/>
      <c r="AI3" s="37" t="s">
        <v>116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3" t="s">
        <v>117</v>
      </c>
    </row>
    <row r="4" spans="1:46" s="24" customFormat="1" ht="14.2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s="24" customFormat="1" ht="14.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3" t="s">
        <v>118</v>
      </c>
    </row>
    <row r="6" spans="1:46" s="24" customFormat="1" ht="4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s="24" customFormat="1" ht="109.5" customHeight="1" x14ac:dyDescent="0.3">
      <c r="A7" s="466" t="s">
        <v>119</v>
      </c>
      <c r="B7" s="466"/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  <c r="AO7" s="466"/>
      <c r="AP7" s="466"/>
      <c r="AQ7" s="466"/>
      <c r="AR7" s="466"/>
      <c r="AS7" s="466"/>
      <c r="AT7" s="466"/>
    </row>
    <row r="9" spans="1:46" s="24" customFormat="1" ht="14.25" x14ac:dyDescent="0.2">
      <c r="A9" s="467" t="s">
        <v>187</v>
      </c>
      <c r="B9" s="467"/>
      <c r="C9" s="467"/>
      <c r="D9" s="467"/>
      <c r="E9" s="467"/>
      <c r="F9" s="467"/>
      <c r="G9" s="467"/>
      <c r="H9" s="467"/>
      <c r="I9" s="467"/>
      <c r="J9" s="467"/>
      <c r="K9" s="467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467"/>
      <c r="AF9" s="467"/>
      <c r="AG9" s="467"/>
      <c r="AH9" s="467"/>
      <c r="AI9" s="467"/>
      <c r="AJ9" s="467"/>
      <c r="AK9" s="467"/>
      <c r="AL9" s="467"/>
      <c r="AM9" s="467"/>
      <c r="AN9" s="467"/>
      <c r="AO9" s="467"/>
      <c r="AP9" s="467"/>
      <c r="AQ9" s="467"/>
      <c r="AR9" s="467"/>
      <c r="AS9" s="467"/>
      <c r="AT9" s="467"/>
    </row>
    <row r="10" spans="1:46" s="24" customFormat="1" ht="14.25" x14ac:dyDescent="0.2">
      <c r="A10" s="467" t="s">
        <v>120</v>
      </c>
      <c r="B10" s="467"/>
      <c r="C10" s="467"/>
      <c r="D10" s="467"/>
      <c r="E10" s="467"/>
      <c r="F10" s="467"/>
      <c r="G10" s="467"/>
      <c r="H10" s="467"/>
      <c r="I10" s="467"/>
      <c r="J10" s="467"/>
      <c r="K10" s="467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  <c r="AD10" s="467"/>
      <c r="AE10" s="467"/>
      <c r="AF10" s="467"/>
      <c r="AG10" s="467"/>
      <c r="AH10" s="467"/>
      <c r="AI10" s="467"/>
      <c r="AJ10" s="467"/>
      <c r="AK10" s="467"/>
      <c r="AL10" s="467"/>
      <c r="AM10" s="467"/>
      <c r="AN10" s="467"/>
      <c r="AO10" s="467"/>
      <c r="AP10" s="467"/>
      <c r="AQ10" s="467"/>
      <c r="AR10" s="467"/>
      <c r="AS10" s="467"/>
      <c r="AT10" s="467"/>
    </row>
    <row r="12" spans="1:46" s="468" customFormat="1" ht="15" x14ac:dyDescent="0.25">
      <c r="A12" s="468" t="s">
        <v>121</v>
      </c>
    </row>
    <row r="14" spans="1:46" s="24" customFormat="1" ht="14.25" x14ac:dyDescent="0.2">
      <c r="A14" s="467" t="s">
        <v>122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467"/>
      <c r="Y14" s="467"/>
      <c r="Z14" s="467"/>
      <c r="AA14" s="467"/>
      <c r="AB14" s="467"/>
      <c r="AC14" s="467"/>
      <c r="AD14" s="467"/>
      <c r="AE14" s="467"/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</row>
    <row r="15" spans="1:46" s="24" customForma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6"/>
    </row>
    <row r="16" spans="1:46" s="24" customFormat="1" ht="47.25" customHeight="1" x14ac:dyDescent="0.25">
      <c r="A16" s="2"/>
      <c r="B16" s="2"/>
      <c r="C16" s="2"/>
      <c r="D16" s="2"/>
      <c r="E16" s="27"/>
      <c r="F16" s="27"/>
      <c r="G16" s="27"/>
      <c r="H16" s="27"/>
      <c r="I16" s="27"/>
      <c r="J16" s="27"/>
      <c r="K16" s="27"/>
      <c r="L16" s="27"/>
      <c r="M16" s="32" t="s">
        <v>130</v>
      </c>
      <c r="N16" s="29"/>
      <c r="O16" s="29"/>
      <c r="P16" s="29"/>
      <c r="Q16" s="29"/>
      <c r="R16" s="29"/>
      <c r="S16" s="29"/>
      <c r="T16" s="29"/>
      <c r="U16" s="29"/>
      <c r="V16" s="37"/>
      <c r="W16" s="38"/>
      <c r="X16" s="38"/>
      <c r="Y16" s="38"/>
      <c r="Z16" s="38"/>
      <c r="AA16" s="38"/>
      <c r="AB16" s="38"/>
      <c r="AC16" s="38"/>
      <c r="AD16" s="38"/>
      <c r="AE16" s="38"/>
      <c r="AF16" s="37"/>
      <c r="AG16" s="37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8" spans="1:48" s="24" customFormat="1" ht="14.25" x14ac:dyDescent="0.2">
      <c r="A18" s="2"/>
      <c r="B18" s="30"/>
      <c r="C18" s="30"/>
      <c r="D18" s="30"/>
      <c r="E18" s="2"/>
      <c r="F18" s="30"/>
      <c r="G18" s="30"/>
      <c r="H18" s="30"/>
      <c r="I18" s="30" t="s">
        <v>123</v>
      </c>
      <c r="J18" s="30"/>
      <c r="K18" s="30"/>
      <c r="L18" s="30"/>
      <c r="M18" s="30"/>
      <c r="N18" s="30"/>
      <c r="O18" s="30"/>
      <c r="P18" s="2"/>
      <c r="Q18" s="28"/>
      <c r="R18" s="28"/>
      <c r="S18" s="28"/>
      <c r="T18" s="33" t="s">
        <v>129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30" t="s">
        <v>124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8" s="24" customFormat="1" x14ac:dyDescent="0.2">
      <c r="A19" s="3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1" spans="1:48" s="24" customFormat="1" ht="52.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8" s="24" customForma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125</v>
      </c>
      <c r="AA22" s="2"/>
      <c r="AB22" s="2"/>
      <c r="AC22" s="2"/>
      <c r="AD22" s="2"/>
      <c r="AE22" s="2"/>
      <c r="AF22" s="2"/>
      <c r="AG22" s="2"/>
      <c r="AH22" s="28" t="s">
        <v>28</v>
      </c>
      <c r="AI22" s="33" t="s">
        <v>132</v>
      </c>
      <c r="AJ22" s="28"/>
      <c r="AK22" s="28"/>
      <c r="AL22" s="28"/>
      <c r="AM22" s="28"/>
      <c r="AN22" s="37"/>
      <c r="AO22" s="37"/>
      <c r="AP22" s="37"/>
      <c r="AQ22" s="37"/>
      <c r="AR22" s="37"/>
      <c r="AS22" s="37"/>
      <c r="AT22" s="37"/>
      <c r="AU22" s="38"/>
      <c r="AV22" s="38"/>
    </row>
    <row r="24" spans="1:48" s="24" customForma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126</v>
      </c>
      <c r="AA24" s="2"/>
      <c r="AB24" s="2"/>
      <c r="AC24" s="2"/>
      <c r="AD24" s="2"/>
      <c r="AE24" s="2"/>
      <c r="AF24" s="2"/>
      <c r="AG24" s="2"/>
      <c r="AH24" s="2"/>
      <c r="AI24" s="28"/>
      <c r="AJ24" s="28"/>
      <c r="AK24" s="28"/>
      <c r="AL24" s="28"/>
      <c r="AM24" s="2"/>
      <c r="AN24" s="2"/>
      <c r="AO24" s="2"/>
      <c r="AP24" s="2"/>
      <c r="AQ24" s="2"/>
      <c r="AR24" s="2"/>
      <c r="AS24" s="2"/>
      <c r="AT24" s="2"/>
    </row>
    <row r="26" spans="1:48" s="24" customForma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 t="s">
        <v>127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8" t="s">
        <v>131</v>
      </c>
      <c r="AP26" s="37"/>
      <c r="AQ26" s="37"/>
      <c r="AR26" s="37"/>
      <c r="AS26" s="37"/>
      <c r="AT26" s="28"/>
      <c r="AU26" s="38"/>
      <c r="AV26" s="38"/>
    </row>
    <row r="28" spans="1:48" s="24" customForma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 t="s">
        <v>128</v>
      </c>
      <c r="AA28" s="2"/>
      <c r="AB28" s="2"/>
      <c r="AC28" s="2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"/>
    </row>
  </sheetData>
  <sheetProtection selectLockedCells="1" selectUnlockedCells="1"/>
  <mergeCells count="5">
    <mergeCell ref="A7:AT7"/>
    <mergeCell ref="A9:AT9"/>
    <mergeCell ref="A10:AT10"/>
    <mergeCell ref="A12:XFD12"/>
    <mergeCell ref="A14:AT14"/>
  </mergeCells>
  <pageMargins left="1.1812499999999999" right="0.78749999999999998" top="0.98402777777777772" bottom="0.98402777777777772" header="0.51180555555555551" footer="0.51180555555555551"/>
  <pageSetup paperSize="9" scale="86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5" sqref="A25"/>
    </sheetView>
  </sheetViews>
  <sheetFormatPr defaultRowHeight="15" x14ac:dyDescent="0.25"/>
  <sheetData>
    <row r="1" spans="1:12" ht="18.75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48"/>
    </row>
    <row r="2" spans="1:12" ht="42" customHeight="1" x14ac:dyDescent="0.3">
      <c r="A2" s="46" t="s">
        <v>148</v>
      </c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8.75" x14ac:dyDescent="0.3">
      <c r="A3" s="49" t="s">
        <v>149</v>
      </c>
      <c r="B3" s="50"/>
      <c r="C3" s="50"/>
      <c r="D3" s="50"/>
      <c r="E3" s="50"/>
      <c r="F3" s="50"/>
      <c r="G3" s="50"/>
      <c r="H3" s="48"/>
      <c r="I3" s="48"/>
      <c r="J3" s="48"/>
      <c r="K3" s="48"/>
      <c r="L3" s="48"/>
    </row>
    <row r="4" spans="1:12" ht="18.75" x14ac:dyDescent="0.3">
      <c r="A4" s="49" t="s">
        <v>150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 ht="18.75" x14ac:dyDescent="0.3">
      <c r="A5" s="49" t="s">
        <v>151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8.75" x14ac:dyDescent="0.3">
      <c r="A6" s="49" t="s">
        <v>152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8.75" x14ac:dyDescent="0.3">
      <c r="A7" s="49" t="s">
        <v>153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ht="18.75" x14ac:dyDescent="0.3">
      <c r="A8" s="49" t="s">
        <v>154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 ht="18.75" x14ac:dyDescent="0.3">
      <c r="A9" s="49" t="s">
        <v>155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 ht="18.75" x14ac:dyDescent="0.3">
      <c r="A10" s="49" t="s">
        <v>156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 ht="18.75" x14ac:dyDescent="0.3">
      <c r="A11" s="51" t="s">
        <v>157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ht="18.75" x14ac:dyDescent="0.3">
      <c r="A12" s="51" t="s">
        <v>158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 ht="18.75" x14ac:dyDescent="0.3">
      <c r="A13" s="51" t="s">
        <v>159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 ht="18.75" x14ac:dyDescent="0.3">
      <c r="A14" s="51" t="s">
        <v>160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 ht="18.75" x14ac:dyDescent="0.3">
      <c r="A15" s="51" t="s">
        <v>161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 ht="18.75" x14ac:dyDescent="0.3">
      <c r="A16" s="51" t="s">
        <v>162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ht="18.75" x14ac:dyDescent="0.3">
      <c r="A17" s="51" t="s">
        <v>163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ht="18.75" x14ac:dyDescent="0.3">
      <c r="A18" s="52" t="s">
        <v>164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ht="18.75" x14ac:dyDescent="0.3">
      <c r="A19" s="51" t="s">
        <v>165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ht="18.75" x14ac:dyDescent="0.3">
      <c r="A20" s="51" t="s">
        <v>166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ht="18.75" x14ac:dyDescent="0.3">
      <c r="A21" s="51" t="s">
        <v>167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8.75" x14ac:dyDescent="0.3">
      <c r="A22" s="52" t="s">
        <v>168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18.75" x14ac:dyDescent="0.3">
      <c r="A23" s="51" t="s">
        <v>169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  <row r="24" spans="1:12" ht="18.75" x14ac:dyDescent="0.3">
      <c r="A24" s="51" t="s">
        <v>173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 ht="18.75" x14ac:dyDescent="0.3">
      <c r="A25" s="52" t="s">
        <v>170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 ht="18.75" x14ac:dyDescent="0.3">
      <c r="A26" s="51" t="s">
        <v>171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 ht="18.75" x14ac:dyDescent="0.3">
      <c r="A27" s="51" t="s">
        <v>172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 x14ac:dyDescent="0.2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zoomScaleNormal="100" zoomScaleSheetLayoutView="80" workbookViewId="0">
      <selection activeCell="G77" sqref="G77:I77"/>
    </sheetView>
  </sheetViews>
  <sheetFormatPr defaultRowHeight="12.75" x14ac:dyDescent="0.2"/>
  <cols>
    <col min="1" max="1" width="13.28515625" style="2" customWidth="1"/>
    <col min="2" max="2" width="35.28515625" style="2" customWidth="1"/>
    <col min="3" max="3" width="9.7109375" style="192" customWidth="1"/>
    <col min="4" max="4" width="7.85546875" style="2" customWidth="1"/>
    <col min="5" max="5" width="7.7109375" style="2" customWidth="1"/>
    <col min="6" max="6" width="6.42578125" style="2" customWidth="1"/>
    <col min="7" max="7" width="7.42578125" style="2" customWidth="1"/>
    <col min="8" max="8" width="6.5703125" style="2" customWidth="1"/>
    <col min="9" max="11" width="5.28515625" style="2" customWidth="1"/>
    <col min="12" max="12" width="5.42578125" style="2" customWidth="1"/>
    <col min="13" max="13" width="5.5703125" style="2" customWidth="1"/>
    <col min="14" max="14" width="6.140625" style="2" customWidth="1"/>
    <col min="15" max="15" width="7.7109375" style="2" customWidth="1"/>
    <col min="16" max="252" width="9.140625" style="2"/>
    <col min="253" max="253" width="12" style="2" customWidth="1"/>
    <col min="254" max="254" width="34.85546875" style="2" customWidth="1"/>
    <col min="255" max="255" width="7.5703125" style="2" customWidth="1"/>
    <col min="256" max="256" width="6.7109375" style="2" customWidth="1"/>
    <col min="257" max="257" width="8.7109375" style="2" customWidth="1"/>
    <col min="258" max="260" width="5.28515625" style="2" customWidth="1"/>
    <col min="261" max="261" width="7.7109375" style="2" customWidth="1"/>
    <col min="262" max="263" width="5.28515625" style="2" customWidth="1"/>
    <col min="264" max="264" width="5.42578125" style="2" customWidth="1"/>
    <col min="265" max="267" width="5.28515625" style="2" customWidth="1"/>
    <col min="268" max="268" width="6.42578125" style="2" customWidth="1"/>
    <col min="269" max="269" width="6.5703125" style="2" customWidth="1"/>
    <col min="270" max="508" width="9.140625" style="2"/>
    <col min="509" max="509" width="12" style="2" customWidth="1"/>
    <col min="510" max="510" width="34.85546875" style="2" customWidth="1"/>
    <col min="511" max="511" width="7.5703125" style="2" customWidth="1"/>
    <col min="512" max="512" width="6.7109375" style="2" customWidth="1"/>
    <col min="513" max="513" width="8.7109375" style="2" customWidth="1"/>
    <col min="514" max="516" width="5.28515625" style="2" customWidth="1"/>
    <col min="517" max="517" width="7.7109375" style="2" customWidth="1"/>
    <col min="518" max="519" width="5.28515625" style="2" customWidth="1"/>
    <col min="520" max="520" width="5.42578125" style="2" customWidth="1"/>
    <col min="521" max="523" width="5.28515625" style="2" customWidth="1"/>
    <col min="524" max="524" width="6.42578125" style="2" customWidth="1"/>
    <col min="525" max="525" width="6.5703125" style="2" customWidth="1"/>
    <col min="526" max="764" width="9.140625" style="2"/>
    <col min="765" max="765" width="12" style="2" customWidth="1"/>
    <col min="766" max="766" width="34.85546875" style="2" customWidth="1"/>
    <col min="767" max="767" width="7.5703125" style="2" customWidth="1"/>
    <col min="768" max="768" width="6.7109375" style="2" customWidth="1"/>
    <col min="769" max="769" width="8.7109375" style="2" customWidth="1"/>
    <col min="770" max="772" width="5.28515625" style="2" customWidth="1"/>
    <col min="773" max="773" width="7.7109375" style="2" customWidth="1"/>
    <col min="774" max="775" width="5.28515625" style="2" customWidth="1"/>
    <col min="776" max="776" width="5.42578125" style="2" customWidth="1"/>
    <col min="777" max="779" width="5.28515625" style="2" customWidth="1"/>
    <col min="780" max="780" width="6.42578125" style="2" customWidth="1"/>
    <col min="781" max="781" width="6.5703125" style="2" customWidth="1"/>
    <col min="782" max="1020" width="9.140625" style="2"/>
    <col min="1021" max="1021" width="12" style="2" customWidth="1"/>
    <col min="1022" max="1022" width="34.85546875" style="2" customWidth="1"/>
    <col min="1023" max="1023" width="7.5703125" style="2" customWidth="1"/>
    <col min="1024" max="1024" width="6.7109375" style="2" customWidth="1"/>
    <col min="1025" max="1025" width="8.7109375" style="2" customWidth="1"/>
    <col min="1026" max="1028" width="5.28515625" style="2" customWidth="1"/>
    <col min="1029" max="1029" width="7.7109375" style="2" customWidth="1"/>
    <col min="1030" max="1031" width="5.28515625" style="2" customWidth="1"/>
    <col min="1032" max="1032" width="5.42578125" style="2" customWidth="1"/>
    <col min="1033" max="1035" width="5.28515625" style="2" customWidth="1"/>
    <col min="1036" max="1036" width="6.42578125" style="2" customWidth="1"/>
    <col min="1037" max="1037" width="6.5703125" style="2" customWidth="1"/>
    <col min="1038" max="1276" width="9.140625" style="2"/>
    <col min="1277" max="1277" width="12" style="2" customWidth="1"/>
    <col min="1278" max="1278" width="34.85546875" style="2" customWidth="1"/>
    <col min="1279" max="1279" width="7.5703125" style="2" customWidth="1"/>
    <col min="1280" max="1280" width="6.7109375" style="2" customWidth="1"/>
    <col min="1281" max="1281" width="8.7109375" style="2" customWidth="1"/>
    <col min="1282" max="1284" width="5.28515625" style="2" customWidth="1"/>
    <col min="1285" max="1285" width="7.7109375" style="2" customWidth="1"/>
    <col min="1286" max="1287" width="5.28515625" style="2" customWidth="1"/>
    <col min="1288" max="1288" width="5.42578125" style="2" customWidth="1"/>
    <col min="1289" max="1291" width="5.28515625" style="2" customWidth="1"/>
    <col min="1292" max="1292" width="6.42578125" style="2" customWidth="1"/>
    <col min="1293" max="1293" width="6.5703125" style="2" customWidth="1"/>
    <col min="1294" max="1532" width="9.140625" style="2"/>
    <col min="1533" max="1533" width="12" style="2" customWidth="1"/>
    <col min="1534" max="1534" width="34.85546875" style="2" customWidth="1"/>
    <col min="1535" max="1535" width="7.5703125" style="2" customWidth="1"/>
    <col min="1536" max="1536" width="6.7109375" style="2" customWidth="1"/>
    <col min="1537" max="1537" width="8.7109375" style="2" customWidth="1"/>
    <col min="1538" max="1540" width="5.28515625" style="2" customWidth="1"/>
    <col min="1541" max="1541" width="7.7109375" style="2" customWidth="1"/>
    <col min="1542" max="1543" width="5.28515625" style="2" customWidth="1"/>
    <col min="1544" max="1544" width="5.42578125" style="2" customWidth="1"/>
    <col min="1545" max="1547" width="5.28515625" style="2" customWidth="1"/>
    <col min="1548" max="1548" width="6.42578125" style="2" customWidth="1"/>
    <col min="1549" max="1549" width="6.5703125" style="2" customWidth="1"/>
    <col min="1550" max="1788" width="9.140625" style="2"/>
    <col min="1789" max="1789" width="12" style="2" customWidth="1"/>
    <col min="1790" max="1790" width="34.85546875" style="2" customWidth="1"/>
    <col min="1791" max="1791" width="7.5703125" style="2" customWidth="1"/>
    <col min="1792" max="1792" width="6.7109375" style="2" customWidth="1"/>
    <col min="1793" max="1793" width="8.7109375" style="2" customWidth="1"/>
    <col min="1794" max="1796" width="5.28515625" style="2" customWidth="1"/>
    <col min="1797" max="1797" width="7.7109375" style="2" customWidth="1"/>
    <col min="1798" max="1799" width="5.28515625" style="2" customWidth="1"/>
    <col min="1800" max="1800" width="5.42578125" style="2" customWidth="1"/>
    <col min="1801" max="1803" width="5.28515625" style="2" customWidth="1"/>
    <col min="1804" max="1804" width="6.42578125" style="2" customWidth="1"/>
    <col min="1805" max="1805" width="6.5703125" style="2" customWidth="1"/>
    <col min="1806" max="2044" width="9.140625" style="2"/>
    <col min="2045" max="2045" width="12" style="2" customWidth="1"/>
    <col min="2046" max="2046" width="34.85546875" style="2" customWidth="1"/>
    <col min="2047" max="2047" width="7.5703125" style="2" customWidth="1"/>
    <col min="2048" max="2048" width="6.7109375" style="2" customWidth="1"/>
    <col min="2049" max="2049" width="8.7109375" style="2" customWidth="1"/>
    <col min="2050" max="2052" width="5.28515625" style="2" customWidth="1"/>
    <col min="2053" max="2053" width="7.7109375" style="2" customWidth="1"/>
    <col min="2054" max="2055" width="5.28515625" style="2" customWidth="1"/>
    <col min="2056" max="2056" width="5.42578125" style="2" customWidth="1"/>
    <col min="2057" max="2059" width="5.28515625" style="2" customWidth="1"/>
    <col min="2060" max="2060" width="6.42578125" style="2" customWidth="1"/>
    <col min="2061" max="2061" width="6.5703125" style="2" customWidth="1"/>
    <col min="2062" max="2300" width="9.140625" style="2"/>
    <col min="2301" max="2301" width="12" style="2" customWidth="1"/>
    <col min="2302" max="2302" width="34.85546875" style="2" customWidth="1"/>
    <col min="2303" max="2303" width="7.5703125" style="2" customWidth="1"/>
    <col min="2304" max="2304" width="6.7109375" style="2" customWidth="1"/>
    <col min="2305" max="2305" width="8.7109375" style="2" customWidth="1"/>
    <col min="2306" max="2308" width="5.28515625" style="2" customWidth="1"/>
    <col min="2309" max="2309" width="7.7109375" style="2" customWidth="1"/>
    <col min="2310" max="2311" width="5.28515625" style="2" customWidth="1"/>
    <col min="2312" max="2312" width="5.42578125" style="2" customWidth="1"/>
    <col min="2313" max="2315" width="5.28515625" style="2" customWidth="1"/>
    <col min="2316" max="2316" width="6.42578125" style="2" customWidth="1"/>
    <col min="2317" max="2317" width="6.5703125" style="2" customWidth="1"/>
    <col min="2318" max="2556" width="9.140625" style="2"/>
    <col min="2557" max="2557" width="12" style="2" customWidth="1"/>
    <col min="2558" max="2558" width="34.85546875" style="2" customWidth="1"/>
    <col min="2559" max="2559" width="7.5703125" style="2" customWidth="1"/>
    <col min="2560" max="2560" width="6.7109375" style="2" customWidth="1"/>
    <col min="2561" max="2561" width="8.7109375" style="2" customWidth="1"/>
    <col min="2562" max="2564" width="5.28515625" style="2" customWidth="1"/>
    <col min="2565" max="2565" width="7.7109375" style="2" customWidth="1"/>
    <col min="2566" max="2567" width="5.28515625" style="2" customWidth="1"/>
    <col min="2568" max="2568" width="5.42578125" style="2" customWidth="1"/>
    <col min="2569" max="2571" width="5.28515625" style="2" customWidth="1"/>
    <col min="2572" max="2572" width="6.42578125" style="2" customWidth="1"/>
    <col min="2573" max="2573" width="6.5703125" style="2" customWidth="1"/>
    <col min="2574" max="2812" width="9.140625" style="2"/>
    <col min="2813" max="2813" width="12" style="2" customWidth="1"/>
    <col min="2814" max="2814" width="34.85546875" style="2" customWidth="1"/>
    <col min="2815" max="2815" width="7.5703125" style="2" customWidth="1"/>
    <col min="2816" max="2816" width="6.7109375" style="2" customWidth="1"/>
    <col min="2817" max="2817" width="8.7109375" style="2" customWidth="1"/>
    <col min="2818" max="2820" width="5.28515625" style="2" customWidth="1"/>
    <col min="2821" max="2821" width="7.7109375" style="2" customWidth="1"/>
    <col min="2822" max="2823" width="5.28515625" style="2" customWidth="1"/>
    <col min="2824" max="2824" width="5.42578125" style="2" customWidth="1"/>
    <col min="2825" max="2827" width="5.28515625" style="2" customWidth="1"/>
    <col min="2828" max="2828" width="6.42578125" style="2" customWidth="1"/>
    <col min="2829" max="2829" width="6.5703125" style="2" customWidth="1"/>
    <col min="2830" max="3068" width="9.140625" style="2"/>
    <col min="3069" max="3069" width="12" style="2" customWidth="1"/>
    <col min="3070" max="3070" width="34.85546875" style="2" customWidth="1"/>
    <col min="3071" max="3071" width="7.5703125" style="2" customWidth="1"/>
    <col min="3072" max="3072" width="6.7109375" style="2" customWidth="1"/>
    <col min="3073" max="3073" width="8.7109375" style="2" customWidth="1"/>
    <col min="3074" max="3076" width="5.28515625" style="2" customWidth="1"/>
    <col min="3077" max="3077" width="7.7109375" style="2" customWidth="1"/>
    <col min="3078" max="3079" width="5.28515625" style="2" customWidth="1"/>
    <col min="3080" max="3080" width="5.42578125" style="2" customWidth="1"/>
    <col min="3081" max="3083" width="5.28515625" style="2" customWidth="1"/>
    <col min="3084" max="3084" width="6.42578125" style="2" customWidth="1"/>
    <col min="3085" max="3085" width="6.5703125" style="2" customWidth="1"/>
    <col min="3086" max="3324" width="9.140625" style="2"/>
    <col min="3325" max="3325" width="12" style="2" customWidth="1"/>
    <col min="3326" max="3326" width="34.85546875" style="2" customWidth="1"/>
    <col min="3327" max="3327" width="7.5703125" style="2" customWidth="1"/>
    <col min="3328" max="3328" width="6.7109375" style="2" customWidth="1"/>
    <col min="3329" max="3329" width="8.7109375" style="2" customWidth="1"/>
    <col min="3330" max="3332" width="5.28515625" style="2" customWidth="1"/>
    <col min="3333" max="3333" width="7.7109375" style="2" customWidth="1"/>
    <col min="3334" max="3335" width="5.28515625" style="2" customWidth="1"/>
    <col min="3336" max="3336" width="5.42578125" style="2" customWidth="1"/>
    <col min="3337" max="3339" width="5.28515625" style="2" customWidth="1"/>
    <col min="3340" max="3340" width="6.42578125" style="2" customWidth="1"/>
    <col min="3341" max="3341" width="6.5703125" style="2" customWidth="1"/>
    <col min="3342" max="3580" width="9.140625" style="2"/>
    <col min="3581" max="3581" width="12" style="2" customWidth="1"/>
    <col min="3582" max="3582" width="34.85546875" style="2" customWidth="1"/>
    <col min="3583" max="3583" width="7.5703125" style="2" customWidth="1"/>
    <col min="3584" max="3584" width="6.7109375" style="2" customWidth="1"/>
    <col min="3585" max="3585" width="8.7109375" style="2" customWidth="1"/>
    <col min="3586" max="3588" width="5.28515625" style="2" customWidth="1"/>
    <col min="3589" max="3589" width="7.7109375" style="2" customWidth="1"/>
    <col min="3590" max="3591" width="5.28515625" style="2" customWidth="1"/>
    <col min="3592" max="3592" width="5.42578125" style="2" customWidth="1"/>
    <col min="3593" max="3595" width="5.28515625" style="2" customWidth="1"/>
    <col min="3596" max="3596" width="6.42578125" style="2" customWidth="1"/>
    <col min="3597" max="3597" width="6.5703125" style="2" customWidth="1"/>
    <col min="3598" max="3836" width="9.140625" style="2"/>
    <col min="3837" max="3837" width="12" style="2" customWidth="1"/>
    <col min="3838" max="3838" width="34.85546875" style="2" customWidth="1"/>
    <col min="3839" max="3839" width="7.5703125" style="2" customWidth="1"/>
    <col min="3840" max="3840" width="6.7109375" style="2" customWidth="1"/>
    <col min="3841" max="3841" width="8.7109375" style="2" customWidth="1"/>
    <col min="3842" max="3844" width="5.28515625" style="2" customWidth="1"/>
    <col min="3845" max="3845" width="7.7109375" style="2" customWidth="1"/>
    <col min="3846" max="3847" width="5.28515625" style="2" customWidth="1"/>
    <col min="3848" max="3848" width="5.42578125" style="2" customWidth="1"/>
    <col min="3849" max="3851" width="5.28515625" style="2" customWidth="1"/>
    <col min="3852" max="3852" width="6.42578125" style="2" customWidth="1"/>
    <col min="3853" max="3853" width="6.5703125" style="2" customWidth="1"/>
    <col min="3854" max="4092" width="9.140625" style="2"/>
    <col min="4093" max="4093" width="12" style="2" customWidth="1"/>
    <col min="4094" max="4094" width="34.85546875" style="2" customWidth="1"/>
    <col min="4095" max="4095" width="7.5703125" style="2" customWidth="1"/>
    <col min="4096" max="4096" width="6.7109375" style="2" customWidth="1"/>
    <col min="4097" max="4097" width="8.7109375" style="2" customWidth="1"/>
    <col min="4098" max="4100" width="5.28515625" style="2" customWidth="1"/>
    <col min="4101" max="4101" width="7.7109375" style="2" customWidth="1"/>
    <col min="4102" max="4103" width="5.28515625" style="2" customWidth="1"/>
    <col min="4104" max="4104" width="5.42578125" style="2" customWidth="1"/>
    <col min="4105" max="4107" width="5.28515625" style="2" customWidth="1"/>
    <col min="4108" max="4108" width="6.42578125" style="2" customWidth="1"/>
    <col min="4109" max="4109" width="6.5703125" style="2" customWidth="1"/>
    <col min="4110" max="4348" width="9.140625" style="2"/>
    <col min="4349" max="4349" width="12" style="2" customWidth="1"/>
    <col min="4350" max="4350" width="34.85546875" style="2" customWidth="1"/>
    <col min="4351" max="4351" width="7.5703125" style="2" customWidth="1"/>
    <col min="4352" max="4352" width="6.7109375" style="2" customWidth="1"/>
    <col min="4353" max="4353" width="8.7109375" style="2" customWidth="1"/>
    <col min="4354" max="4356" width="5.28515625" style="2" customWidth="1"/>
    <col min="4357" max="4357" width="7.7109375" style="2" customWidth="1"/>
    <col min="4358" max="4359" width="5.28515625" style="2" customWidth="1"/>
    <col min="4360" max="4360" width="5.42578125" style="2" customWidth="1"/>
    <col min="4361" max="4363" width="5.28515625" style="2" customWidth="1"/>
    <col min="4364" max="4364" width="6.42578125" style="2" customWidth="1"/>
    <col min="4365" max="4365" width="6.5703125" style="2" customWidth="1"/>
    <col min="4366" max="4604" width="9.140625" style="2"/>
    <col min="4605" max="4605" width="12" style="2" customWidth="1"/>
    <col min="4606" max="4606" width="34.85546875" style="2" customWidth="1"/>
    <col min="4607" max="4607" width="7.5703125" style="2" customWidth="1"/>
    <col min="4608" max="4608" width="6.7109375" style="2" customWidth="1"/>
    <col min="4609" max="4609" width="8.7109375" style="2" customWidth="1"/>
    <col min="4610" max="4612" width="5.28515625" style="2" customWidth="1"/>
    <col min="4613" max="4613" width="7.7109375" style="2" customWidth="1"/>
    <col min="4614" max="4615" width="5.28515625" style="2" customWidth="1"/>
    <col min="4616" max="4616" width="5.42578125" style="2" customWidth="1"/>
    <col min="4617" max="4619" width="5.28515625" style="2" customWidth="1"/>
    <col min="4620" max="4620" width="6.42578125" style="2" customWidth="1"/>
    <col min="4621" max="4621" width="6.5703125" style="2" customWidth="1"/>
    <col min="4622" max="4860" width="9.140625" style="2"/>
    <col min="4861" max="4861" width="12" style="2" customWidth="1"/>
    <col min="4862" max="4862" width="34.85546875" style="2" customWidth="1"/>
    <col min="4863" max="4863" width="7.5703125" style="2" customWidth="1"/>
    <col min="4864" max="4864" width="6.7109375" style="2" customWidth="1"/>
    <col min="4865" max="4865" width="8.7109375" style="2" customWidth="1"/>
    <col min="4866" max="4868" width="5.28515625" style="2" customWidth="1"/>
    <col min="4869" max="4869" width="7.7109375" style="2" customWidth="1"/>
    <col min="4870" max="4871" width="5.28515625" style="2" customWidth="1"/>
    <col min="4872" max="4872" width="5.42578125" style="2" customWidth="1"/>
    <col min="4873" max="4875" width="5.28515625" style="2" customWidth="1"/>
    <col min="4876" max="4876" width="6.42578125" style="2" customWidth="1"/>
    <col min="4877" max="4877" width="6.5703125" style="2" customWidth="1"/>
    <col min="4878" max="5116" width="9.140625" style="2"/>
    <col min="5117" max="5117" width="12" style="2" customWidth="1"/>
    <col min="5118" max="5118" width="34.85546875" style="2" customWidth="1"/>
    <col min="5119" max="5119" width="7.5703125" style="2" customWidth="1"/>
    <col min="5120" max="5120" width="6.7109375" style="2" customWidth="1"/>
    <col min="5121" max="5121" width="8.7109375" style="2" customWidth="1"/>
    <col min="5122" max="5124" width="5.28515625" style="2" customWidth="1"/>
    <col min="5125" max="5125" width="7.7109375" style="2" customWidth="1"/>
    <col min="5126" max="5127" width="5.28515625" style="2" customWidth="1"/>
    <col min="5128" max="5128" width="5.42578125" style="2" customWidth="1"/>
    <col min="5129" max="5131" width="5.28515625" style="2" customWidth="1"/>
    <col min="5132" max="5132" width="6.42578125" style="2" customWidth="1"/>
    <col min="5133" max="5133" width="6.5703125" style="2" customWidth="1"/>
    <col min="5134" max="5372" width="9.140625" style="2"/>
    <col min="5373" max="5373" width="12" style="2" customWidth="1"/>
    <col min="5374" max="5374" width="34.85546875" style="2" customWidth="1"/>
    <col min="5375" max="5375" width="7.5703125" style="2" customWidth="1"/>
    <col min="5376" max="5376" width="6.7109375" style="2" customWidth="1"/>
    <col min="5377" max="5377" width="8.7109375" style="2" customWidth="1"/>
    <col min="5378" max="5380" width="5.28515625" style="2" customWidth="1"/>
    <col min="5381" max="5381" width="7.7109375" style="2" customWidth="1"/>
    <col min="5382" max="5383" width="5.28515625" style="2" customWidth="1"/>
    <col min="5384" max="5384" width="5.42578125" style="2" customWidth="1"/>
    <col min="5385" max="5387" width="5.28515625" style="2" customWidth="1"/>
    <col min="5388" max="5388" width="6.42578125" style="2" customWidth="1"/>
    <col min="5389" max="5389" width="6.5703125" style="2" customWidth="1"/>
    <col min="5390" max="5628" width="9.140625" style="2"/>
    <col min="5629" max="5629" width="12" style="2" customWidth="1"/>
    <col min="5630" max="5630" width="34.85546875" style="2" customWidth="1"/>
    <col min="5631" max="5631" width="7.5703125" style="2" customWidth="1"/>
    <col min="5632" max="5632" width="6.7109375" style="2" customWidth="1"/>
    <col min="5633" max="5633" width="8.7109375" style="2" customWidth="1"/>
    <col min="5634" max="5636" width="5.28515625" style="2" customWidth="1"/>
    <col min="5637" max="5637" width="7.7109375" style="2" customWidth="1"/>
    <col min="5638" max="5639" width="5.28515625" style="2" customWidth="1"/>
    <col min="5640" max="5640" width="5.42578125" style="2" customWidth="1"/>
    <col min="5641" max="5643" width="5.28515625" style="2" customWidth="1"/>
    <col min="5644" max="5644" width="6.42578125" style="2" customWidth="1"/>
    <col min="5645" max="5645" width="6.5703125" style="2" customWidth="1"/>
    <col min="5646" max="5884" width="9.140625" style="2"/>
    <col min="5885" max="5885" width="12" style="2" customWidth="1"/>
    <col min="5886" max="5886" width="34.85546875" style="2" customWidth="1"/>
    <col min="5887" max="5887" width="7.5703125" style="2" customWidth="1"/>
    <col min="5888" max="5888" width="6.7109375" style="2" customWidth="1"/>
    <col min="5889" max="5889" width="8.7109375" style="2" customWidth="1"/>
    <col min="5890" max="5892" width="5.28515625" style="2" customWidth="1"/>
    <col min="5893" max="5893" width="7.7109375" style="2" customWidth="1"/>
    <col min="5894" max="5895" width="5.28515625" style="2" customWidth="1"/>
    <col min="5896" max="5896" width="5.42578125" style="2" customWidth="1"/>
    <col min="5897" max="5899" width="5.28515625" style="2" customWidth="1"/>
    <col min="5900" max="5900" width="6.42578125" style="2" customWidth="1"/>
    <col min="5901" max="5901" width="6.5703125" style="2" customWidth="1"/>
    <col min="5902" max="6140" width="9.140625" style="2"/>
    <col min="6141" max="6141" width="12" style="2" customWidth="1"/>
    <col min="6142" max="6142" width="34.85546875" style="2" customWidth="1"/>
    <col min="6143" max="6143" width="7.5703125" style="2" customWidth="1"/>
    <col min="6144" max="6144" width="6.7109375" style="2" customWidth="1"/>
    <col min="6145" max="6145" width="8.7109375" style="2" customWidth="1"/>
    <col min="6146" max="6148" width="5.28515625" style="2" customWidth="1"/>
    <col min="6149" max="6149" width="7.7109375" style="2" customWidth="1"/>
    <col min="6150" max="6151" width="5.28515625" style="2" customWidth="1"/>
    <col min="6152" max="6152" width="5.42578125" style="2" customWidth="1"/>
    <col min="6153" max="6155" width="5.28515625" style="2" customWidth="1"/>
    <col min="6156" max="6156" width="6.42578125" style="2" customWidth="1"/>
    <col min="6157" max="6157" width="6.5703125" style="2" customWidth="1"/>
    <col min="6158" max="6396" width="9.140625" style="2"/>
    <col min="6397" max="6397" width="12" style="2" customWidth="1"/>
    <col min="6398" max="6398" width="34.85546875" style="2" customWidth="1"/>
    <col min="6399" max="6399" width="7.5703125" style="2" customWidth="1"/>
    <col min="6400" max="6400" width="6.7109375" style="2" customWidth="1"/>
    <col min="6401" max="6401" width="8.7109375" style="2" customWidth="1"/>
    <col min="6402" max="6404" width="5.28515625" style="2" customWidth="1"/>
    <col min="6405" max="6405" width="7.7109375" style="2" customWidth="1"/>
    <col min="6406" max="6407" width="5.28515625" style="2" customWidth="1"/>
    <col min="6408" max="6408" width="5.42578125" style="2" customWidth="1"/>
    <col min="6409" max="6411" width="5.28515625" style="2" customWidth="1"/>
    <col min="6412" max="6412" width="6.42578125" style="2" customWidth="1"/>
    <col min="6413" max="6413" width="6.5703125" style="2" customWidth="1"/>
    <col min="6414" max="6652" width="9.140625" style="2"/>
    <col min="6653" max="6653" width="12" style="2" customWidth="1"/>
    <col min="6654" max="6654" width="34.85546875" style="2" customWidth="1"/>
    <col min="6655" max="6655" width="7.5703125" style="2" customWidth="1"/>
    <col min="6656" max="6656" width="6.7109375" style="2" customWidth="1"/>
    <col min="6657" max="6657" width="8.7109375" style="2" customWidth="1"/>
    <col min="6658" max="6660" width="5.28515625" style="2" customWidth="1"/>
    <col min="6661" max="6661" width="7.7109375" style="2" customWidth="1"/>
    <col min="6662" max="6663" width="5.28515625" style="2" customWidth="1"/>
    <col min="6664" max="6664" width="5.42578125" style="2" customWidth="1"/>
    <col min="6665" max="6667" width="5.28515625" style="2" customWidth="1"/>
    <col min="6668" max="6668" width="6.42578125" style="2" customWidth="1"/>
    <col min="6669" max="6669" width="6.5703125" style="2" customWidth="1"/>
    <col min="6670" max="6908" width="9.140625" style="2"/>
    <col min="6909" max="6909" width="12" style="2" customWidth="1"/>
    <col min="6910" max="6910" width="34.85546875" style="2" customWidth="1"/>
    <col min="6911" max="6911" width="7.5703125" style="2" customWidth="1"/>
    <col min="6912" max="6912" width="6.7109375" style="2" customWidth="1"/>
    <col min="6913" max="6913" width="8.7109375" style="2" customWidth="1"/>
    <col min="6914" max="6916" width="5.28515625" style="2" customWidth="1"/>
    <col min="6917" max="6917" width="7.7109375" style="2" customWidth="1"/>
    <col min="6918" max="6919" width="5.28515625" style="2" customWidth="1"/>
    <col min="6920" max="6920" width="5.42578125" style="2" customWidth="1"/>
    <col min="6921" max="6923" width="5.28515625" style="2" customWidth="1"/>
    <col min="6924" max="6924" width="6.42578125" style="2" customWidth="1"/>
    <col min="6925" max="6925" width="6.5703125" style="2" customWidth="1"/>
    <col min="6926" max="7164" width="9.140625" style="2"/>
    <col min="7165" max="7165" width="12" style="2" customWidth="1"/>
    <col min="7166" max="7166" width="34.85546875" style="2" customWidth="1"/>
    <col min="7167" max="7167" width="7.5703125" style="2" customWidth="1"/>
    <col min="7168" max="7168" width="6.7109375" style="2" customWidth="1"/>
    <col min="7169" max="7169" width="8.7109375" style="2" customWidth="1"/>
    <col min="7170" max="7172" width="5.28515625" style="2" customWidth="1"/>
    <col min="7173" max="7173" width="7.7109375" style="2" customWidth="1"/>
    <col min="7174" max="7175" width="5.28515625" style="2" customWidth="1"/>
    <col min="7176" max="7176" width="5.42578125" style="2" customWidth="1"/>
    <col min="7177" max="7179" width="5.28515625" style="2" customWidth="1"/>
    <col min="7180" max="7180" width="6.42578125" style="2" customWidth="1"/>
    <col min="7181" max="7181" width="6.5703125" style="2" customWidth="1"/>
    <col min="7182" max="7420" width="9.140625" style="2"/>
    <col min="7421" max="7421" width="12" style="2" customWidth="1"/>
    <col min="7422" max="7422" width="34.85546875" style="2" customWidth="1"/>
    <col min="7423" max="7423" width="7.5703125" style="2" customWidth="1"/>
    <col min="7424" max="7424" width="6.7109375" style="2" customWidth="1"/>
    <col min="7425" max="7425" width="8.7109375" style="2" customWidth="1"/>
    <col min="7426" max="7428" width="5.28515625" style="2" customWidth="1"/>
    <col min="7429" max="7429" width="7.7109375" style="2" customWidth="1"/>
    <col min="7430" max="7431" width="5.28515625" style="2" customWidth="1"/>
    <col min="7432" max="7432" width="5.42578125" style="2" customWidth="1"/>
    <col min="7433" max="7435" width="5.28515625" style="2" customWidth="1"/>
    <col min="7436" max="7436" width="6.42578125" style="2" customWidth="1"/>
    <col min="7437" max="7437" width="6.5703125" style="2" customWidth="1"/>
    <col min="7438" max="7676" width="9.140625" style="2"/>
    <col min="7677" max="7677" width="12" style="2" customWidth="1"/>
    <col min="7678" max="7678" width="34.85546875" style="2" customWidth="1"/>
    <col min="7679" max="7679" width="7.5703125" style="2" customWidth="1"/>
    <col min="7680" max="7680" width="6.7109375" style="2" customWidth="1"/>
    <col min="7681" max="7681" width="8.7109375" style="2" customWidth="1"/>
    <col min="7682" max="7684" width="5.28515625" style="2" customWidth="1"/>
    <col min="7685" max="7685" width="7.7109375" style="2" customWidth="1"/>
    <col min="7686" max="7687" width="5.28515625" style="2" customWidth="1"/>
    <col min="7688" max="7688" width="5.42578125" style="2" customWidth="1"/>
    <col min="7689" max="7691" width="5.28515625" style="2" customWidth="1"/>
    <col min="7692" max="7692" width="6.42578125" style="2" customWidth="1"/>
    <col min="7693" max="7693" width="6.5703125" style="2" customWidth="1"/>
    <col min="7694" max="7932" width="9.140625" style="2"/>
    <col min="7933" max="7933" width="12" style="2" customWidth="1"/>
    <col min="7934" max="7934" width="34.85546875" style="2" customWidth="1"/>
    <col min="7935" max="7935" width="7.5703125" style="2" customWidth="1"/>
    <col min="7936" max="7936" width="6.7109375" style="2" customWidth="1"/>
    <col min="7937" max="7937" width="8.7109375" style="2" customWidth="1"/>
    <col min="7938" max="7940" width="5.28515625" style="2" customWidth="1"/>
    <col min="7941" max="7941" width="7.7109375" style="2" customWidth="1"/>
    <col min="7942" max="7943" width="5.28515625" style="2" customWidth="1"/>
    <col min="7944" max="7944" width="5.42578125" style="2" customWidth="1"/>
    <col min="7945" max="7947" width="5.28515625" style="2" customWidth="1"/>
    <col min="7948" max="7948" width="6.42578125" style="2" customWidth="1"/>
    <col min="7949" max="7949" width="6.5703125" style="2" customWidth="1"/>
    <col min="7950" max="8188" width="9.140625" style="2"/>
    <col min="8189" max="8189" width="12" style="2" customWidth="1"/>
    <col min="8190" max="8190" width="34.85546875" style="2" customWidth="1"/>
    <col min="8191" max="8191" width="7.5703125" style="2" customWidth="1"/>
    <col min="8192" max="8192" width="6.7109375" style="2" customWidth="1"/>
    <col min="8193" max="8193" width="8.7109375" style="2" customWidth="1"/>
    <col min="8194" max="8196" width="5.28515625" style="2" customWidth="1"/>
    <col min="8197" max="8197" width="7.7109375" style="2" customWidth="1"/>
    <col min="8198" max="8199" width="5.28515625" style="2" customWidth="1"/>
    <col min="8200" max="8200" width="5.42578125" style="2" customWidth="1"/>
    <col min="8201" max="8203" width="5.28515625" style="2" customWidth="1"/>
    <col min="8204" max="8204" width="6.42578125" style="2" customWidth="1"/>
    <col min="8205" max="8205" width="6.5703125" style="2" customWidth="1"/>
    <col min="8206" max="8444" width="9.140625" style="2"/>
    <col min="8445" max="8445" width="12" style="2" customWidth="1"/>
    <col min="8446" max="8446" width="34.85546875" style="2" customWidth="1"/>
    <col min="8447" max="8447" width="7.5703125" style="2" customWidth="1"/>
    <col min="8448" max="8448" width="6.7109375" style="2" customWidth="1"/>
    <col min="8449" max="8449" width="8.7109375" style="2" customWidth="1"/>
    <col min="8450" max="8452" width="5.28515625" style="2" customWidth="1"/>
    <col min="8453" max="8453" width="7.7109375" style="2" customWidth="1"/>
    <col min="8454" max="8455" width="5.28515625" style="2" customWidth="1"/>
    <col min="8456" max="8456" width="5.42578125" style="2" customWidth="1"/>
    <col min="8457" max="8459" width="5.28515625" style="2" customWidth="1"/>
    <col min="8460" max="8460" width="6.42578125" style="2" customWidth="1"/>
    <col min="8461" max="8461" width="6.5703125" style="2" customWidth="1"/>
    <col min="8462" max="8700" width="9.140625" style="2"/>
    <col min="8701" max="8701" width="12" style="2" customWidth="1"/>
    <col min="8702" max="8702" width="34.85546875" style="2" customWidth="1"/>
    <col min="8703" max="8703" width="7.5703125" style="2" customWidth="1"/>
    <col min="8704" max="8704" width="6.7109375" style="2" customWidth="1"/>
    <col min="8705" max="8705" width="8.7109375" style="2" customWidth="1"/>
    <col min="8706" max="8708" width="5.28515625" style="2" customWidth="1"/>
    <col min="8709" max="8709" width="7.7109375" style="2" customWidth="1"/>
    <col min="8710" max="8711" width="5.28515625" style="2" customWidth="1"/>
    <col min="8712" max="8712" width="5.42578125" style="2" customWidth="1"/>
    <col min="8713" max="8715" width="5.28515625" style="2" customWidth="1"/>
    <col min="8716" max="8716" width="6.42578125" style="2" customWidth="1"/>
    <col min="8717" max="8717" width="6.5703125" style="2" customWidth="1"/>
    <col min="8718" max="8956" width="9.140625" style="2"/>
    <col min="8957" max="8957" width="12" style="2" customWidth="1"/>
    <col min="8958" max="8958" width="34.85546875" style="2" customWidth="1"/>
    <col min="8959" max="8959" width="7.5703125" style="2" customWidth="1"/>
    <col min="8960" max="8960" width="6.7109375" style="2" customWidth="1"/>
    <col min="8961" max="8961" width="8.7109375" style="2" customWidth="1"/>
    <col min="8962" max="8964" width="5.28515625" style="2" customWidth="1"/>
    <col min="8965" max="8965" width="7.7109375" style="2" customWidth="1"/>
    <col min="8966" max="8967" width="5.28515625" style="2" customWidth="1"/>
    <col min="8968" max="8968" width="5.42578125" style="2" customWidth="1"/>
    <col min="8969" max="8971" width="5.28515625" style="2" customWidth="1"/>
    <col min="8972" max="8972" width="6.42578125" style="2" customWidth="1"/>
    <col min="8973" max="8973" width="6.5703125" style="2" customWidth="1"/>
    <col min="8974" max="9212" width="9.140625" style="2"/>
    <col min="9213" max="9213" width="12" style="2" customWidth="1"/>
    <col min="9214" max="9214" width="34.85546875" style="2" customWidth="1"/>
    <col min="9215" max="9215" width="7.5703125" style="2" customWidth="1"/>
    <col min="9216" max="9216" width="6.7109375" style="2" customWidth="1"/>
    <col min="9217" max="9217" width="8.7109375" style="2" customWidth="1"/>
    <col min="9218" max="9220" width="5.28515625" style="2" customWidth="1"/>
    <col min="9221" max="9221" width="7.7109375" style="2" customWidth="1"/>
    <col min="9222" max="9223" width="5.28515625" style="2" customWidth="1"/>
    <col min="9224" max="9224" width="5.42578125" style="2" customWidth="1"/>
    <col min="9225" max="9227" width="5.28515625" style="2" customWidth="1"/>
    <col min="9228" max="9228" width="6.42578125" style="2" customWidth="1"/>
    <col min="9229" max="9229" width="6.5703125" style="2" customWidth="1"/>
    <col min="9230" max="9468" width="9.140625" style="2"/>
    <col min="9469" max="9469" width="12" style="2" customWidth="1"/>
    <col min="9470" max="9470" width="34.85546875" style="2" customWidth="1"/>
    <col min="9471" max="9471" width="7.5703125" style="2" customWidth="1"/>
    <col min="9472" max="9472" width="6.7109375" style="2" customWidth="1"/>
    <col min="9473" max="9473" width="8.7109375" style="2" customWidth="1"/>
    <col min="9474" max="9476" width="5.28515625" style="2" customWidth="1"/>
    <col min="9477" max="9477" width="7.7109375" style="2" customWidth="1"/>
    <col min="9478" max="9479" width="5.28515625" style="2" customWidth="1"/>
    <col min="9480" max="9480" width="5.42578125" style="2" customWidth="1"/>
    <col min="9481" max="9483" width="5.28515625" style="2" customWidth="1"/>
    <col min="9484" max="9484" width="6.42578125" style="2" customWidth="1"/>
    <col min="9485" max="9485" width="6.5703125" style="2" customWidth="1"/>
    <col min="9486" max="9724" width="9.140625" style="2"/>
    <col min="9725" max="9725" width="12" style="2" customWidth="1"/>
    <col min="9726" max="9726" width="34.85546875" style="2" customWidth="1"/>
    <col min="9727" max="9727" width="7.5703125" style="2" customWidth="1"/>
    <col min="9728" max="9728" width="6.7109375" style="2" customWidth="1"/>
    <col min="9729" max="9729" width="8.7109375" style="2" customWidth="1"/>
    <col min="9730" max="9732" width="5.28515625" style="2" customWidth="1"/>
    <col min="9733" max="9733" width="7.7109375" style="2" customWidth="1"/>
    <col min="9734" max="9735" width="5.28515625" style="2" customWidth="1"/>
    <col min="9736" max="9736" width="5.42578125" style="2" customWidth="1"/>
    <col min="9737" max="9739" width="5.28515625" style="2" customWidth="1"/>
    <col min="9740" max="9740" width="6.42578125" style="2" customWidth="1"/>
    <col min="9741" max="9741" width="6.5703125" style="2" customWidth="1"/>
    <col min="9742" max="9980" width="9.140625" style="2"/>
    <col min="9981" max="9981" width="12" style="2" customWidth="1"/>
    <col min="9982" max="9982" width="34.85546875" style="2" customWidth="1"/>
    <col min="9983" max="9983" width="7.5703125" style="2" customWidth="1"/>
    <col min="9984" max="9984" width="6.7109375" style="2" customWidth="1"/>
    <col min="9985" max="9985" width="8.7109375" style="2" customWidth="1"/>
    <col min="9986" max="9988" width="5.28515625" style="2" customWidth="1"/>
    <col min="9989" max="9989" width="7.7109375" style="2" customWidth="1"/>
    <col min="9990" max="9991" width="5.28515625" style="2" customWidth="1"/>
    <col min="9992" max="9992" width="5.42578125" style="2" customWidth="1"/>
    <col min="9993" max="9995" width="5.28515625" style="2" customWidth="1"/>
    <col min="9996" max="9996" width="6.42578125" style="2" customWidth="1"/>
    <col min="9997" max="9997" width="6.5703125" style="2" customWidth="1"/>
    <col min="9998" max="10236" width="9.140625" style="2"/>
    <col min="10237" max="10237" width="12" style="2" customWidth="1"/>
    <col min="10238" max="10238" width="34.85546875" style="2" customWidth="1"/>
    <col min="10239" max="10239" width="7.5703125" style="2" customWidth="1"/>
    <col min="10240" max="10240" width="6.7109375" style="2" customWidth="1"/>
    <col min="10241" max="10241" width="8.7109375" style="2" customWidth="1"/>
    <col min="10242" max="10244" width="5.28515625" style="2" customWidth="1"/>
    <col min="10245" max="10245" width="7.7109375" style="2" customWidth="1"/>
    <col min="10246" max="10247" width="5.28515625" style="2" customWidth="1"/>
    <col min="10248" max="10248" width="5.42578125" style="2" customWidth="1"/>
    <col min="10249" max="10251" width="5.28515625" style="2" customWidth="1"/>
    <col min="10252" max="10252" width="6.42578125" style="2" customWidth="1"/>
    <col min="10253" max="10253" width="6.5703125" style="2" customWidth="1"/>
    <col min="10254" max="10492" width="9.140625" style="2"/>
    <col min="10493" max="10493" width="12" style="2" customWidth="1"/>
    <col min="10494" max="10494" width="34.85546875" style="2" customWidth="1"/>
    <col min="10495" max="10495" width="7.5703125" style="2" customWidth="1"/>
    <col min="10496" max="10496" width="6.7109375" style="2" customWidth="1"/>
    <col min="10497" max="10497" width="8.7109375" style="2" customWidth="1"/>
    <col min="10498" max="10500" width="5.28515625" style="2" customWidth="1"/>
    <col min="10501" max="10501" width="7.7109375" style="2" customWidth="1"/>
    <col min="10502" max="10503" width="5.28515625" style="2" customWidth="1"/>
    <col min="10504" max="10504" width="5.42578125" style="2" customWidth="1"/>
    <col min="10505" max="10507" width="5.28515625" style="2" customWidth="1"/>
    <col min="10508" max="10508" width="6.42578125" style="2" customWidth="1"/>
    <col min="10509" max="10509" width="6.5703125" style="2" customWidth="1"/>
    <col min="10510" max="10748" width="9.140625" style="2"/>
    <col min="10749" max="10749" width="12" style="2" customWidth="1"/>
    <col min="10750" max="10750" width="34.85546875" style="2" customWidth="1"/>
    <col min="10751" max="10751" width="7.5703125" style="2" customWidth="1"/>
    <col min="10752" max="10752" width="6.7109375" style="2" customWidth="1"/>
    <col min="10753" max="10753" width="8.7109375" style="2" customWidth="1"/>
    <col min="10754" max="10756" width="5.28515625" style="2" customWidth="1"/>
    <col min="10757" max="10757" width="7.7109375" style="2" customWidth="1"/>
    <col min="10758" max="10759" width="5.28515625" style="2" customWidth="1"/>
    <col min="10760" max="10760" width="5.42578125" style="2" customWidth="1"/>
    <col min="10761" max="10763" width="5.28515625" style="2" customWidth="1"/>
    <col min="10764" max="10764" width="6.42578125" style="2" customWidth="1"/>
    <col min="10765" max="10765" width="6.5703125" style="2" customWidth="1"/>
    <col min="10766" max="11004" width="9.140625" style="2"/>
    <col min="11005" max="11005" width="12" style="2" customWidth="1"/>
    <col min="11006" max="11006" width="34.85546875" style="2" customWidth="1"/>
    <col min="11007" max="11007" width="7.5703125" style="2" customWidth="1"/>
    <col min="11008" max="11008" width="6.7109375" style="2" customWidth="1"/>
    <col min="11009" max="11009" width="8.7109375" style="2" customWidth="1"/>
    <col min="11010" max="11012" width="5.28515625" style="2" customWidth="1"/>
    <col min="11013" max="11013" width="7.7109375" style="2" customWidth="1"/>
    <col min="11014" max="11015" width="5.28515625" style="2" customWidth="1"/>
    <col min="11016" max="11016" width="5.42578125" style="2" customWidth="1"/>
    <col min="11017" max="11019" width="5.28515625" style="2" customWidth="1"/>
    <col min="11020" max="11020" width="6.42578125" style="2" customWidth="1"/>
    <col min="11021" max="11021" width="6.5703125" style="2" customWidth="1"/>
    <col min="11022" max="11260" width="9.140625" style="2"/>
    <col min="11261" max="11261" width="12" style="2" customWidth="1"/>
    <col min="11262" max="11262" width="34.85546875" style="2" customWidth="1"/>
    <col min="11263" max="11263" width="7.5703125" style="2" customWidth="1"/>
    <col min="11264" max="11264" width="6.7109375" style="2" customWidth="1"/>
    <col min="11265" max="11265" width="8.7109375" style="2" customWidth="1"/>
    <col min="11266" max="11268" width="5.28515625" style="2" customWidth="1"/>
    <col min="11269" max="11269" width="7.7109375" style="2" customWidth="1"/>
    <col min="11270" max="11271" width="5.28515625" style="2" customWidth="1"/>
    <col min="11272" max="11272" width="5.42578125" style="2" customWidth="1"/>
    <col min="11273" max="11275" width="5.28515625" style="2" customWidth="1"/>
    <col min="11276" max="11276" width="6.42578125" style="2" customWidth="1"/>
    <col min="11277" max="11277" width="6.5703125" style="2" customWidth="1"/>
    <col min="11278" max="11516" width="9.140625" style="2"/>
    <col min="11517" max="11517" width="12" style="2" customWidth="1"/>
    <col min="11518" max="11518" width="34.85546875" style="2" customWidth="1"/>
    <col min="11519" max="11519" width="7.5703125" style="2" customWidth="1"/>
    <col min="11520" max="11520" width="6.7109375" style="2" customWidth="1"/>
    <col min="11521" max="11521" width="8.7109375" style="2" customWidth="1"/>
    <col min="11522" max="11524" width="5.28515625" style="2" customWidth="1"/>
    <col min="11525" max="11525" width="7.7109375" style="2" customWidth="1"/>
    <col min="11526" max="11527" width="5.28515625" style="2" customWidth="1"/>
    <col min="11528" max="11528" width="5.42578125" style="2" customWidth="1"/>
    <col min="11529" max="11531" width="5.28515625" style="2" customWidth="1"/>
    <col min="11532" max="11532" width="6.42578125" style="2" customWidth="1"/>
    <col min="11533" max="11533" width="6.5703125" style="2" customWidth="1"/>
    <col min="11534" max="11772" width="9.140625" style="2"/>
    <col min="11773" max="11773" width="12" style="2" customWidth="1"/>
    <col min="11774" max="11774" width="34.85546875" style="2" customWidth="1"/>
    <col min="11775" max="11775" width="7.5703125" style="2" customWidth="1"/>
    <col min="11776" max="11776" width="6.7109375" style="2" customWidth="1"/>
    <col min="11777" max="11777" width="8.7109375" style="2" customWidth="1"/>
    <col min="11778" max="11780" width="5.28515625" style="2" customWidth="1"/>
    <col min="11781" max="11781" width="7.7109375" style="2" customWidth="1"/>
    <col min="11782" max="11783" width="5.28515625" style="2" customWidth="1"/>
    <col min="11784" max="11784" width="5.42578125" style="2" customWidth="1"/>
    <col min="11785" max="11787" width="5.28515625" style="2" customWidth="1"/>
    <col min="11788" max="11788" width="6.42578125" style="2" customWidth="1"/>
    <col min="11789" max="11789" width="6.5703125" style="2" customWidth="1"/>
    <col min="11790" max="12028" width="9.140625" style="2"/>
    <col min="12029" max="12029" width="12" style="2" customWidth="1"/>
    <col min="12030" max="12030" width="34.85546875" style="2" customWidth="1"/>
    <col min="12031" max="12031" width="7.5703125" style="2" customWidth="1"/>
    <col min="12032" max="12032" width="6.7109375" style="2" customWidth="1"/>
    <col min="12033" max="12033" width="8.7109375" style="2" customWidth="1"/>
    <col min="12034" max="12036" width="5.28515625" style="2" customWidth="1"/>
    <col min="12037" max="12037" width="7.7109375" style="2" customWidth="1"/>
    <col min="12038" max="12039" width="5.28515625" style="2" customWidth="1"/>
    <col min="12040" max="12040" width="5.42578125" style="2" customWidth="1"/>
    <col min="12041" max="12043" width="5.28515625" style="2" customWidth="1"/>
    <col min="12044" max="12044" width="6.42578125" style="2" customWidth="1"/>
    <col min="12045" max="12045" width="6.5703125" style="2" customWidth="1"/>
    <col min="12046" max="12284" width="9.140625" style="2"/>
    <col min="12285" max="12285" width="12" style="2" customWidth="1"/>
    <col min="12286" max="12286" width="34.85546875" style="2" customWidth="1"/>
    <col min="12287" max="12287" width="7.5703125" style="2" customWidth="1"/>
    <col min="12288" max="12288" width="6.7109375" style="2" customWidth="1"/>
    <col min="12289" max="12289" width="8.7109375" style="2" customWidth="1"/>
    <col min="12290" max="12292" width="5.28515625" style="2" customWidth="1"/>
    <col min="12293" max="12293" width="7.7109375" style="2" customWidth="1"/>
    <col min="12294" max="12295" width="5.28515625" style="2" customWidth="1"/>
    <col min="12296" max="12296" width="5.42578125" style="2" customWidth="1"/>
    <col min="12297" max="12299" width="5.28515625" style="2" customWidth="1"/>
    <col min="12300" max="12300" width="6.42578125" style="2" customWidth="1"/>
    <col min="12301" max="12301" width="6.5703125" style="2" customWidth="1"/>
    <col min="12302" max="12540" width="9.140625" style="2"/>
    <col min="12541" max="12541" width="12" style="2" customWidth="1"/>
    <col min="12542" max="12542" width="34.85546875" style="2" customWidth="1"/>
    <col min="12543" max="12543" width="7.5703125" style="2" customWidth="1"/>
    <col min="12544" max="12544" width="6.7109375" style="2" customWidth="1"/>
    <col min="12545" max="12545" width="8.7109375" style="2" customWidth="1"/>
    <col min="12546" max="12548" width="5.28515625" style="2" customWidth="1"/>
    <col min="12549" max="12549" width="7.7109375" style="2" customWidth="1"/>
    <col min="12550" max="12551" width="5.28515625" style="2" customWidth="1"/>
    <col min="12552" max="12552" width="5.42578125" style="2" customWidth="1"/>
    <col min="12553" max="12555" width="5.28515625" style="2" customWidth="1"/>
    <col min="12556" max="12556" width="6.42578125" style="2" customWidth="1"/>
    <col min="12557" max="12557" width="6.5703125" style="2" customWidth="1"/>
    <col min="12558" max="12796" width="9.140625" style="2"/>
    <col min="12797" max="12797" width="12" style="2" customWidth="1"/>
    <col min="12798" max="12798" width="34.85546875" style="2" customWidth="1"/>
    <col min="12799" max="12799" width="7.5703125" style="2" customWidth="1"/>
    <col min="12800" max="12800" width="6.7109375" style="2" customWidth="1"/>
    <col min="12801" max="12801" width="8.7109375" style="2" customWidth="1"/>
    <col min="12802" max="12804" width="5.28515625" style="2" customWidth="1"/>
    <col min="12805" max="12805" width="7.7109375" style="2" customWidth="1"/>
    <col min="12806" max="12807" width="5.28515625" style="2" customWidth="1"/>
    <col min="12808" max="12808" width="5.42578125" style="2" customWidth="1"/>
    <col min="12809" max="12811" width="5.28515625" style="2" customWidth="1"/>
    <col min="12812" max="12812" width="6.42578125" style="2" customWidth="1"/>
    <col min="12813" max="12813" width="6.5703125" style="2" customWidth="1"/>
    <col min="12814" max="13052" width="9.140625" style="2"/>
    <col min="13053" max="13053" width="12" style="2" customWidth="1"/>
    <col min="13054" max="13054" width="34.85546875" style="2" customWidth="1"/>
    <col min="13055" max="13055" width="7.5703125" style="2" customWidth="1"/>
    <col min="13056" max="13056" width="6.7109375" style="2" customWidth="1"/>
    <col min="13057" max="13057" width="8.7109375" style="2" customWidth="1"/>
    <col min="13058" max="13060" width="5.28515625" style="2" customWidth="1"/>
    <col min="13061" max="13061" width="7.7109375" style="2" customWidth="1"/>
    <col min="13062" max="13063" width="5.28515625" style="2" customWidth="1"/>
    <col min="13064" max="13064" width="5.42578125" style="2" customWidth="1"/>
    <col min="13065" max="13067" width="5.28515625" style="2" customWidth="1"/>
    <col min="13068" max="13068" width="6.42578125" style="2" customWidth="1"/>
    <col min="13069" max="13069" width="6.5703125" style="2" customWidth="1"/>
    <col min="13070" max="13308" width="9.140625" style="2"/>
    <col min="13309" max="13309" width="12" style="2" customWidth="1"/>
    <col min="13310" max="13310" width="34.85546875" style="2" customWidth="1"/>
    <col min="13311" max="13311" width="7.5703125" style="2" customWidth="1"/>
    <col min="13312" max="13312" width="6.7109375" style="2" customWidth="1"/>
    <col min="13313" max="13313" width="8.7109375" style="2" customWidth="1"/>
    <col min="13314" max="13316" width="5.28515625" style="2" customWidth="1"/>
    <col min="13317" max="13317" width="7.7109375" style="2" customWidth="1"/>
    <col min="13318" max="13319" width="5.28515625" style="2" customWidth="1"/>
    <col min="13320" max="13320" width="5.42578125" style="2" customWidth="1"/>
    <col min="13321" max="13323" width="5.28515625" style="2" customWidth="1"/>
    <col min="13324" max="13324" width="6.42578125" style="2" customWidth="1"/>
    <col min="13325" max="13325" width="6.5703125" style="2" customWidth="1"/>
    <col min="13326" max="13564" width="9.140625" style="2"/>
    <col min="13565" max="13565" width="12" style="2" customWidth="1"/>
    <col min="13566" max="13566" width="34.85546875" style="2" customWidth="1"/>
    <col min="13567" max="13567" width="7.5703125" style="2" customWidth="1"/>
    <col min="13568" max="13568" width="6.7109375" style="2" customWidth="1"/>
    <col min="13569" max="13569" width="8.7109375" style="2" customWidth="1"/>
    <col min="13570" max="13572" width="5.28515625" style="2" customWidth="1"/>
    <col min="13573" max="13573" width="7.7109375" style="2" customWidth="1"/>
    <col min="13574" max="13575" width="5.28515625" style="2" customWidth="1"/>
    <col min="13576" max="13576" width="5.42578125" style="2" customWidth="1"/>
    <col min="13577" max="13579" width="5.28515625" style="2" customWidth="1"/>
    <col min="13580" max="13580" width="6.42578125" style="2" customWidth="1"/>
    <col min="13581" max="13581" width="6.5703125" style="2" customWidth="1"/>
    <col min="13582" max="13820" width="9.140625" style="2"/>
    <col min="13821" max="13821" width="12" style="2" customWidth="1"/>
    <col min="13822" max="13822" width="34.85546875" style="2" customWidth="1"/>
    <col min="13823" max="13823" width="7.5703125" style="2" customWidth="1"/>
    <col min="13824" max="13824" width="6.7109375" style="2" customWidth="1"/>
    <col min="13825" max="13825" width="8.7109375" style="2" customWidth="1"/>
    <col min="13826" max="13828" width="5.28515625" style="2" customWidth="1"/>
    <col min="13829" max="13829" width="7.7109375" style="2" customWidth="1"/>
    <col min="13830" max="13831" width="5.28515625" style="2" customWidth="1"/>
    <col min="13832" max="13832" width="5.42578125" style="2" customWidth="1"/>
    <col min="13833" max="13835" width="5.28515625" style="2" customWidth="1"/>
    <col min="13836" max="13836" width="6.42578125" style="2" customWidth="1"/>
    <col min="13837" max="13837" width="6.5703125" style="2" customWidth="1"/>
    <col min="13838" max="14076" width="9.140625" style="2"/>
    <col min="14077" max="14077" width="12" style="2" customWidth="1"/>
    <col min="14078" max="14078" width="34.85546875" style="2" customWidth="1"/>
    <col min="14079" max="14079" width="7.5703125" style="2" customWidth="1"/>
    <col min="14080" max="14080" width="6.7109375" style="2" customWidth="1"/>
    <col min="14081" max="14081" width="8.7109375" style="2" customWidth="1"/>
    <col min="14082" max="14084" width="5.28515625" style="2" customWidth="1"/>
    <col min="14085" max="14085" width="7.7109375" style="2" customWidth="1"/>
    <col min="14086" max="14087" width="5.28515625" style="2" customWidth="1"/>
    <col min="14088" max="14088" width="5.42578125" style="2" customWidth="1"/>
    <col min="14089" max="14091" width="5.28515625" style="2" customWidth="1"/>
    <col min="14092" max="14092" width="6.42578125" style="2" customWidth="1"/>
    <col min="14093" max="14093" width="6.5703125" style="2" customWidth="1"/>
    <col min="14094" max="14332" width="9.140625" style="2"/>
    <col min="14333" max="14333" width="12" style="2" customWidth="1"/>
    <col min="14334" max="14334" width="34.85546875" style="2" customWidth="1"/>
    <col min="14335" max="14335" width="7.5703125" style="2" customWidth="1"/>
    <col min="14336" max="14336" width="6.7109375" style="2" customWidth="1"/>
    <col min="14337" max="14337" width="8.7109375" style="2" customWidth="1"/>
    <col min="14338" max="14340" width="5.28515625" style="2" customWidth="1"/>
    <col min="14341" max="14341" width="7.7109375" style="2" customWidth="1"/>
    <col min="14342" max="14343" width="5.28515625" style="2" customWidth="1"/>
    <col min="14344" max="14344" width="5.42578125" style="2" customWidth="1"/>
    <col min="14345" max="14347" width="5.28515625" style="2" customWidth="1"/>
    <col min="14348" max="14348" width="6.42578125" style="2" customWidth="1"/>
    <col min="14349" max="14349" width="6.5703125" style="2" customWidth="1"/>
    <col min="14350" max="14588" width="9.140625" style="2"/>
    <col min="14589" max="14589" width="12" style="2" customWidth="1"/>
    <col min="14590" max="14590" width="34.85546875" style="2" customWidth="1"/>
    <col min="14591" max="14591" width="7.5703125" style="2" customWidth="1"/>
    <col min="14592" max="14592" width="6.7109375" style="2" customWidth="1"/>
    <col min="14593" max="14593" width="8.7109375" style="2" customWidth="1"/>
    <col min="14594" max="14596" width="5.28515625" style="2" customWidth="1"/>
    <col min="14597" max="14597" width="7.7109375" style="2" customWidth="1"/>
    <col min="14598" max="14599" width="5.28515625" style="2" customWidth="1"/>
    <col min="14600" max="14600" width="5.42578125" style="2" customWidth="1"/>
    <col min="14601" max="14603" width="5.28515625" style="2" customWidth="1"/>
    <col min="14604" max="14604" width="6.42578125" style="2" customWidth="1"/>
    <col min="14605" max="14605" width="6.5703125" style="2" customWidth="1"/>
    <col min="14606" max="14844" width="9.140625" style="2"/>
    <col min="14845" max="14845" width="12" style="2" customWidth="1"/>
    <col min="14846" max="14846" width="34.85546875" style="2" customWidth="1"/>
    <col min="14847" max="14847" width="7.5703125" style="2" customWidth="1"/>
    <col min="14848" max="14848" width="6.7109375" style="2" customWidth="1"/>
    <col min="14849" max="14849" width="8.7109375" style="2" customWidth="1"/>
    <col min="14850" max="14852" width="5.28515625" style="2" customWidth="1"/>
    <col min="14853" max="14853" width="7.7109375" style="2" customWidth="1"/>
    <col min="14854" max="14855" width="5.28515625" style="2" customWidth="1"/>
    <col min="14856" max="14856" width="5.42578125" style="2" customWidth="1"/>
    <col min="14857" max="14859" width="5.28515625" style="2" customWidth="1"/>
    <col min="14860" max="14860" width="6.42578125" style="2" customWidth="1"/>
    <col min="14861" max="14861" width="6.5703125" style="2" customWidth="1"/>
    <col min="14862" max="15100" width="9.140625" style="2"/>
    <col min="15101" max="15101" width="12" style="2" customWidth="1"/>
    <col min="15102" max="15102" width="34.85546875" style="2" customWidth="1"/>
    <col min="15103" max="15103" width="7.5703125" style="2" customWidth="1"/>
    <col min="15104" max="15104" width="6.7109375" style="2" customWidth="1"/>
    <col min="15105" max="15105" width="8.7109375" style="2" customWidth="1"/>
    <col min="15106" max="15108" width="5.28515625" style="2" customWidth="1"/>
    <col min="15109" max="15109" width="7.7109375" style="2" customWidth="1"/>
    <col min="15110" max="15111" width="5.28515625" style="2" customWidth="1"/>
    <col min="15112" max="15112" width="5.42578125" style="2" customWidth="1"/>
    <col min="15113" max="15115" width="5.28515625" style="2" customWidth="1"/>
    <col min="15116" max="15116" width="6.42578125" style="2" customWidth="1"/>
    <col min="15117" max="15117" width="6.5703125" style="2" customWidth="1"/>
    <col min="15118" max="15356" width="9.140625" style="2"/>
    <col min="15357" max="15357" width="12" style="2" customWidth="1"/>
    <col min="15358" max="15358" width="34.85546875" style="2" customWidth="1"/>
    <col min="15359" max="15359" width="7.5703125" style="2" customWidth="1"/>
    <col min="15360" max="15360" width="6.7109375" style="2" customWidth="1"/>
    <col min="15361" max="15361" width="8.7109375" style="2" customWidth="1"/>
    <col min="15362" max="15364" width="5.28515625" style="2" customWidth="1"/>
    <col min="15365" max="15365" width="7.7109375" style="2" customWidth="1"/>
    <col min="15366" max="15367" width="5.28515625" style="2" customWidth="1"/>
    <col min="15368" max="15368" width="5.42578125" style="2" customWidth="1"/>
    <col min="15369" max="15371" width="5.28515625" style="2" customWidth="1"/>
    <col min="15372" max="15372" width="6.42578125" style="2" customWidth="1"/>
    <col min="15373" max="15373" width="6.5703125" style="2" customWidth="1"/>
    <col min="15374" max="15612" width="9.140625" style="2"/>
    <col min="15613" max="15613" width="12" style="2" customWidth="1"/>
    <col min="15614" max="15614" width="34.85546875" style="2" customWidth="1"/>
    <col min="15615" max="15615" width="7.5703125" style="2" customWidth="1"/>
    <col min="15616" max="15616" width="6.7109375" style="2" customWidth="1"/>
    <col min="15617" max="15617" width="8.7109375" style="2" customWidth="1"/>
    <col min="15618" max="15620" width="5.28515625" style="2" customWidth="1"/>
    <col min="15621" max="15621" width="7.7109375" style="2" customWidth="1"/>
    <col min="15622" max="15623" width="5.28515625" style="2" customWidth="1"/>
    <col min="15624" max="15624" width="5.42578125" style="2" customWidth="1"/>
    <col min="15625" max="15627" width="5.28515625" style="2" customWidth="1"/>
    <col min="15628" max="15628" width="6.42578125" style="2" customWidth="1"/>
    <col min="15629" max="15629" width="6.5703125" style="2" customWidth="1"/>
    <col min="15630" max="15868" width="9.140625" style="2"/>
    <col min="15869" max="15869" width="12" style="2" customWidth="1"/>
    <col min="15870" max="15870" width="34.85546875" style="2" customWidth="1"/>
    <col min="15871" max="15871" width="7.5703125" style="2" customWidth="1"/>
    <col min="15872" max="15872" width="6.7109375" style="2" customWidth="1"/>
    <col min="15873" max="15873" width="8.7109375" style="2" customWidth="1"/>
    <col min="15874" max="15876" width="5.28515625" style="2" customWidth="1"/>
    <col min="15877" max="15877" width="7.7109375" style="2" customWidth="1"/>
    <col min="15878" max="15879" width="5.28515625" style="2" customWidth="1"/>
    <col min="15880" max="15880" width="5.42578125" style="2" customWidth="1"/>
    <col min="15881" max="15883" width="5.28515625" style="2" customWidth="1"/>
    <col min="15884" max="15884" width="6.42578125" style="2" customWidth="1"/>
    <col min="15885" max="15885" width="6.5703125" style="2" customWidth="1"/>
    <col min="15886" max="16124" width="9.140625" style="2"/>
    <col min="16125" max="16125" width="12" style="2" customWidth="1"/>
    <col min="16126" max="16126" width="34.85546875" style="2" customWidth="1"/>
    <col min="16127" max="16127" width="7.5703125" style="2" customWidth="1"/>
    <col min="16128" max="16128" width="6.7109375" style="2" customWidth="1"/>
    <col min="16129" max="16129" width="8.7109375" style="2" customWidth="1"/>
    <col min="16130" max="16132" width="5.28515625" style="2" customWidth="1"/>
    <col min="16133" max="16133" width="7.7109375" style="2" customWidth="1"/>
    <col min="16134" max="16135" width="5.28515625" style="2" customWidth="1"/>
    <col min="16136" max="16136" width="5.42578125" style="2" customWidth="1"/>
    <col min="16137" max="16139" width="5.28515625" style="2" customWidth="1"/>
    <col min="16140" max="16140" width="6.42578125" style="2" customWidth="1"/>
    <col min="16141" max="16141" width="6.5703125" style="2" customWidth="1"/>
    <col min="16142" max="16384" width="9.140625" style="2"/>
  </cols>
  <sheetData>
    <row r="1" spans="1:15" s="1" customFormat="1" ht="15" x14ac:dyDescent="0.2">
      <c r="A1" s="214" t="s">
        <v>260</v>
      </c>
      <c r="B1" s="215" t="s">
        <v>1</v>
      </c>
      <c r="C1" s="280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</row>
    <row r="2" spans="1:15" s="1" customFormat="1" ht="12" customHeight="1" thickBot="1" x14ac:dyDescent="0.25">
      <c r="A2" s="214"/>
      <c r="B2" s="215"/>
      <c r="C2" s="280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</row>
    <row r="3" spans="1:15" ht="25.9" customHeight="1" thickBot="1" x14ac:dyDescent="0.25">
      <c r="A3" s="421" t="s">
        <v>2</v>
      </c>
      <c r="B3" s="423" t="s">
        <v>3</v>
      </c>
      <c r="C3" s="425" t="s">
        <v>4</v>
      </c>
      <c r="D3" s="423" t="s">
        <v>5</v>
      </c>
      <c r="E3" s="423"/>
      <c r="F3" s="423"/>
      <c r="G3" s="423"/>
      <c r="H3" s="423"/>
      <c r="I3" s="423"/>
      <c r="J3" s="447" t="s">
        <v>6</v>
      </c>
      <c r="K3" s="447"/>
      <c r="L3" s="447"/>
      <c r="M3" s="447"/>
      <c r="N3" s="447"/>
      <c r="O3" s="448"/>
    </row>
    <row r="4" spans="1:15" ht="18" customHeight="1" x14ac:dyDescent="0.2">
      <c r="A4" s="422"/>
      <c r="B4" s="424"/>
      <c r="C4" s="426"/>
      <c r="D4" s="449" t="s">
        <v>7</v>
      </c>
      <c r="E4" s="477" t="s">
        <v>8</v>
      </c>
      <c r="F4" s="450" t="s">
        <v>9</v>
      </c>
      <c r="G4" s="450"/>
      <c r="H4" s="450"/>
      <c r="I4" s="451"/>
      <c r="J4" s="469" t="s">
        <v>103</v>
      </c>
      <c r="K4" s="470"/>
      <c r="L4" s="469" t="s">
        <v>104</v>
      </c>
      <c r="M4" s="470"/>
      <c r="N4" s="469" t="s">
        <v>105</v>
      </c>
      <c r="O4" s="470"/>
    </row>
    <row r="5" spans="1:15" ht="12.6" customHeight="1" x14ac:dyDescent="0.2">
      <c r="A5" s="422"/>
      <c r="B5" s="424"/>
      <c r="C5" s="426"/>
      <c r="D5" s="449"/>
      <c r="E5" s="477"/>
      <c r="F5" s="449" t="s">
        <v>10</v>
      </c>
      <c r="G5" s="450" t="s">
        <v>11</v>
      </c>
      <c r="H5" s="450"/>
      <c r="I5" s="451"/>
      <c r="J5" s="440" t="s">
        <v>189</v>
      </c>
      <c r="K5" s="442" t="s">
        <v>190</v>
      </c>
      <c r="L5" s="443" t="s">
        <v>188</v>
      </c>
      <c r="M5" s="439" t="s">
        <v>198</v>
      </c>
      <c r="N5" s="440" t="s">
        <v>239</v>
      </c>
      <c r="O5" s="442" t="s">
        <v>240</v>
      </c>
    </row>
    <row r="6" spans="1:15" ht="161.25" customHeight="1" x14ac:dyDescent="0.2">
      <c r="A6" s="422"/>
      <c r="B6" s="424"/>
      <c r="C6" s="426"/>
      <c r="D6" s="449"/>
      <c r="E6" s="477"/>
      <c r="F6" s="449"/>
      <c r="G6" s="277" t="s">
        <v>12</v>
      </c>
      <c r="H6" s="277" t="s">
        <v>13</v>
      </c>
      <c r="I6" s="82" t="s">
        <v>14</v>
      </c>
      <c r="J6" s="440"/>
      <c r="K6" s="442"/>
      <c r="L6" s="443"/>
      <c r="M6" s="439"/>
      <c r="N6" s="440"/>
      <c r="O6" s="442"/>
    </row>
    <row r="7" spans="1:15" s="3" customFormat="1" x14ac:dyDescent="0.2">
      <c r="A7" s="298">
        <v>1</v>
      </c>
      <c r="B7" s="216">
        <v>2</v>
      </c>
      <c r="C7" s="281">
        <v>3</v>
      </c>
      <c r="D7" s="216">
        <v>4</v>
      </c>
      <c r="E7" s="216">
        <v>5</v>
      </c>
      <c r="F7" s="216">
        <v>6</v>
      </c>
      <c r="G7" s="216">
        <v>7</v>
      </c>
      <c r="H7" s="216">
        <v>8</v>
      </c>
      <c r="I7" s="335">
        <v>9</v>
      </c>
      <c r="J7" s="298">
        <v>10</v>
      </c>
      <c r="K7" s="299">
        <v>11</v>
      </c>
      <c r="L7" s="353">
        <v>12</v>
      </c>
      <c r="M7" s="335">
        <v>13</v>
      </c>
      <c r="N7" s="298">
        <v>14</v>
      </c>
      <c r="O7" s="299">
        <v>15</v>
      </c>
    </row>
    <row r="8" spans="1:15" s="3" customFormat="1" x14ac:dyDescent="0.2">
      <c r="A8" s="300" t="s">
        <v>15</v>
      </c>
      <c r="B8" s="217" t="s">
        <v>16</v>
      </c>
      <c r="C8" s="282" t="s">
        <v>252</v>
      </c>
      <c r="D8" s="218">
        <f>SUM(D9:D21)</f>
        <v>2106</v>
      </c>
      <c r="E8" s="218">
        <f t="shared" ref="E8:I8" si="0">SUM(E9:E21)</f>
        <v>702</v>
      </c>
      <c r="F8" s="218">
        <f t="shared" si="0"/>
        <v>1404</v>
      </c>
      <c r="G8" s="218">
        <f t="shared" si="0"/>
        <v>923</v>
      </c>
      <c r="H8" s="218">
        <f t="shared" si="0"/>
        <v>481</v>
      </c>
      <c r="I8" s="336">
        <f t="shared" si="0"/>
        <v>0</v>
      </c>
      <c r="J8" s="370">
        <f>SUM(J9:J21)</f>
        <v>522</v>
      </c>
      <c r="K8" s="301">
        <f t="shared" ref="K8:O8" si="1">SUM(K9:K21)</f>
        <v>621</v>
      </c>
      <c r="L8" s="354">
        <f t="shared" si="1"/>
        <v>145</v>
      </c>
      <c r="M8" s="336">
        <f t="shared" si="1"/>
        <v>116</v>
      </c>
      <c r="N8" s="370">
        <f t="shared" si="1"/>
        <v>0</v>
      </c>
      <c r="O8" s="301">
        <f t="shared" si="1"/>
        <v>0</v>
      </c>
    </row>
    <row r="9" spans="1:15" x14ac:dyDescent="0.2">
      <c r="A9" s="302" t="s">
        <v>17</v>
      </c>
      <c r="B9" s="271" t="s">
        <v>18</v>
      </c>
      <c r="C9" s="219" t="s">
        <v>248</v>
      </c>
      <c r="D9" s="278">
        <v>117</v>
      </c>
      <c r="E9" s="278">
        <v>39</v>
      </c>
      <c r="F9" s="278">
        <f>SUM(J9:O9)</f>
        <v>78</v>
      </c>
      <c r="G9" s="278">
        <v>78</v>
      </c>
      <c r="H9" s="278">
        <v>0</v>
      </c>
      <c r="I9" s="337"/>
      <c r="J9" s="371">
        <v>17</v>
      </c>
      <c r="K9" s="333">
        <v>22</v>
      </c>
      <c r="L9" s="355">
        <v>16</v>
      </c>
      <c r="M9" s="339">
        <v>23</v>
      </c>
      <c r="N9" s="375">
        <v>0</v>
      </c>
      <c r="O9" s="303">
        <v>0</v>
      </c>
    </row>
    <row r="10" spans="1:15" x14ac:dyDescent="0.2">
      <c r="A10" s="302" t="s">
        <v>19</v>
      </c>
      <c r="B10" s="271" t="s">
        <v>20</v>
      </c>
      <c r="C10" s="219" t="s">
        <v>209</v>
      </c>
      <c r="D10" s="278">
        <v>175</v>
      </c>
      <c r="E10" s="278">
        <v>58</v>
      </c>
      <c r="F10" s="278">
        <f t="shared" ref="F10:F21" si="2">SUM(J10:O10)</f>
        <v>117</v>
      </c>
      <c r="G10" s="278">
        <v>117</v>
      </c>
      <c r="H10" s="278">
        <v>0</v>
      </c>
      <c r="I10" s="337"/>
      <c r="J10" s="371">
        <v>34</v>
      </c>
      <c r="K10" s="333">
        <v>44</v>
      </c>
      <c r="L10" s="355">
        <v>16</v>
      </c>
      <c r="M10" s="339">
        <v>23</v>
      </c>
      <c r="N10" s="375">
        <v>0</v>
      </c>
      <c r="O10" s="303">
        <v>0</v>
      </c>
    </row>
    <row r="11" spans="1:15" x14ac:dyDescent="0.2">
      <c r="A11" s="302" t="s">
        <v>21</v>
      </c>
      <c r="B11" s="271" t="s">
        <v>22</v>
      </c>
      <c r="C11" s="219" t="s">
        <v>213</v>
      </c>
      <c r="D11" s="278">
        <v>117</v>
      </c>
      <c r="E11" s="278">
        <v>39</v>
      </c>
      <c r="F11" s="278">
        <f t="shared" si="2"/>
        <v>78</v>
      </c>
      <c r="G11" s="278">
        <v>0</v>
      </c>
      <c r="H11" s="278">
        <v>78</v>
      </c>
      <c r="I11" s="337"/>
      <c r="J11" s="371">
        <v>34</v>
      </c>
      <c r="K11" s="333">
        <v>44</v>
      </c>
      <c r="L11" s="355">
        <v>0</v>
      </c>
      <c r="M11" s="339">
        <v>0</v>
      </c>
      <c r="N11" s="375">
        <v>0</v>
      </c>
      <c r="O11" s="303">
        <v>0</v>
      </c>
    </row>
    <row r="12" spans="1:15" x14ac:dyDescent="0.2">
      <c r="A12" s="302" t="s">
        <v>23</v>
      </c>
      <c r="B12" s="271" t="s">
        <v>24</v>
      </c>
      <c r="C12" s="219" t="s">
        <v>249</v>
      </c>
      <c r="D12" s="278">
        <v>176</v>
      </c>
      <c r="E12" s="278">
        <v>59</v>
      </c>
      <c r="F12" s="278">
        <f t="shared" si="2"/>
        <v>117</v>
      </c>
      <c r="G12" s="278">
        <v>117</v>
      </c>
      <c r="H12" s="278">
        <v>0</v>
      </c>
      <c r="I12" s="337"/>
      <c r="J12" s="371">
        <v>46</v>
      </c>
      <c r="K12" s="333">
        <v>44</v>
      </c>
      <c r="L12" s="355">
        <v>27</v>
      </c>
      <c r="M12" s="339">
        <v>0</v>
      </c>
      <c r="N12" s="375">
        <v>0</v>
      </c>
      <c r="O12" s="303">
        <v>0</v>
      </c>
    </row>
    <row r="13" spans="1:15" x14ac:dyDescent="0.2">
      <c r="A13" s="302" t="s">
        <v>25</v>
      </c>
      <c r="B13" s="271" t="s">
        <v>26</v>
      </c>
      <c r="C13" s="219" t="s">
        <v>213</v>
      </c>
      <c r="D13" s="278">
        <v>117</v>
      </c>
      <c r="E13" s="278">
        <v>39</v>
      </c>
      <c r="F13" s="278">
        <f t="shared" si="2"/>
        <v>78</v>
      </c>
      <c r="G13" s="278">
        <v>78</v>
      </c>
      <c r="H13" s="278">
        <v>0</v>
      </c>
      <c r="I13" s="337"/>
      <c r="J13" s="371">
        <v>34</v>
      </c>
      <c r="K13" s="333">
        <v>44</v>
      </c>
      <c r="L13" s="355">
        <v>0</v>
      </c>
      <c r="M13" s="339">
        <v>0</v>
      </c>
      <c r="N13" s="375">
        <v>0</v>
      </c>
      <c r="O13" s="303">
        <v>0</v>
      </c>
    </row>
    <row r="14" spans="1:15" x14ac:dyDescent="0.2">
      <c r="A14" s="302" t="s">
        <v>27</v>
      </c>
      <c r="B14" s="271" t="s">
        <v>133</v>
      </c>
      <c r="C14" s="219" t="s">
        <v>213</v>
      </c>
      <c r="D14" s="278">
        <v>58</v>
      </c>
      <c r="E14" s="278">
        <v>19</v>
      </c>
      <c r="F14" s="278">
        <f t="shared" si="2"/>
        <v>39</v>
      </c>
      <c r="G14" s="278">
        <v>33</v>
      </c>
      <c r="H14" s="278">
        <v>6</v>
      </c>
      <c r="I14" s="337"/>
      <c r="J14" s="371">
        <v>17</v>
      </c>
      <c r="K14" s="333">
        <v>22</v>
      </c>
      <c r="L14" s="355">
        <v>0</v>
      </c>
      <c r="M14" s="339">
        <v>0</v>
      </c>
      <c r="N14" s="375">
        <v>0</v>
      </c>
      <c r="O14" s="303">
        <v>0</v>
      </c>
    </row>
    <row r="15" spans="1:15" x14ac:dyDescent="0.2">
      <c r="A15" s="302" t="s">
        <v>29</v>
      </c>
      <c r="B15" s="271" t="s">
        <v>134</v>
      </c>
      <c r="C15" s="219" t="s">
        <v>213</v>
      </c>
      <c r="D15" s="278">
        <v>176</v>
      </c>
      <c r="E15" s="278">
        <v>59</v>
      </c>
      <c r="F15" s="278">
        <f t="shared" si="2"/>
        <v>117</v>
      </c>
      <c r="G15" s="278">
        <v>81</v>
      </c>
      <c r="H15" s="278">
        <v>36</v>
      </c>
      <c r="I15" s="337"/>
      <c r="J15" s="371">
        <v>51</v>
      </c>
      <c r="K15" s="333">
        <v>66</v>
      </c>
      <c r="L15" s="355">
        <v>0</v>
      </c>
      <c r="M15" s="339">
        <v>0</v>
      </c>
      <c r="N15" s="375">
        <v>0</v>
      </c>
      <c r="O15" s="303">
        <v>0</v>
      </c>
    </row>
    <row r="16" spans="1:15" x14ac:dyDescent="0.2">
      <c r="A16" s="302" t="s">
        <v>30</v>
      </c>
      <c r="B16" s="271" t="s">
        <v>31</v>
      </c>
      <c r="C16" s="219" t="s">
        <v>250</v>
      </c>
      <c r="D16" s="278">
        <v>176</v>
      </c>
      <c r="E16" s="278">
        <v>59</v>
      </c>
      <c r="F16" s="278">
        <f t="shared" si="2"/>
        <v>117</v>
      </c>
      <c r="G16" s="278">
        <v>2</v>
      </c>
      <c r="H16" s="278">
        <v>115</v>
      </c>
      <c r="I16" s="337"/>
      <c r="J16" s="371">
        <v>51</v>
      </c>
      <c r="K16" s="333">
        <v>66</v>
      </c>
      <c r="L16" s="355">
        <v>0</v>
      </c>
      <c r="M16" s="339">
        <v>0</v>
      </c>
      <c r="N16" s="375">
        <v>0</v>
      </c>
      <c r="O16" s="303">
        <v>0</v>
      </c>
    </row>
    <row r="17" spans="1:18" x14ac:dyDescent="0.2">
      <c r="A17" s="302" t="s">
        <v>32</v>
      </c>
      <c r="B17" s="272" t="s">
        <v>33</v>
      </c>
      <c r="C17" s="219" t="s">
        <v>213</v>
      </c>
      <c r="D17" s="278">
        <v>105</v>
      </c>
      <c r="E17" s="278">
        <v>35</v>
      </c>
      <c r="F17" s="278">
        <f t="shared" si="2"/>
        <v>70</v>
      </c>
      <c r="G17" s="278">
        <v>54</v>
      </c>
      <c r="H17" s="278">
        <v>16</v>
      </c>
      <c r="I17" s="337"/>
      <c r="J17" s="371">
        <v>34</v>
      </c>
      <c r="K17" s="333">
        <v>36</v>
      </c>
      <c r="L17" s="355">
        <v>0</v>
      </c>
      <c r="M17" s="339">
        <v>0</v>
      </c>
      <c r="N17" s="375">
        <v>0</v>
      </c>
      <c r="O17" s="303">
        <v>0</v>
      </c>
    </row>
    <row r="18" spans="1:18" x14ac:dyDescent="0.2">
      <c r="A18" s="302" t="s">
        <v>223</v>
      </c>
      <c r="B18" s="273" t="s">
        <v>135</v>
      </c>
      <c r="C18" s="219" t="s">
        <v>219</v>
      </c>
      <c r="D18" s="279">
        <v>150</v>
      </c>
      <c r="E18" s="279">
        <v>50</v>
      </c>
      <c r="F18" s="278">
        <f t="shared" si="2"/>
        <v>100</v>
      </c>
      <c r="G18" s="279">
        <v>60</v>
      </c>
      <c r="H18" s="279">
        <v>40</v>
      </c>
      <c r="I18" s="337"/>
      <c r="J18" s="372">
        <v>34</v>
      </c>
      <c r="K18" s="373">
        <v>44</v>
      </c>
      <c r="L18" s="355">
        <v>22</v>
      </c>
      <c r="M18" s="339">
        <v>0</v>
      </c>
      <c r="N18" s="375">
        <v>0</v>
      </c>
      <c r="O18" s="303">
        <v>0</v>
      </c>
    </row>
    <row r="19" spans="1:18" x14ac:dyDescent="0.2">
      <c r="A19" s="302" t="s">
        <v>224</v>
      </c>
      <c r="B19" s="273" t="s">
        <v>139</v>
      </c>
      <c r="C19" s="219" t="s">
        <v>213</v>
      </c>
      <c r="D19" s="279">
        <v>162</v>
      </c>
      <c r="E19" s="279">
        <v>54</v>
      </c>
      <c r="F19" s="278">
        <f t="shared" si="2"/>
        <v>108</v>
      </c>
      <c r="G19" s="279">
        <v>78</v>
      </c>
      <c r="H19" s="279">
        <v>30</v>
      </c>
      <c r="I19" s="337"/>
      <c r="J19" s="372">
        <v>51</v>
      </c>
      <c r="K19" s="373">
        <v>57</v>
      </c>
      <c r="L19" s="355">
        <v>0</v>
      </c>
      <c r="M19" s="339">
        <v>0</v>
      </c>
      <c r="N19" s="375">
        <v>0</v>
      </c>
      <c r="O19" s="303">
        <v>0</v>
      </c>
    </row>
    <row r="20" spans="1:18" x14ac:dyDescent="0.2">
      <c r="A20" s="302" t="s">
        <v>225</v>
      </c>
      <c r="B20" s="274" t="s">
        <v>35</v>
      </c>
      <c r="C20" s="219" t="s">
        <v>251</v>
      </c>
      <c r="D20" s="279">
        <v>435</v>
      </c>
      <c r="E20" s="279">
        <v>145</v>
      </c>
      <c r="F20" s="278">
        <f t="shared" si="2"/>
        <v>290</v>
      </c>
      <c r="G20" s="279">
        <v>190</v>
      </c>
      <c r="H20" s="279">
        <v>100</v>
      </c>
      <c r="I20" s="337"/>
      <c r="J20" s="372">
        <v>68</v>
      </c>
      <c r="K20" s="373">
        <v>88</v>
      </c>
      <c r="L20" s="355">
        <v>64</v>
      </c>
      <c r="M20" s="339">
        <v>70</v>
      </c>
      <c r="N20" s="375">
        <v>0</v>
      </c>
      <c r="O20" s="303">
        <v>0</v>
      </c>
    </row>
    <row r="21" spans="1:18" x14ac:dyDescent="0.2">
      <c r="A21" s="302" t="s">
        <v>226</v>
      </c>
      <c r="B21" s="273" t="s">
        <v>38</v>
      </c>
      <c r="C21" s="219" t="s">
        <v>213</v>
      </c>
      <c r="D21" s="279">
        <v>142</v>
      </c>
      <c r="E21" s="279">
        <v>47</v>
      </c>
      <c r="F21" s="278">
        <f t="shared" si="2"/>
        <v>95</v>
      </c>
      <c r="G21" s="279">
        <v>35</v>
      </c>
      <c r="H21" s="279">
        <v>60</v>
      </c>
      <c r="I21" s="337"/>
      <c r="J21" s="371">
        <v>51</v>
      </c>
      <c r="K21" s="373">
        <v>44</v>
      </c>
      <c r="L21" s="355">
        <v>0</v>
      </c>
      <c r="M21" s="339">
        <v>0</v>
      </c>
      <c r="N21" s="375">
        <v>0</v>
      </c>
      <c r="O21" s="303">
        <v>0</v>
      </c>
    </row>
    <row r="22" spans="1:18" ht="28.5" customHeight="1" x14ac:dyDescent="0.2">
      <c r="A22" s="304" t="s">
        <v>39</v>
      </c>
      <c r="B22" s="243" t="s">
        <v>40</v>
      </c>
      <c r="C22" s="275" t="s">
        <v>228</v>
      </c>
      <c r="D22" s="244">
        <f>SUM(D23:D27)</f>
        <v>595</v>
      </c>
      <c r="E22" s="244">
        <f t="shared" ref="E22:I22" si="3">SUM(E23:E27)</f>
        <v>231</v>
      </c>
      <c r="F22" s="244">
        <f t="shared" si="3"/>
        <v>364</v>
      </c>
      <c r="G22" s="244">
        <f t="shared" si="3"/>
        <v>130</v>
      </c>
      <c r="H22" s="244">
        <f t="shared" si="3"/>
        <v>234</v>
      </c>
      <c r="I22" s="338">
        <f t="shared" si="3"/>
        <v>0</v>
      </c>
      <c r="J22" s="374">
        <f>SUM(J23:J27)</f>
        <v>0</v>
      </c>
      <c r="K22" s="305">
        <f t="shared" ref="K22:O22" si="4">SUM(K23:K27)</f>
        <v>0</v>
      </c>
      <c r="L22" s="356">
        <f t="shared" si="4"/>
        <v>64</v>
      </c>
      <c r="M22" s="338">
        <f t="shared" si="4"/>
        <v>160</v>
      </c>
      <c r="N22" s="374">
        <f t="shared" si="4"/>
        <v>88</v>
      </c>
      <c r="O22" s="305">
        <f t="shared" si="4"/>
        <v>52</v>
      </c>
    </row>
    <row r="23" spans="1:18" x14ac:dyDescent="0.2">
      <c r="A23" s="306" t="s">
        <v>41</v>
      </c>
      <c r="B23" s="221" t="s">
        <v>42</v>
      </c>
      <c r="C23" s="219" t="s">
        <v>207</v>
      </c>
      <c r="D23" s="220">
        <f>E23+F23</f>
        <v>70</v>
      </c>
      <c r="E23" s="220">
        <v>22</v>
      </c>
      <c r="F23" s="220">
        <f>SUM(J23:O23)</f>
        <v>48</v>
      </c>
      <c r="G23" s="222">
        <v>48</v>
      </c>
      <c r="H23" s="222">
        <v>0</v>
      </c>
      <c r="I23" s="339">
        <v>0</v>
      </c>
      <c r="J23" s="375">
        <v>0</v>
      </c>
      <c r="K23" s="303">
        <v>0</v>
      </c>
      <c r="L23" s="357">
        <v>0</v>
      </c>
      <c r="M23" s="391">
        <v>48</v>
      </c>
      <c r="N23" s="376">
        <v>0</v>
      </c>
      <c r="O23" s="307">
        <v>0</v>
      </c>
      <c r="P23" s="4"/>
      <c r="Q23" s="4"/>
      <c r="R23" s="4"/>
    </row>
    <row r="24" spans="1:18" x14ac:dyDescent="0.2">
      <c r="A24" s="306" t="s">
        <v>43</v>
      </c>
      <c r="B24" s="221" t="s">
        <v>24</v>
      </c>
      <c r="C24" s="219" t="s">
        <v>212</v>
      </c>
      <c r="D24" s="220">
        <f>E24+F24</f>
        <v>70</v>
      </c>
      <c r="E24" s="220">
        <v>22</v>
      </c>
      <c r="F24" s="220">
        <f t="shared" ref="F24:F27" si="5">SUM(J24:O24)</f>
        <v>48</v>
      </c>
      <c r="G24" s="222">
        <v>48</v>
      </c>
      <c r="H24" s="222">
        <v>0</v>
      </c>
      <c r="I24" s="339">
        <v>0</v>
      </c>
      <c r="J24" s="375">
        <v>0</v>
      </c>
      <c r="K24" s="303">
        <v>0</v>
      </c>
      <c r="L24" s="358">
        <v>0</v>
      </c>
      <c r="M24" s="405">
        <v>48</v>
      </c>
      <c r="N24" s="376">
        <v>0</v>
      </c>
      <c r="O24" s="307">
        <v>0</v>
      </c>
      <c r="P24" s="4"/>
      <c r="Q24" s="4"/>
      <c r="R24" s="4"/>
    </row>
    <row r="25" spans="1:18" ht="15.75" x14ac:dyDescent="0.25">
      <c r="A25" s="306" t="s">
        <v>241</v>
      </c>
      <c r="B25" s="221" t="s">
        <v>22</v>
      </c>
      <c r="C25" s="283" t="s">
        <v>227</v>
      </c>
      <c r="D25" s="220">
        <f>E25+F25</f>
        <v>172</v>
      </c>
      <c r="E25" s="227">
        <v>54</v>
      </c>
      <c r="F25" s="220">
        <f t="shared" si="5"/>
        <v>118</v>
      </c>
      <c r="G25" s="223">
        <v>0</v>
      </c>
      <c r="H25" s="223">
        <v>118</v>
      </c>
      <c r="I25" s="340">
        <v>0</v>
      </c>
      <c r="J25" s="376">
        <v>0</v>
      </c>
      <c r="K25" s="307">
        <v>0</v>
      </c>
      <c r="L25" s="357">
        <v>32</v>
      </c>
      <c r="M25" s="340">
        <v>32</v>
      </c>
      <c r="N25" s="376">
        <v>28</v>
      </c>
      <c r="O25" s="307">
        <v>26</v>
      </c>
      <c r="P25" s="5"/>
      <c r="Q25" s="5"/>
      <c r="R25" s="5"/>
    </row>
    <row r="26" spans="1:18" ht="14.25" customHeight="1" x14ac:dyDescent="0.25">
      <c r="A26" s="306" t="s">
        <v>44</v>
      </c>
      <c r="B26" s="221" t="s">
        <v>31</v>
      </c>
      <c r="C26" s="284" t="s">
        <v>208</v>
      </c>
      <c r="D26" s="220">
        <f>E26+F26</f>
        <v>236</v>
      </c>
      <c r="E26" s="227">
        <v>118</v>
      </c>
      <c r="F26" s="220">
        <f t="shared" si="5"/>
        <v>118</v>
      </c>
      <c r="G26" s="223">
        <v>2</v>
      </c>
      <c r="H26" s="223">
        <v>116</v>
      </c>
      <c r="I26" s="340">
        <v>0</v>
      </c>
      <c r="J26" s="376">
        <v>0</v>
      </c>
      <c r="K26" s="307">
        <v>0</v>
      </c>
      <c r="L26" s="357">
        <v>32</v>
      </c>
      <c r="M26" s="340">
        <v>32</v>
      </c>
      <c r="N26" s="376">
        <v>28</v>
      </c>
      <c r="O26" s="307">
        <v>26</v>
      </c>
      <c r="P26" s="5"/>
      <c r="Q26" s="5"/>
      <c r="R26" s="5"/>
    </row>
    <row r="27" spans="1:18" ht="15.75" x14ac:dyDescent="0.25">
      <c r="A27" s="306" t="s">
        <v>222</v>
      </c>
      <c r="B27" s="221" t="s">
        <v>221</v>
      </c>
      <c r="C27" s="285" t="s">
        <v>212</v>
      </c>
      <c r="D27" s="220">
        <f>SUM(E27:F27)</f>
        <v>47</v>
      </c>
      <c r="E27" s="227">
        <v>15</v>
      </c>
      <c r="F27" s="220">
        <f t="shared" si="5"/>
        <v>32</v>
      </c>
      <c r="G27" s="223">
        <v>32</v>
      </c>
      <c r="H27" s="223">
        <v>0</v>
      </c>
      <c r="I27" s="340">
        <v>0</v>
      </c>
      <c r="J27" s="376">
        <v>0</v>
      </c>
      <c r="K27" s="307">
        <v>0</v>
      </c>
      <c r="L27" s="357">
        <v>0</v>
      </c>
      <c r="M27" s="340">
        <v>0</v>
      </c>
      <c r="N27" s="376">
        <v>32</v>
      </c>
      <c r="O27" s="307">
        <v>0</v>
      </c>
      <c r="P27" s="5"/>
      <c r="Q27" s="5"/>
      <c r="R27" s="5"/>
    </row>
    <row r="28" spans="1:18" s="43" customFormat="1" ht="25.5" x14ac:dyDescent="0.2">
      <c r="A28" s="308" t="s">
        <v>45</v>
      </c>
      <c r="B28" s="243" t="s">
        <v>46</v>
      </c>
      <c r="C28" s="286" t="s">
        <v>228</v>
      </c>
      <c r="D28" s="244">
        <f>SUM(D29:D30)</f>
        <v>270</v>
      </c>
      <c r="E28" s="244">
        <f t="shared" ref="E28:I28" si="6">E29+E30</f>
        <v>90</v>
      </c>
      <c r="F28" s="244">
        <f t="shared" si="6"/>
        <v>180</v>
      </c>
      <c r="G28" s="244">
        <f t="shared" si="6"/>
        <v>86</v>
      </c>
      <c r="H28" s="244">
        <f t="shared" si="6"/>
        <v>94</v>
      </c>
      <c r="I28" s="338">
        <f t="shared" si="6"/>
        <v>0</v>
      </c>
      <c r="J28" s="374">
        <f>SUM(J29:J30)</f>
        <v>0</v>
      </c>
      <c r="K28" s="305">
        <f t="shared" ref="K28:O28" si="7">SUM(K29:K30)</f>
        <v>0</v>
      </c>
      <c r="L28" s="356">
        <f t="shared" si="7"/>
        <v>30</v>
      </c>
      <c r="M28" s="338">
        <f t="shared" si="7"/>
        <v>60</v>
      </c>
      <c r="N28" s="374">
        <f t="shared" si="7"/>
        <v>64</v>
      </c>
      <c r="O28" s="305">
        <f t="shared" si="7"/>
        <v>26</v>
      </c>
      <c r="P28" s="245"/>
      <c r="Q28" s="42"/>
      <c r="R28" s="42"/>
    </row>
    <row r="29" spans="1:18" x14ac:dyDescent="0.2">
      <c r="A29" s="309" t="s">
        <v>47</v>
      </c>
      <c r="B29" s="224" t="s">
        <v>35</v>
      </c>
      <c r="C29" s="219" t="s">
        <v>213</v>
      </c>
      <c r="D29" s="220">
        <f>E29+F29</f>
        <v>96</v>
      </c>
      <c r="E29" s="220">
        <v>32</v>
      </c>
      <c r="F29" s="225">
        <f>SUM(J29:O29)</f>
        <v>64</v>
      </c>
      <c r="G29" s="222">
        <v>32</v>
      </c>
      <c r="H29" s="222">
        <v>32</v>
      </c>
      <c r="I29" s="339">
        <v>0</v>
      </c>
      <c r="J29" s="375">
        <v>0</v>
      </c>
      <c r="K29" s="303">
        <v>0</v>
      </c>
      <c r="L29" s="404">
        <v>0</v>
      </c>
      <c r="M29" s="405">
        <v>30</v>
      </c>
      <c r="N29" s="406">
        <v>34</v>
      </c>
      <c r="O29" s="303">
        <v>0</v>
      </c>
      <c r="P29" s="4"/>
      <c r="Q29" s="4"/>
      <c r="R29" s="4"/>
    </row>
    <row r="30" spans="1:18" ht="25.5" x14ac:dyDescent="0.2">
      <c r="A30" s="310" t="s">
        <v>200</v>
      </c>
      <c r="B30" s="226" t="s">
        <v>72</v>
      </c>
      <c r="C30" s="287" t="s">
        <v>227</v>
      </c>
      <c r="D30" s="278">
        <f>E30+F30</f>
        <v>174</v>
      </c>
      <c r="E30" s="249">
        <v>58</v>
      </c>
      <c r="F30" s="269">
        <f>SUM(J30:O30)</f>
        <v>116</v>
      </c>
      <c r="G30" s="249">
        <v>54</v>
      </c>
      <c r="H30" s="249">
        <v>62</v>
      </c>
      <c r="I30" s="341">
        <v>0</v>
      </c>
      <c r="J30" s="377">
        <v>0</v>
      </c>
      <c r="K30" s="311">
        <v>0</v>
      </c>
      <c r="L30" s="407">
        <v>30</v>
      </c>
      <c r="M30" s="408">
        <v>30</v>
      </c>
      <c r="N30" s="409">
        <v>30</v>
      </c>
      <c r="O30" s="311">
        <v>26</v>
      </c>
      <c r="P30" s="4"/>
      <c r="Q30" s="4"/>
      <c r="R30" s="4"/>
    </row>
    <row r="31" spans="1:18" s="8" customFormat="1" x14ac:dyDescent="0.2">
      <c r="A31" s="312" t="s">
        <v>48</v>
      </c>
      <c r="B31" s="267" t="s">
        <v>49</v>
      </c>
      <c r="C31" s="288" t="s">
        <v>259</v>
      </c>
      <c r="D31" s="268">
        <f t="shared" ref="D31:O31" si="8">D32+D48</f>
        <v>2321</v>
      </c>
      <c r="E31" s="268">
        <f t="shared" si="8"/>
        <v>741</v>
      </c>
      <c r="F31" s="268">
        <f t="shared" si="8"/>
        <v>1580</v>
      </c>
      <c r="G31" s="268">
        <f t="shared" si="8"/>
        <v>850</v>
      </c>
      <c r="H31" s="268">
        <f t="shared" si="8"/>
        <v>690</v>
      </c>
      <c r="I31" s="342">
        <f>I32+I48</f>
        <v>40</v>
      </c>
      <c r="J31" s="378">
        <f t="shared" si="8"/>
        <v>90</v>
      </c>
      <c r="K31" s="313">
        <f t="shared" si="8"/>
        <v>171</v>
      </c>
      <c r="L31" s="359">
        <f t="shared" si="8"/>
        <v>337</v>
      </c>
      <c r="M31" s="342">
        <f t="shared" si="8"/>
        <v>492</v>
      </c>
      <c r="N31" s="378">
        <f t="shared" si="8"/>
        <v>460</v>
      </c>
      <c r="O31" s="313">
        <f t="shared" si="8"/>
        <v>390</v>
      </c>
      <c r="P31" s="7"/>
      <c r="Q31" s="7"/>
      <c r="R31" s="7"/>
    </row>
    <row r="32" spans="1:18" x14ac:dyDescent="0.2">
      <c r="A32" s="308" t="s">
        <v>50</v>
      </c>
      <c r="B32" s="243" t="s">
        <v>51</v>
      </c>
      <c r="C32" s="286" t="s">
        <v>253</v>
      </c>
      <c r="D32" s="244">
        <f>SUM(D33:D47)</f>
        <v>1245</v>
      </c>
      <c r="E32" s="244">
        <f t="shared" ref="E32:I32" si="9">SUM(E33:E47)</f>
        <v>394</v>
      </c>
      <c r="F32" s="244">
        <f t="shared" si="9"/>
        <v>851</v>
      </c>
      <c r="G32" s="244">
        <f t="shared" si="9"/>
        <v>459</v>
      </c>
      <c r="H32" s="244">
        <f t="shared" si="9"/>
        <v>372</v>
      </c>
      <c r="I32" s="338">
        <f t="shared" si="9"/>
        <v>20</v>
      </c>
      <c r="J32" s="374">
        <f>SUM(J33:J47)</f>
        <v>90</v>
      </c>
      <c r="K32" s="305">
        <f t="shared" ref="K32:O32" si="10">SUM(K33:K47)</f>
        <v>171</v>
      </c>
      <c r="L32" s="356">
        <f t="shared" si="10"/>
        <v>205</v>
      </c>
      <c r="M32" s="338">
        <f t="shared" si="10"/>
        <v>148</v>
      </c>
      <c r="N32" s="374">
        <f t="shared" si="10"/>
        <v>68</v>
      </c>
      <c r="O32" s="305">
        <f t="shared" si="10"/>
        <v>169</v>
      </c>
      <c r="P32" s="4"/>
      <c r="Q32" s="4"/>
      <c r="R32" s="4"/>
    </row>
    <row r="33" spans="1:18" x14ac:dyDescent="0.2">
      <c r="A33" s="314" t="s">
        <v>52</v>
      </c>
      <c r="B33" s="230" t="s">
        <v>69</v>
      </c>
      <c r="C33" s="219" t="s">
        <v>206</v>
      </c>
      <c r="D33" s="220">
        <f>E33+F33</f>
        <v>138</v>
      </c>
      <c r="E33" s="227">
        <v>44</v>
      </c>
      <c r="F33" s="227">
        <f>SUM(J33:O33)</f>
        <v>94</v>
      </c>
      <c r="G33" s="223">
        <v>44</v>
      </c>
      <c r="H33" s="223">
        <v>30</v>
      </c>
      <c r="I33" s="340">
        <v>20</v>
      </c>
      <c r="J33" s="406">
        <v>0</v>
      </c>
      <c r="K33" s="410">
        <v>0</v>
      </c>
      <c r="L33" s="404">
        <v>46</v>
      </c>
      <c r="M33" s="405">
        <v>48</v>
      </c>
      <c r="N33" s="406">
        <v>0</v>
      </c>
      <c r="O33" s="410">
        <v>0</v>
      </c>
      <c r="P33" s="4"/>
      <c r="Q33" s="4"/>
      <c r="R33" s="4"/>
    </row>
    <row r="34" spans="1:18" x14ac:dyDescent="0.2">
      <c r="A34" s="314" t="s">
        <v>53</v>
      </c>
      <c r="B34" s="230" t="s">
        <v>73</v>
      </c>
      <c r="C34" s="219" t="s">
        <v>212</v>
      </c>
      <c r="D34" s="220">
        <f t="shared" ref="D34:D47" si="11">E34+F34</f>
        <v>63</v>
      </c>
      <c r="E34" s="227">
        <v>20</v>
      </c>
      <c r="F34" s="227">
        <f t="shared" ref="F34:F47" si="12">SUM(J34:O34)</f>
        <v>43</v>
      </c>
      <c r="G34" s="223">
        <v>25</v>
      </c>
      <c r="H34" s="223">
        <v>18</v>
      </c>
      <c r="I34" s="340">
        <v>0</v>
      </c>
      <c r="J34" s="406">
        <v>0</v>
      </c>
      <c r="K34" s="410">
        <v>0</v>
      </c>
      <c r="L34" s="404">
        <v>43</v>
      </c>
      <c r="M34" s="405">
        <v>0</v>
      </c>
      <c r="N34" s="406">
        <v>0</v>
      </c>
      <c r="O34" s="410">
        <v>0</v>
      </c>
      <c r="P34" s="4"/>
      <c r="Q34" s="4"/>
      <c r="R34" s="4"/>
    </row>
    <row r="35" spans="1:18" x14ac:dyDescent="0.2">
      <c r="A35" s="315" t="s">
        <v>54</v>
      </c>
      <c r="B35" s="231" t="s">
        <v>80</v>
      </c>
      <c r="C35" s="219" t="s">
        <v>254</v>
      </c>
      <c r="D35" s="220">
        <f t="shared" si="11"/>
        <v>145</v>
      </c>
      <c r="E35" s="227">
        <v>46</v>
      </c>
      <c r="F35" s="227">
        <f t="shared" si="12"/>
        <v>99</v>
      </c>
      <c r="G35" s="227">
        <v>55</v>
      </c>
      <c r="H35" s="227">
        <v>44</v>
      </c>
      <c r="I35" s="343">
        <v>0</v>
      </c>
      <c r="J35" s="411">
        <v>0</v>
      </c>
      <c r="K35" s="412">
        <v>0</v>
      </c>
      <c r="L35" s="413"/>
      <c r="M35" s="414">
        <v>30</v>
      </c>
      <c r="N35" s="411">
        <v>30</v>
      </c>
      <c r="O35" s="412">
        <v>39</v>
      </c>
      <c r="P35" s="4"/>
      <c r="Q35" s="4"/>
      <c r="R35" s="4"/>
    </row>
    <row r="36" spans="1:18" ht="25.5" customHeight="1" x14ac:dyDescent="0.2">
      <c r="A36" s="316" t="s">
        <v>55</v>
      </c>
      <c r="B36" s="230" t="s">
        <v>232</v>
      </c>
      <c r="C36" s="219" t="s">
        <v>205</v>
      </c>
      <c r="D36" s="220">
        <f t="shared" si="11"/>
        <v>82</v>
      </c>
      <c r="E36" s="249">
        <v>26</v>
      </c>
      <c r="F36" s="249">
        <f t="shared" si="12"/>
        <v>56</v>
      </c>
      <c r="G36" s="250">
        <v>28</v>
      </c>
      <c r="H36" s="250">
        <v>28</v>
      </c>
      <c r="I36" s="344">
        <v>0</v>
      </c>
      <c r="J36" s="415">
        <v>34</v>
      </c>
      <c r="K36" s="334">
        <v>22</v>
      </c>
      <c r="L36" s="416">
        <v>0</v>
      </c>
      <c r="M36" s="417">
        <v>0</v>
      </c>
      <c r="N36" s="415">
        <v>0</v>
      </c>
      <c r="O36" s="334">
        <v>0</v>
      </c>
      <c r="P36" s="4"/>
      <c r="Q36" s="4"/>
      <c r="R36" s="4"/>
    </row>
    <row r="37" spans="1:18" ht="25.5" x14ac:dyDescent="0.2">
      <c r="A37" s="316" t="s">
        <v>56</v>
      </c>
      <c r="B37" s="230" t="s">
        <v>82</v>
      </c>
      <c r="C37" s="219" t="s">
        <v>205</v>
      </c>
      <c r="D37" s="220">
        <f t="shared" si="11"/>
        <v>76</v>
      </c>
      <c r="E37" s="249">
        <v>24</v>
      </c>
      <c r="F37" s="249">
        <f t="shared" si="12"/>
        <v>52</v>
      </c>
      <c r="G37" s="250">
        <v>32</v>
      </c>
      <c r="H37" s="250">
        <v>20</v>
      </c>
      <c r="I37" s="344">
        <v>0</v>
      </c>
      <c r="J37" s="415">
        <v>17</v>
      </c>
      <c r="K37" s="334">
        <v>35</v>
      </c>
      <c r="L37" s="416">
        <v>0</v>
      </c>
      <c r="M37" s="417">
        <v>0</v>
      </c>
      <c r="N37" s="415">
        <v>0</v>
      </c>
      <c r="O37" s="334">
        <v>0</v>
      </c>
      <c r="P37" s="4"/>
      <c r="Q37" s="4"/>
      <c r="R37" s="4"/>
    </row>
    <row r="38" spans="1:18" x14ac:dyDescent="0.2">
      <c r="A38" s="314" t="s">
        <v>57</v>
      </c>
      <c r="B38" s="230" t="s">
        <v>83</v>
      </c>
      <c r="C38" s="219" t="s">
        <v>212</v>
      </c>
      <c r="D38" s="220">
        <f t="shared" si="11"/>
        <v>55</v>
      </c>
      <c r="E38" s="227">
        <v>17</v>
      </c>
      <c r="F38" s="227">
        <f t="shared" si="12"/>
        <v>38</v>
      </c>
      <c r="G38" s="223">
        <v>18</v>
      </c>
      <c r="H38" s="223">
        <v>20</v>
      </c>
      <c r="I38" s="340">
        <v>0</v>
      </c>
      <c r="J38" s="406">
        <v>0</v>
      </c>
      <c r="K38" s="410">
        <v>0</v>
      </c>
      <c r="L38" s="404">
        <v>0</v>
      </c>
      <c r="M38" s="405">
        <v>0</v>
      </c>
      <c r="N38" s="406">
        <v>38</v>
      </c>
      <c r="O38" s="410">
        <v>0</v>
      </c>
      <c r="P38" s="4"/>
      <c r="Q38" s="4"/>
      <c r="R38" s="4"/>
    </row>
    <row r="39" spans="1:18" x14ac:dyDescent="0.2">
      <c r="A39" s="314" t="s">
        <v>58</v>
      </c>
      <c r="B39" s="230" t="s">
        <v>74</v>
      </c>
      <c r="C39" s="219" t="s">
        <v>210</v>
      </c>
      <c r="D39" s="220">
        <f t="shared" si="11"/>
        <v>125</v>
      </c>
      <c r="E39" s="227">
        <v>39</v>
      </c>
      <c r="F39" s="227">
        <f t="shared" si="12"/>
        <v>86</v>
      </c>
      <c r="G39" s="223">
        <v>46</v>
      </c>
      <c r="H39" s="223">
        <v>40</v>
      </c>
      <c r="I39" s="340">
        <v>0</v>
      </c>
      <c r="J39" s="406">
        <v>0</v>
      </c>
      <c r="K39" s="410">
        <v>0</v>
      </c>
      <c r="L39" s="404">
        <v>54</v>
      </c>
      <c r="M39" s="405">
        <v>32</v>
      </c>
      <c r="N39" s="406">
        <v>0</v>
      </c>
      <c r="O39" s="410">
        <v>0</v>
      </c>
      <c r="P39" s="4"/>
      <c r="Q39" s="4"/>
      <c r="R39" s="4"/>
    </row>
    <row r="40" spans="1:18" ht="25.5" x14ac:dyDescent="0.2">
      <c r="A40" s="314" t="s">
        <v>59</v>
      </c>
      <c r="B40" s="230" t="s">
        <v>84</v>
      </c>
      <c r="C40" s="219" t="s">
        <v>212</v>
      </c>
      <c r="D40" s="220">
        <f t="shared" si="11"/>
        <v>57</v>
      </c>
      <c r="E40" s="249">
        <v>18</v>
      </c>
      <c r="F40" s="249">
        <f t="shared" si="12"/>
        <v>39</v>
      </c>
      <c r="G40" s="250">
        <v>25</v>
      </c>
      <c r="H40" s="250">
        <v>14</v>
      </c>
      <c r="I40" s="344">
        <v>0</v>
      </c>
      <c r="J40" s="415">
        <v>0</v>
      </c>
      <c r="K40" s="334">
        <v>0</v>
      </c>
      <c r="L40" s="416">
        <v>0</v>
      </c>
      <c r="M40" s="417">
        <v>0</v>
      </c>
      <c r="N40" s="415">
        <v>0</v>
      </c>
      <c r="O40" s="334">
        <v>39</v>
      </c>
      <c r="P40" s="4"/>
      <c r="Q40" s="4"/>
      <c r="R40" s="4"/>
    </row>
    <row r="41" spans="1:18" x14ac:dyDescent="0.2">
      <c r="A41" s="316" t="s">
        <v>60</v>
      </c>
      <c r="B41" s="230" t="s">
        <v>70</v>
      </c>
      <c r="C41" s="219" t="s">
        <v>206</v>
      </c>
      <c r="D41" s="220">
        <f t="shared" si="11"/>
        <v>100</v>
      </c>
      <c r="E41" s="227">
        <v>32</v>
      </c>
      <c r="F41" s="227">
        <f t="shared" si="12"/>
        <v>68</v>
      </c>
      <c r="G41" s="223">
        <v>36</v>
      </c>
      <c r="H41" s="223">
        <v>32</v>
      </c>
      <c r="I41" s="340">
        <v>0</v>
      </c>
      <c r="J41" s="406">
        <v>0</v>
      </c>
      <c r="K41" s="410">
        <v>0</v>
      </c>
      <c r="L41" s="404">
        <v>30</v>
      </c>
      <c r="M41" s="405">
        <v>38</v>
      </c>
      <c r="N41" s="406">
        <v>0</v>
      </c>
      <c r="O41" s="410">
        <v>0</v>
      </c>
      <c r="P41" s="4"/>
      <c r="Q41" s="4"/>
      <c r="R41" s="4"/>
    </row>
    <row r="42" spans="1:18" x14ac:dyDescent="0.2">
      <c r="A42" s="314" t="s">
        <v>137</v>
      </c>
      <c r="B42" s="232" t="s">
        <v>85</v>
      </c>
      <c r="C42" s="219" t="s">
        <v>205</v>
      </c>
      <c r="D42" s="220">
        <f t="shared" si="11"/>
        <v>107</v>
      </c>
      <c r="E42" s="227">
        <v>34</v>
      </c>
      <c r="F42" s="227">
        <f t="shared" si="12"/>
        <v>73</v>
      </c>
      <c r="G42" s="223">
        <v>45</v>
      </c>
      <c r="H42" s="223">
        <v>28</v>
      </c>
      <c r="I42" s="340">
        <v>0</v>
      </c>
      <c r="J42" s="406">
        <v>39</v>
      </c>
      <c r="K42" s="410">
        <v>34</v>
      </c>
      <c r="L42" s="404">
        <v>0</v>
      </c>
      <c r="M42" s="405">
        <v>0</v>
      </c>
      <c r="N42" s="406">
        <v>0</v>
      </c>
      <c r="O42" s="410">
        <v>0</v>
      </c>
      <c r="P42" s="4"/>
      <c r="Q42" s="4"/>
      <c r="R42" s="4"/>
    </row>
    <row r="43" spans="1:18" ht="25.5" x14ac:dyDescent="0.2">
      <c r="A43" s="314" t="s">
        <v>138</v>
      </c>
      <c r="B43" s="230" t="s">
        <v>86</v>
      </c>
      <c r="C43" s="219" t="s">
        <v>212</v>
      </c>
      <c r="D43" s="220">
        <f t="shared" si="11"/>
        <v>57</v>
      </c>
      <c r="E43" s="249">
        <v>18</v>
      </c>
      <c r="F43" s="249">
        <f t="shared" si="12"/>
        <v>39</v>
      </c>
      <c r="G43" s="250">
        <v>27</v>
      </c>
      <c r="H43" s="250">
        <v>12</v>
      </c>
      <c r="I43" s="344">
        <v>0</v>
      </c>
      <c r="J43" s="380">
        <v>0</v>
      </c>
      <c r="K43" s="317">
        <v>0</v>
      </c>
      <c r="L43" s="360">
        <v>0</v>
      </c>
      <c r="M43" s="344">
        <v>0</v>
      </c>
      <c r="N43" s="380">
        <v>0</v>
      </c>
      <c r="O43" s="317">
        <v>39</v>
      </c>
      <c r="P43" s="4"/>
      <c r="Q43" s="4"/>
      <c r="R43" s="4"/>
    </row>
    <row r="44" spans="1:18" ht="30" customHeight="1" x14ac:dyDescent="0.2">
      <c r="A44" s="314" t="s">
        <v>185</v>
      </c>
      <c r="B44" s="230" t="s">
        <v>75</v>
      </c>
      <c r="C44" s="219" t="s">
        <v>212</v>
      </c>
      <c r="D44" s="220">
        <f t="shared" si="11"/>
        <v>76</v>
      </c>
      <c r="E44" s="249">
        <v>24</v>
      </c>
      <c r="F44" s="249">
        <f t="shared" si="12"/>
        <v>52</v>
      </c>
      <c r="G44" s="250">
        <v>32</v>
      </c>
      <c r="H44" s="250">
        <v>20</v>
      </c>
      <c r="I44" s="344">
        <v>0</v>
      </c>
      <c r="J44" s="380">
        <v>0</v>
      </c>
      <c r="K44" s="317">
        <v>0</v>
      </c>
      <c r="L44" s="360">
        <v>0</v>
      </c>
      <c r="M44" s="344">
        <v>0</v>
      </c>
      <c r="N44" s="380">
        <v>0</v>
      </c>
      <c r="O44" s="317">
        <v>52</v>
      </c>
      <c r="P44" s="4"/>
      <c r="Q44" s="4"/>
      <c r="R44" s="4"/>
    </row>
    <row r="45" spans="1:18" x14ac:dyDescent="0.2">
      <c r="A45" s="314" t="s">
        <v>242</v>
      </c>
      <c r="B45" s="276" t="s">
        <v>245</v>
      </c>
      <c r="C45" s="219" t="s">
        <v>212</v>
      </c>
      <c r="D45" s="220">
        <f t="shared" si="11"/>
        <v>70</v>
      </c>
      <c r="E45" s="270">
        <v>22</v>
      </c>
      <c r="F45" s="227">
        <f t="shared" si="12"/>
        <v>48</v>
      </c>
      <c r="G45" s="270">
        <v>6</v>
      </c>
      <c r="H45" s="270">
        <v>42</v>
      </c>
      <c r="I45" s="344">
        <v>0</v>
      </c>
      <c r="J45" s="380">
        <v>0</v>
      </c>
      <c r="K45" s="334">
        <v>48</v>
      </c>
      <c r="L45" s="416">
        <v>0</v>
      </c>
      <c r="M45" s="344">
        <v>0</v>
      </c>
      <c r="N45" s="380">
        <v>0</v>
      </c>
      <c r="O45" s="317">
        <v>0</v>
      </c>
      <c r="P45" s="4"/>
      <c r="Q45" s="4"/>
      <c r="R45" s="4"/>
    </row>
    <row r="46" spans="1:18" x14ac:dyDescent="0.2">
      <c r="A46" s="314" t="s">
        <v>243</v>
      </c>
      <c r="B46" s="230" t="s">
        <v>246</v>
      </c>
      <c r="C46" s="219" t="s">
        <v>212</v>
      </c>
      <c r="D46" s="220">
        <f t="shared" si="11"/>
        <v>47</v>
      </c>
      <c r="E46" s="249">
        <v>15</v>
      </c>
      <c r="F46" s="227">
        <f t="shared" si="12"/>
        <v>32</v>
      </c>
      <c r="G46" s="250">
        <v>20</v>
      </c>
      <c r="H46" s="250">
        <v>12</v>
      </c>
      <c r="I46" s="344">
        <v>0</v>
      </c>
      <c r="J46" s="380">
        <v>0</v>
      </c>
      <c r="K46" s="334">
        <v>32</v>
      </c>
      <c r="L46" s="416">
        <v>0</v>
      </c>
      <c r="M46" s="344">
        <v>0</v>
      </c>
      <c r="N46" s="380">
        <v>0</v>
      </c>
      <c r="O46" s="317">
        <v>0</v>
      </c>
      <c r="P46" s="4"/>
      <c r="Q46" s="4"/>
      <c r="R46" s="4"/>
    </row>
    <row r="47" spans="1:18" customFormat="1" ht="27" customHeight="1" x14ac:dyDescent="0.25">
      <c r="A47" s="314" t="s">
        <v>244</v>
      </c>
      <c r="B47" s="230" t="s">
        <v>247</v>
      </c>
      <c r="C47" s="219" t="s">
        <v>212</v>
      </c>
      <c r="D47" s="278">
        <f t="shared" si="11"/>
        <v>47</v>
      </c>
      <c r="E47" s="270">
        <v>15</v>
      </c>
      <c r="F47" s="249">
        <f t="shared" si="12"/>
        <v>32</v>
      </c>
      <c r="G47" s="270">
        <v>20</v>
      </c>
      <c r="H47" s="270">
        <v>12</v>
      </c>
      <c r="I47" s="392">
        <v>0</v>
      </c>
      <c r="J47" s="372">
        <v>0</v>
      </c>
      <c r="K47" s="418">
        <v>0</v>
      </c>
      <c r="L47" s="416">
        <v>32</v>
      </c>
      <c r="M47" s="392">
        <v>0</v>
      </c>
      <c r="N47" s="372">
        <v>0</v>
      </c>
      <c r="O47" s="317">
        <v>0</v>
      </c>
      <c r="P47" s="10"/>
      <c r="Q47" s="10"/>
      <c r="R47" s="10"/>
    </row>
    <row r="48" spans="1:18" s="8" customFormat="1" x14ac:dyDescent="0.2">
      <c r="A48" s="318" t="s">
        <v>61</v>
      </c>
      <c r="B48" s="228" t="s">
        <v>107</v>
      </c>
      <c r="C48" s="289" t="s">
        <v>258</v>
      </c>
      <c r="D48" s="229">
        <f t="shared" ref="D48:I48" si="13">D49+D55+D61+D66</f>
        <v>1076</v>
      </c>
      <c r="E48" s="229">
        <f t="shared" si="13"/>
        <v>347</v>
      </c>
      <c r="F48" s="229">
        <f t="shared" si="13"/>
        <v>729</v>
      </c>
      <c r="G48" s="229">
        <f t="shared" si="13"/>
        <v>391</v>
      </c>
      <c r="H48" s="229">
        <f t="shared" si="13"/>
        <v>318</v>
      </c>
      <c r="I48" s="345">
        <f t="shared" si="13"/>
        <v>20</v>
      </c>
      <c r="J48" s="381">
        <f>J49+J55+J61+J66</f>
        <v>0</v>
      </c>
      <c r="K48" s="319">
        <v>0</v>
      </c>
      <c r="L48" s="361">
        <f>L49+L55+L61+L66</f>
        <v>132</v>
      </c>
      <c r="M48" s="345">
        <f>M49+M55+M61+M66</f>
        <v>344</v>
      </c>
      <c r="N48" s="381">
        <f>N49+N55+N61+N66</f>
        <v>392</v>
      </c>
      <c r="O48" s="319">
        <f>O49+O55+O61+O66</f>
        <v>221</v>
      </c>
      <c r="P48" s="7"/>
      <c r="Q48" s="7"/>
      <c r="R48" s="7"/>
    </row>
    <row r="49" spans="1:18" s="8" customFormat="1" ht="25.5" x14ac:dyDescent="0.2">
      <c r="A49" s="320" t="s">
        <v>62</v>
      </c>
      <c r="B49" s="233" t="s">
        <v>87</v>
      </c>
      <c r="C49" s="290" t="s">
        <v>256</v>
      </c>
      <c r="D49" s="234">
        <f>D50+D51+D52+D53+D54</f>
        <v>327</v>
      </c>
      <c r="E49" s="234">
        <f t="shared" ref="E49:I49" si="14">E50+E51+E52+E53+E54</f>
        <v>105</v>
      </c>
      <c r="F49" s="234">
        <f t="shared" si="14"/>
        <v>222</v>
      </c>
      <c r="G49" s="234">
        <f t="shared" si="14"/>
        <v>108</v>
      </c>
      <c r="H49" s="234">
        <f t="shared" si="14"/>
        <v>94</v>
      </c>
      <c r="I49" s="346">
        <f t="shared" si="14"/>
        <v>20</v>
      </c>
      <c r="J49" s="382">
        <f>J50+J51+J52+J53+J54</f>
        <v>0</v>
      </c>
      <c r="K49" s="321">
        <f t="shared" ref="K49:O49" si="15">K50+K51+K52+K53+K54</f>
        <v>0</v>
      </c>
      <c r="L49" s="362">
        <f t="shared" si="15"/>
        <v>0</v>
      </c>
      <c r="M49" s="346">
        <f t="shared" si="15"/>
        <v>0</v>
      </c>
      <c r="N49" s="382">
        <f t="shared" si="15"/>
        <v>154</v>
      </c>
      <c r="O49" s="321">
        <f t="shared" si="15"/>
        <v>104</v>
      </c>
      <c r="P49" s="7"/>
      <c r="Q49" s="7"/>
      <c r="R49" s="7"/>
    </row>
    <row r="50" spans="1:18" s="8" customFormat="1" x14ac:dyDescent="0.2">
      <c r="A50" s="314" t="s">
        <v>91</v>
      </c>
      <c r="B50" s="230" t="s">
        <v>88</v>
      </c>
      <c r="C50" s="219" t="s">
        <v>213</v>
      </c>
      <c r="D50" s="220">
        <f>E50+F50</f>
        <v>135</v>
      </c>
      <c r="E50" s="220">
        <v>44</v>
      </c>
      <c r="F50" s="220">
        <f>SUM(J50:O50)</f>
        <v>91</v>
      </c>
      <c r="G50" s="222">
        <v>41</v>
      </c>
      <c r="H50" s="222">
        <v>30</v>
      </c>
      <c r="I50" s="339">
        <v>20</v>
      </c>
      <c r="J50" s="375">
        <v>0</v>
      </c>
      <c r="K50" s="303">
        <v>0</v>
      </c>
      <c r="L50" s="355">
        <v>0</v>
      </c>
      <c r="M50" s="339">
        <v>0</v>
      </c>
      <c r="N50" s="376">
        <v>52</v>
      </c>
      <c r="O50" s="307">
        <v>39</v>
      </c>
      <c r="P50" s="7"/>
      <c r="Q50" s="7"/>
      <c r="R50" s="7"/>
    </row>
    <row r="51" spans="1:18" s="8" customFormat="1" x14ac:dyDescent="0.2">
      <c r="A51" s="322" t="s">
        <v>63</v>
      </c>
      <c r="B51" s="230" t="s">
        <v>89</v>
      </c>
      <c r="C51" s="219" t="s">
        <v>212</v>
      </c>
      <c r="D51" s="220">
        <f>E51+F51</f>
        <v>60</v>
      </c>
      <c r="E51" s="220">
        <v>20</v>
      </c>
      <c r="F51" s="220">
        <f t="shared" ref="F51:F52" si="16">SUM(J51:O51)</f>
        <v>40</v>
      </c>
      <c r="G51" s="222">
        <v>20</v>
      </c>
      <c r="H51" s="222">
        <v>20</v>
      </c>
      <c r="I51" s="339">
        <v>0</v>
      </c>
      <c r="J51" s="375">
        <v>0</v>
      </c>
      <c r="K51" s="303">
        <v>0</v>
      </c>
      <c r="L51" s="355">
        <v>0</v>
      </c>
      <c r="M51" s="339">
        <v>0</v>
      </c>
      <c r="N51" s="376">
        <v>40</v>
      </c>
      <c r="O51" s="307">
        <v>0</v>
      </c>
      <c r="P51" s="7"/>
      <c r="Q51" s="7"/>
      <c r="R51" s="7"/>
    </row>
    <row r="52" spans="1:18" ht="25.5" x14ac:dyDescent="0.2">
      <c r="A52" s="316" t="s">
        <v>71</v>
      </c>
      <c r="B52" s="230" t="s">
        <v>90</v>
      </c>
      <c r="C52" s="219" t="s">
        <v>213</v>
      </c>
      <c r="D52" s="278">
        <f>E52+F52</f>
        <v>132</v>
      </c>
      <c r="E52" s="278">
        <v>41</v>
      </c>
      <c r="F52" s="278">
        <f t="shared" si="16"/>
        <v>91</v>
      </c>
      <c r="G52" s="279">
        <v>47</v>
      </c>
      <c r="H52" s="279">
        <v>44</v>
      </c>
      <c r="I52" s="347">
        <v>0</v>
      </c>
      <c r="J52" s="383">
        <v>0</v>
      </c>
      <c r="K52" s="384">
        <v>0</v>
      </c>
      <c r="L52" s="363">
        <v>0</v>
      </c>
      <c r="M52" s="392">
        <v>0</v>
      </c>
      <c r="N52" s="394">
        <v>26</v>
      </c>
      <c r="O52" s="317">
        <v>65</v>
      </c>
      <c r="P52" s="4"/>
      <c r="Q52" s="4"/>
      <c r="R52" s="4"/>
    </row>
    <row r="53" spans="1:18" x14ac:dyDescent="0.2">
      <c r="A53" s="316" t="s">
        <v>174</v>
      </c>
      <c r="B53" s="230"/>
      <c r="C53" s="285"/>
      <c r="D53" s="220"/>
      <c r="E53" s="220"/>
      <c r="F53" s="220"/>
      <c r="G53" s="222"/>
      <c r="H53" s="222"/>
      <c r="I53" s="348"/>
      <c r="J53" s="375"/>
      <c r="K53" s="303"/>
      <c r="L53" s="355"/>
      <c r="M53" s="339"/>
      <c r="N53" s="385"/>
      <c r="O53" s="323"/>
      <c r="P53" s="4"/>
      <c r="Q53" s="4"/>
      <c r="R53" s="4"/>
    </row>
    <row r="54" spans="1:18" x14ac:dyDescent="0.2">
      <c r="A54" s="316" t="s">
        <v>175</v>
      </c>
      <c r="B54" s="230"/>
      <c r="C54" s="219" t="s">
        <v>207</v>
      </c>
      <c r="D54" s="220"/>
      <c r="E54" s="220"/>
      <c r="F54" s="220"/>
      <c r="G54" s="222"/>
      <c r="H54" s="222"/>
      <c r="I54" s="348"/>
      <c r="J54" s="375"/>
      <c r="K54" s="303"/>
      <c r="L54" s="355"/>
      <c r="M54" s="339"/>
      <c r="N54" s="385">
        <v>36</v>
      </c>
      <c r="O54" s="307"/>
      <c r="P54" s="4"/>
      <c r="Q54" s="4"/>
      <c r="R54" s="4"/>
    </row>
    <row r="55" spans="1:18" s="8" customFormat="1" ht="31.5" customHeight="1" x14ac:dyDescent="0.2">
      <c r="A55" s="320" t="s">
        <v>64</v>
      </c>
      <c r="B55" s="233" t="s">
        <v>92</v>
      </c>
      <c r="C55" s="291" t="s">
        <v>257</v>
      </c>
      <c r="D55" s="234">
        <f>D56+D57+D58+D59+D60</f>
        <v>492</v>
      </c>
      <c r="E55" s="234">
        <f t="shared" ref="E55:I55" si="17">E56+E57+E58+E59+E60</f>
        <v>157</v>
      </c>
      <c r="F55" s="234">
        <f t="shared" si="17"/>
        <v>335</v>
      </c>
      <c r="G55" s="234">
        <f t="shared" si="17"/>
        <v>191</v>
      </c>
      <c r="H55" s="234">
        <f t="shared" si="17"/>
        <v>144</v>
      </c>
      <c r="I55" s="346">
        <f t="shared" si="17"/>
        <v>0</v>
      </c>
      <c r="J55" s="382">
        <f>J56+J57+J58+J59+J60</f>
        <v>0</v>
      </c>
      <c r="K55" s="321">
        <f t="shared" ref="K55:O55" si="18">K56+K57+K58+K59+K60</f>
        <v>0</v>
      </c>
      <c r="L55" s="362">
        <f t="shared" si="18"/>
        <v>44</v>
      </c>
      <c r="M55" s="346">
        <f t="shared" si="18"/>
        <v>98</v>
      </c>
      <c r="N55" s="382">
        <f t="shared" si="18"/>
        <v>184</v>
      </c>
      <c r="O55" s="321">
        <f t="shared" si="18"/>
        <v>117</v>
      </c>
      <c r="P55" s="7"/>
      <c r="Q55" s="7"/>
      <c r="R55" s="7"/>
    </row>
    <row r="56" spans="1:18" s="8" customFormat="1" x14ac:dyDescent="0.2">
      <c r="A56" s="316" t="s">
        <v>93</v>
      </c>
      <c r="B56" s="230" t="s">
        <v>94</v>
      </c>
      <c r="C56" s="219" t="s">
        <v>213</v>
      </c>
      <c r="D56" s="225">
        <f>E56+F56</f>
        <v>112</v>
      </c>
      <c r="E56" s="225">
        <v>36</v>
      </c>
      <c r="F56" s="225">
        <f>SUM(J56:O56)</f>
        <v>76</v>
      </c>
      <c r="G56" s="222">
        <v>42</v>
      </c>
      <c r="H56" s="222">
        <v>34</v>
      </c>
      <c r="I56" s="348">
        <v>0</v>
      </c>
      <c r="J56" s="385">
        <v>0</v>
      </c>
      <c r="K56" s="323">
        <v>0</v>
      </c>
      <c r="L56" s="364">
        <v>44</v>
      </c>
      <c r="M56" s="340">
        <v>32</v>
      </c>
      <c r="N56" s="376">
        <v>0</v>
      </c>
      <c r="O56" s="303">
        <v>0</v>
      </c>
      <c r="P56" s="7"/>
      <c r="Q56" s="7"/>
      <c r="R56" s="7"/>
    </row>
    <row r="57" spans="1:18" s="8" customFormat="1" ht="25.5" x14ac:dyDescent="0.2">
      <c r="A57" s="316" t="s">
        <v>95</v>
      </c>
      <c r="B57" s="230" t="s">
        <v>106</v>
      </c>
      <c r="C57" s="219" t="s">
        <v>206</v>
      </c>
      <c r="D57" s="225">
        <f>E57+F57</f>
        <v>108</v>
      </c>
      <c r="E57" s="227">
        <v>36</v>
      </c>
      <c r="F57" s="225">
        <f t="shared" ref="F57:F58" si="19">SUM(J57:O57)</f>
        <v>72</v>
      </c>
      <c r="G57" s="223">
        <v>32</v>
      </c>
      <c r="H57" s="248">
        <v>40</v>
      </c>
      <c r="I57" s="349">
        <v>0</v>
      </c>
      <c r="J57" s="386">
        <v>0</v>
      </c>
      <c r="K57" s="387">
        <v>0</v>
      </c>
      <c r="L57" s="364">
        <v>0</v>
      </c>
      <c r="M57" s="349">
        <v>0</v>
      </c>
      <c r="N57" s="376">
        <v>72</v>
      </c>
      <c r="O57" s="307">
        <v>0</v>
      </c>
      <c r="P57" s="7"/>
      <c r="Q57" s="7"/>
      <c r="R57" s="7"/>
    </row>
    <row r="58" spans="1:18" x14ac:dyDescent="0.2">
      <c r="A58" s="324" t="s">
        <v>96</v>
      </c>
      <c r="B58" s="231" t="s">
        <v>97</v>
      </c>
      <c r="C58" s="292" t="s">
        <v>219</v>
      </c>
      <c r="D58" s="220">
        <f>SUM(F58+E58)</f>
        <v>272</v>
      </c>
      <c r="E58" s="227">
        <v>85</v>
      </c>
      <c r="F58" s="225">
        <f t="shared" si="19"/>
        <v>187</v>
      </c>
      <c r="G58" s="227">
        <v>117</v>
      </c>
      <c r="H58" s="227">
        <v>70</v>
      </c>
      <c r="I58" s="343">
        <v>0</v>
      </c>
      <c r="J58" s="379">
        <v>0</v>
      </c>
      <c r="K58" s="325">
        <v>0</v>
      </c>
      <c r="L58" s="365">
        <v>0</v>
      </c>
      <c r="M58" s="343">
        <v>30</v>
      </c>
      <c r="N58" s="379">
        <v>40</v>
      </c>
      <c r="O58" s="325">
        <v>117</v>
      </c>
      <c r="P58" s="4"/>
      <c r="Q58" s="4"/>
      <c r="R58" s="4"/>
    </row>
    <row r="59" spans="1:18" x14ac:dyDescent="0.2">
      <c r="A59" s="316" t="s">
        <v>176</v>
      </c>
      <c r="B59" s="230"/>
      <c r="C59" s="219" t="s">
        <v>207</v>
      </c>
      <c r="D59" s="225"/>
      <c r="E59" s="225"/>
      <c r="F59" s="225"/>
      <c r="G59" s="222"/>
      <c r="H59" s="235"/>
      <c r="I59" s="348"/>
      <c r="J59" s="375"/>
      <c r="K59" s="303"/>
      <c r="L59" s="355"/>
      <c r="M59" s="348">
        <v>36</v>
      </c>
      <c r="N59" s="375"/>
      <c r="O59" s="303"/>
      <c r="P59" s="4"/>
      <c r="Q59" s="4"/>
      <c r="R59" s="4"/>
    </row>
    <row r="60" spans="1:18" x14ac:dyDescent="0.2">
      <c r="A60" s="316" t="s">
        <v>177</v>
      </c>
      <c r="B60" s="230"/>
      <c r="C60" s="219" t="s">
        <v>207</v>
      </c>
      <c r="D60" s="225"/>
      <c r="E60" s="225"/>
      <c r="F60" s="225"/>
      <c r="G60" s="222"/>
      <c r="H60" s="235"/>
      <c r="I60" s="348"/>
      <c r="J60" s="375"/>
      <c r="K60" s="303"/>
      <c r="L60" s="355"/>
      <c r="M60" s="339"/>
      <c r="N60" s="375">
        <v>72</v>
      </c>
      <c r="O60" s="303"/>
      <c r="P60" s="4"/>
      <c r="Q60" s="4"/>
      <c r="R60" s="4"/>
    </row>
    <row r="61" spans="1:18" s="8" customFormat="1" ht="38.25" x14ac:dyDescent="0.2">
      <c r="A61" s="320" t="s">
        <v>65</v>
      </c>
      <c r="B61" s="233" t="s">
        <v>98</v>
      </c>
      <c r="C61" s="291" t="s">
        <v>255</v>
      </c>
      <c r="D61" s="234">
        <f>D62+D63+D64+D65</f>
        <v>171</v>
      </c>
      <c r="E61" s="234">
        <f t="shared" ref="E61:I61" si="20">E62+E63+E64+E65</f>
        <v>55</v>
      </c>
      <c r="F61" s="234">
        <f t="shared" si="20"/>
        <v>116</v>
      </c>
      <c r="G61" s="234">
        <f t="shared" si="20"/>
        <v>64</v>
      </c>
      <c r="H61" s="234">
        <f t="shared" si="20"/>
        <v>52</v>
      </c>
      <c r="I61" s="346">
        <f t="shared" si="20"/>
        <v>0</v>
      </c>
      <c r="J61" s="382">
        <f>J62+J63+J64+J65</f>
        <v>0</v>
      </c>
      <c r="K61" s="321">
        <f t="shared" ref="K61:O61" si="21">K62+K63+K64+K65</f>
        <v>0</v>
      </c>
      <c r="L61" s="362">
        <f t="shared" si="21"/>
        <v>32</v>
      </c>
      <c r="M61" s="346">
        <f t="shared" si="21"/>
        <v>66</v>
      </c>
      <c r="N61" s="382">
        <f t="shared" si="21"/>
        <v>54</v>
      </c>
      <c r="O61" s="321">
        <f t="shared" si="21"/>
        <v>0</v>
      </c>
      <c r="P61" s="7"/>
      <c r="Q61" s="7"/>
      <c r="R61" s="7"/>
    </row>
    <row r="62" spans="1:18" s="8" customFormat="1" x14ac:dyDescent="0.2">
      <c r="A62" s="316" t="s">
        <v>99</v>
      </c>
      <c r="B62" s="230" t="s">
        <v>100</v>
      </c>
      <c r="C62" s="219" t="s">
        <v>207</v>
      </c>
      <c r="D62" s="220">
        <f>E62+F62</f>
        <v>47</v>
      </c>
      <c r="E62" s="220">
        <v>15</v>
      </c>
      <c r="F62" s="225">
        <f>SUM(J62:O62)</f>
        <v>32</v>
      </c>
      <c r="G62" s="222">
        <v>18</v>
      </c>
      <c r="H62" s="222">
        <v>14</v>
      </c>
      <c r="I62" s="348">
        <v>0</v>
      </c>
      <c r="J62" s="385">
        <v>0</v>
      </c>
      <c r="K62" s="323">
        <v>0</v>
      </c>
      <c r="L62" s="357">
        <v>32</v>
      </c>
      <c r="M62" s="348">
        <v>0</v>
      </c>
      <c r="N62" s="385">
        <v>0</v>
      </c>
      <c r="O62" s="323">
        <v>0</v>
      </c>
      <c r="P62" s="7"/>
      <c r="Q62" s="7"/>
      <c r="R62" s="7"/>
    </row>
    <row r="63" spans="1:18" ht="25.5" x14ac:dyDescent="0.2">
      <c r="A63" s="316" t="s">
        <v>101</v>
      </c>
      <c r="B63" s="230" t="s">
        <v>102</v>
      </c>
      <c r="C63" s="285" t="s">
        <v>213</v>
      </c>
      <c r="D63" s="220">
        <f>E63+F63</f>
        <v>124</v>
      </c>
      <c r="E63" s="227">
        <v>40</v>
      </c>
      <c r="F63" s="225">
        <f>SUM(J63:O63)</f>
        <v>84</v>
      </c>
      <c r="G63" s="222">
        <v>46</v>
      </c>
      <c r="H63" s="222">
        <v>38</v>
      </c>
      <c r="I63" s="348">
        <v>0</v>
      </c>
      <c r="J63" s="385">
        <v>0</v>
      </c>
      <c r="K63" s="323">
        <v>0</v>
      </c>
      <c r="L63" s="366">
        <v>0</v>
      </c>
      <c r="M63" s="340">
        <v>30</v>
      </c>
      <c r="N63" s="376">
        <v>54</v>
      </c>
      <c r="O63" s="323">
        <v>0</v>
      </c>
      <c r="P63" s="4"/>
      <c r="Q63" s="4"/>
      <c r="R63" s="4"/>
    </row>
    <row r="64" spans="1:18" x14ac:dyDescent="0.2">
      <c r="A64" s="316" t="s">
        <v>178</v>
      </c>
      <c r="B64" s="230"/>
      <c r="C64" s="219" t="s">
        <v>207</v>
      </c>
      <c r="D64" s="220"/>
      <c r="E64" s="220"/>
      <c r="F64" s="225"/>
      <c r="G64" s="222"/>
      <c r="H64" s="222"/>
      <c r="I64" s="348"/>
      <c r="J64" s="375"/>
      <c r="K64" s="303"/>
      <c r="L64" s="355"/>
      <c r="M64" s="340">
        <v>36</v>
      </c>
      <c r="N64" s="375"/>
      <c r="O64" s="303"/>
      <c r="P64" s="4"/>
      <c r="Q64" s="4"/>
      <c r="R64" s="4"/>
    </row>
    <row r="65" spans="1:18" x14ac:dyDescent="0.2">
      <c r="A65" s="316" t="s">
        <v>179</v>
      </c>
      <c r="B65" s="230"/>
      <c r="C65" s="219"/>
      <c r="D65" s="220"/>
      <c r="E65" s="220"/>
      <c r="F65" s="225"/>
      <c r="G65" s="222"/>
      <c r="H65" s="222"/>
      <c r="I65" s="348"/>
      <c r="J65" s="375"/>
      <c r="K65" s="303"/>
      <c r="L65" s="355"/>
      <c r="M65" s="339"/>
      <c r="N65" s="376"/>
      <c r="O65" s="303"/>
      <c r="P65" s="4"/>
      <c r="Q65" s="4"/>
      <c r="R65" s="4"/>
    </row>
    <row r="66" spans="1:18" s="8" customFormat="1" ht="38.25" x14ac:dyDescent="0.2">
      <c r="A66" s="320" t="s">
        <v>66</v>
      </c>
      <c r="B66" s="233" t="s">
        <v>67</v>
      </c>
      <c r="C66" s="291" t="s">
        <v>184</v>
      </c>
      <c r="D66" s="236">
        <f>D67</f>
        <v>86</v>
      </c>
      <c r="E66" s="236">
        <f t="shared" ref="E66:I66" si="22">E67</f>
        <v>30</v>
      </c>
      <c r="F66" s="236">
        <f t="shared" si="22"/>
        <v>56</v>
      </c>
      <c r="G66" s="236">
        <f t="shared" si="22"/>
        <v>28</v>
      </c>
      <c r="H66" s="236">
        <f t="shared" si="22"/>
        <v>28</v>
      </c>
      <c r="I66" s="350">
        <f t="shared" si="22"/>
        <v>0</v>
      </c>
      <c r="J66" s="388">
        <f>J67+J68+J69</f>
        <v>0</v>
      </c>
      <c r="K66" s="326">
        <f t="shared" ref="K66:O66" si="23">K67+K68+K69</f>
        <v>0</v>
      </c>
      <c r="L66" s="367">
        <f t="shared" si="23"/>
        <v>56</v>
      </c>
      <c r="M66" s="350">
        <f t="shared" si="23"/>
        <v>180</v>
      </c>
      <c r="N66" s="388">
        <f t="shared" si="23"/>
        <v>0</v>
      </c>
      <c r="O66" s="326">
        <f t="shared" si="23"/>
        <v>0</v>
      </c>
      <c r="P66" s="7"/>
      <c r="Q66" s="7"/>
      <c r="R66" s="7"/>
    </row>
    <row r="67" spans="1:18" s="8" customFormat="1" ht="38.25" x14ac:dyDescent="0.2">
      <c r="A67" s="316" t="s">
        <v>231</v>
      </c>
      <c r="B67" s="226" t="s">
        <v>197</v>
      </c>
      <c r="C67" s="219" t="s">
        <v>206</v>
      </c>
      <c r="D67" s="223">
        <f>E67+F67</f>
        <v>86</v>
      </c>
      <c r="E67" s="223">
        <v>30</v>
      </c>
      <c r="F67" s="223">
        <f>SUM(J67:O67)</f>
        <v>56</v>
      </c>
      <c r="G67" s="223">
        <v>28</v>
      </c>
      <c r="H67" s="223">
        <v>28</v>
      </c>
      <c r="I67" s="340">
        <v>0</v>
      </c>
      <c r="J67" s="376">
        <v>0</v>
      </c>
      <c r="K67" s="307">
        <v>0</v>
      </c>
      <c r="L67" s="357">
        <v>56</v>
      </c>
      <c r="M67" s="340">
        <v>0</v>
      </c>
      <c r="N67" s="376">
        <v>0</v>
      </c>
      <c r="O67" s="307">
        <v>0</v>
      </c>
      <c r="P67" s="7"/>
      <c r="Q67" s="7"/>
      <c r="R67" s="7"/>
    </row>
    <row r="68" spans="1:18" s="8" customFormat="1" x14ac:dyDescent="0.2">
      <c r="A68" s="327" t="s">
        <v>180</v>
      </c>
      <c r="B68" s="237"/>
      <c r="C68" s="219" t="s">
        <v>207</v>
      </c>
      <c r="D68" s="238"/>
      <c r="E68" s="238"/>
      <c r="F68" s="238"/>
      <c r="G68" s="238"/>
      <c r="H68" s="238"/>
      <c r="I68" s="351"/>
      <c r="J68" s="375"/>
      <c r="K68" s="303"/>
      <c r="L68" s="355"/>
      <c r="M68" s="340">
        <v>180</v>
      </c>
      <c r="N68" s="375"/>
      <c r="O68" s="303"/>
      <c r="P68" s="7"/>
      <c r="Q68" s="7"/>
      <c r="R68" s="7"/>
    </row>
    <row r="69" spans="1:18" s="8" customFormat="1" x14ac:dyDescent="0.2">
      <c r="A69" s="327" t="s">
        <v>181</v>
      </c>
      <c r="B69" s="237"/>
      <c r="C69" s="293"/>
      <c r="D69" s="270"/>
      <c r="E69" s="279"/>
      <c r="F69" s="270"/>
      <c r="G69" s="270"/>
      <c r="H69" s="238"/>
      <c r="I69" s="351"/>
      <c r="J69" s="375"/>
      <c r="K69" s="303"/>
      <c r="L69" s="355"/>
      <c r="M69" s="339"/>
      <c r="N69" s="375"/>
      <c r="O69" s="303"/>
      <c r="P69" s="7"/>
      <c r="Q69" s="7"/>
      <c r="R69" s="7"/>
    </row>
    <row r="70" spans="1:18" s="8" customFormat="1" x14ac:dyDescent="0.2">
      <c r="A70" s="328"/>
      <c r="B70" s="239" t="s">
        <v>76</v>
      </c>
      <c r="C70" s="294" t="s">
        <v>229</v>
      </c>
      <c r="D70" s="240">
        <f t="shared" ref="D70:L70" si="24">D8+D22+D28+D31</f>
        <v>5292</v>
      </c>
      <c r="E70" s="240">
        <f t="shared" si="24"/>
        <v>1764</v>
      </c>
      <c r="F70" s="268">
        <f t="shared" si="24"/>
        <v>3528</v>
      </c>
      <c r="G70" s="268">
        <f t="shared" si="24"/>
        <v>1989</v>
      </c>
      <c r="H70" s="268">
        <f>H8+H22+H28+H32+H49+H55+H61+H66</f>
        <v>1499</v>
      </c>
      <c r="I70" s="342">
        <f t="shared" si="24"/>
        <v>40</v>
      </c>
      <c r="J70" s="389">
        <f t="shared" si="24"/>
        <v>612</v>
      </c>
      <c r="K70" s="329">
        <f t="shared" si="24"/>
        <v>792</v>
      </c>
      <c r="L70" s="368">
        <f t="shared" si="24"/>
        <v>576</v>
      </c>
      <c r="M70" s="393">
        <f>M8+M22+M28+M32+M48</f>
        <v>828</v>
      </c>
      <c r="N70" s="389">
        <f>N8+N22+N28+N32+N48</f>
        <v>612</v>
      </c>
      <c r="O70" s="329">
        <f>SUM(O31+O28+O22)</f>
        <v>468</v>
      </c>
    </row>
    <row r="71" spans="1:18" ht="16.5" customHeight="1" x14ac:dyDescent="0.2">
      <c r="A71" s="330" t="s">
        <v>78</v>
      </c>
      <c r="B71" s="241" t="s">
        <v>194</v>
      </c>
      <c r="C71" s="295"/>
      <c r="D71" s="242"/>
      <c r="E71" s="242"/>
      <c r="F71" s="242"/>
      <c r="G71" s="242"/>
      <c r="H71" s="242"/>
      <c r="I71" s="352"/>
      <c r="J71" s="390"/>
      <c r="K71" s="331"/>
      <c r="L71" s="369"/>
      <c r="M71" s="352"/>
      <c r="N71" s="390"/>
      <c r="O71" s="331" t="s">
        <v>192</v>
      </c>
    </row>
    <row r="72" spans="1:18" ht="20.25" customHeight="1" thickBot="1" x14ac:dyDescent="0.25">
      <c r="A72" s="395" t="s">
        <v>195</v>
      </c>
      <c r="B72" s="396" t="s">
        <v>68</v>
      </c>
      <c r="C72" s="397"/>
      <c r="D72" s="398"/>
      <c r="E72" s="398"/>
      <c r="F72" s="398"/>
      <c r="G72" s="398"/>
      <c r="H72" s="398"/>
      <c r="I72" s="498"/>
      <c r="J72" s="402"/>
      <c r="K72" s="401"/>
      <c r="L72" s="402"/>
      <c r="M72" s="399"/>
      <c r="N72" s="400"/>
      <c r="O72" s="401" t="s">
        <v>193</v>
      </c>
    </row>
    <row r="73" spans="1:18" ht="12.75" customHeight="1" x14ac:dyDescent="0.2">
      <c r="A73" s="471" t="s">
        <v>230</v>
      </c>
      <c r="B73" s="472"/>
      <c r="C73" s="472"/>
      <c r="D73" s="472"/>
      <c r="E73" s="480"/>
      <c r="F73" s="487"/>
      <c r="G73" s="483" t="s">
        <v>140</v>
      </c>
      <c r="H73" s="441"/>
      <c r="I73" s="494"/>
      <c r="J73" s="490">
        <f>J8+J22+J28+J32+J50+J51+J52+J56+J57+J58+J62+J63+J67</f>
        <v>612</v>
      </c>
      <c r="K73" s="403">
        <f t="shared" ref="K73:O73" si="25">K8+K22+K28+K32+K50+K51+K52+K56+K57+K58+K62+K63+K67</f>
        <v>792</v>
      </c>
      <c r="L73" s="490">
        <f t="shared" si="25"/>
        <v>576</v>
      </c>
      <c r="M73" s="403">
        <f t="shared" si="25"/>
        <v>576</v>
      </c>
      <c r="N73" s="490">
        <f t="shared" si="25"/>
        <v>504</v>
      </c>
      <c r="O73" s="403">
        <f t="shared" si="25"/>
        <v>468</v>
      </c>
    </row>
    <row r="74" spans="1:18" ht="15" customHeight="1" x14ac:dyDescent="0.2">
      <c r="A74" s="473"/>
      <c r="B74" s="474"/>
      <c r="C74" s="474"/>
      <c r="D74" s="474"/>
      <c r="E74" s="481"/>
      <c r="F74" s="488"/>
      <c r="G74" s="484" t="s">
        <v>141</v>
      </c>
      <c r="H74" s="420"/>
      <c r="I74" s="495"/>
      <c r="J74" s="491">
        <v>0</v>
      </c>
      <c r="K74" s="333">
        <v>0</v>
      </c>
      <c r="L74" s="501">
        <v>0</v>
      </c>
      <c r="M74" s="384">
        <v>252</v>
      </c>
      <c r="N74" s="506">
        <v>0</v>
      </c>
      <c r="O74" s="332">
        <v>0</v>
      </c>
    </row>
    <row r="75" spans="1:18" ht="27" customHeight="1" x14ac:dyDescent="0.2">
      <c r="A75" s="473"/>
      <c r="B75" s="474"/>
      <c r="C75" s="474"/>
      <c r="D75" s="474"/>
      <c r="E75" s="481"/>
      <c r="F75" s="488"/>
      <c r="G75" s="485" t="s">
        <v>142</v>
      </c>
      <c r="H75" s="419"/>
      <c r="I75" s="496"/>
      <c r="J75" s="491">
        <v>0</v>
      </c>
      <c r="K75" s="333">
        <v>0</v>
      </c>
      <c r="L75" s="501">
        <v>0</v>
      </c>
      <c r="M75" s="384">
        <v>0</v>
      </c>
      <c r="N75" s="506">
        <v>108</v>
      </c>
      <c r="O75" s="333">
        <v>0</v>
      </c>
    </row>
    <row r="76" spans="1:18" ht="27" customHeight="1" x14ac:dyDescent="0.2">
      <c r="A76" s="473"/>
      <c r="B76" s="474"/>
      <c r="C76" s="474"/>
      <c r="D76" s="474"/>
      <c r="E76" s="481"/>
      <c r="F76" s="488"/>
      <c r="G76" s="485" t="s">
        <v>143</v>
      </c>
      <c r="H76" s="419"/>
      <c r="I76" s="496"/>
      <c r="J76" s="363">
        <v>0</v>
      </c>
      <c r="K76" s="373">
        <v>0</v>
      </c>
      <c r="L76" s="363">
        <v>0</v>
      </c>
      <c r="M76" s="373">
        <v>0</v>
      </c>
      <c r="N76" s="363">
        <v>0</v>
      </c>
      <c r="O76" s="332">
        <v>144</v>
      </c>
    </row>
    <row r="77" spans="1:18" ht="15" customHeight="1" x14ac:dyDescent="0.2">
      <c r="A77" s="473"/>
      <c r="B77" s="474"/>
      <c r="C77" s="474"/>
      <c r="D77" s="474"/>
      <c r="E77" s="481"/>
      <c r="F77" s="488"/>
      <c r="G77" s="484" t="s">
        <v>144</v>
      </c>
      <c r="H77" s="420"/>
      <c r="I77" s="495"/>
      <c r="J77" s="491">
        <v>0</v>
      </c>
      <c r="K77" s="333">
        <v>3</v>
      </c>
      <c r="L77" s="363">
        <v>2</v>
      </c>
      <c r="M77" s="373">
        <v>3</v>
      </c>
      <c r="N77" s="416">
        <v>1</v>
      </c>
      <c r="O77" s="334">
        <v>4</v>
      </c>
    </row>
    <row r="78" spans="1:18" ht="15" customHeight="1" x14ac:dyDescent="0.2">
      <c r="A78" s="473"/>
      <c r="B78" s="474"/>
      <c r="C78" s="474"/>
      <c r="D78" s="474"/>
      <c r="E78" s="481"/>
      <c r="F78" s="488"/>
      <c r="G78" s="484" t="s">
        <v>145</v>
      </c>
      <c r="H78" s="420"/>
      <c r="I78" s="495"/>
      <c r="J78" s="491">
        <v>0</v>
      </c>
      <c r="K78" s="333">
        <v>10</v>
      </c>
      <c r="L78" s="363">
        <v>3</v>
      </c>
      <c r="M78" s="373">
        <v>7</v>
      </c>
      <c r="N78" s="360">
        <v>6</v>
      </c>
      <c r="O78" s="317">
        <v>4</v>
      </c>
    </row>
    <row r="79" spans="1:18" ht="7.5" customHeight="1" x14ac:dyDescent="0.2">
      <c r="A79" s="473"/>
      <c r="B79" s="474"/>
      <c r="C79" s="474"/>
      <c r="D79" s="474"/>
      <c r="E79" s="481"/>
      <c r="F79" s="488"/>
      <c r="G79" s="484" t="s">
        <v>146</v>
      </c>
      <c r="H79" s="420"/>
      <c r="I79" s="495"/>
      <c r="J79" s="492">
        <v>0</v>
      </c>
      <c r="K79" s="502">
        <v>0</v>
      </c>
      <c r="L79" s="499">
        <v>0</v>
      </c>
      <c r="M79" s="507">
        <v>0</v>
      </c>
      <c r="N79" s="504">
        <v>0</v>
      </c>
      <c r="O79" s="478">
        <v>0</v>
      </c>
    </row>
    <row r="80" spans="1:18" ht="6" customHeight="1" thickBot="1" x14ac:dyDescent="0.25">
      <c r="A80" s="475"/>
      <c r="B80" s="476"/>
      <c r="C80" s="476"/>
      <c r="D80" s="476"/>
      <c r="E80" s="482"/>
      <c r="F80" s="489"/>
      <c r="G80" s="486"/>
      <c r="H80" s="444"/>
      <c r="I80" s="497"/>
      <c r="J80" s="493"/>
      <c r="K80" s="503"/>
      <c r="L80" s="500"/>
      <c r="M80" s="508"/>
      <c r="N80" s="505"/>
      <c r="O80" s="479"/>
    </row>
    <row r="81" spans="1:15" x14ac:dyDescent="0.2">
      <c r="A81" s="24"/>
      <c r="B81" s="24"/>
      <c r="C81" s="296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 x14ac:dyDescent="0.2">
      <c r="A82" s="24"/>
      <c r="B82" s="24"/>
      <c r="C82" s="296"/>
      <c r="D82" s="24"/>
      <c r="E82" s="24"/>
      <c r="F82" s="24"/>
      <c r="G82" s="24"/>
      <c r="H82" s="24"/>
      <c r="I82" s="24"/>
      <c r="J82" s="266"/>
      <c r="K82" s="266"/>
      <c r="L82" s="266"/>
      <c r="M82" s="266"/>
      <c r="N82" s="266"/>
      <c r="O82" s="266"/>
    </row>
    <row r="86" spans="1:15" x14ac:dyDescent="0.2">
      <c r="B86" s="4"/>
      <c r="C86" s="297"/>
    </row>
  </sheetData>
  <sheetProtection selectLockedCells="1" selectUnlockedCells="1"/>
  <mergeCells count="34">
    <mergeCell ref="J79:J80"/>
    <mergeCell ref="E4:E6"/>
    <mergeCell ref="N4:O4"/>
    <mergeCell ref="K5:K6"/>
    <mergeCell ref="N5:N6"/>
    <mergeCell ref="F5:F6"/>
    <mergeCell ref="G5:I5"/>
    <mergeCell ref="O5:O6"/>
    <mergeCell ref="J5:J6"/>
    <mergeCell ref="L5:L6"/>
    <mergeCell ref="M5:M6"/>
    <mergeCell ref="M79:M80"/>
    <mergeCell ref="N79:N80"/>
    <mergeCell ref="O79:O80"/>
    <mergeCell ref="K79:K80"/>
    <mergeCell ref="L79:L80"/>
    <mergeCell ref="A73:E80"/>
    <mergeCell ref="G73:I73"/>
    <mergeCell ref="G74:I74"/>
    <mergeCell ref="G75:I75"/>
    <mergeCell ref="G76:I76"/>
    <mergeCell ref="G77:I77"/>
    <mergeCell ref="G78:I78"/>
    <mergeCell ref="G79:I80"/>
    <mergeCell ref="F73:F80"/>
    <mergeCell ref="J3:O3"/>
    <mergeCell ref="A3:A6"/>
    <mergeCell ref="B3:B6"/>
    <mergeCell ref="C3:C6"/>
    <mergeCell ref="D3:I3"/>
    <mergeCell ref="D4:D6"/>
    <mergeCell ref="F4:I4"/>
    <mergeCell ref="J4:K4"/>
    <mergeCell ref="L4:M4"/>
  </mergeCells>
  <printOptions horizontalCentered="1" verticalCentered="1"/>
  <pageMargins left="0" right="0" top="0" bottom="0" header="0" footer="0"/>
  <pageSetup paperSize="9" firstPageNumber="0" fitToWidth="0" fitToHeight="0" orientation="landscape" r:id="rId1"/>
  <headerFooter alignWithMargins="0"/>
  <rowBreaks count="2" manualBreakCount="2">
    <brk id="27" max="14" man="1"/>
    <brk id="5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Уч план полный</vt:lpstr>
      <vt:lpstr>Бюджет времени</vt:lpstr>
      <vt:lpstr>Титул (2)</vt:lpstr>
      <vt:lpstr>кабинеты</vt:lpstr>
      <vt:lpstr>Уч план краткий</vt:lpstr>
      <vt:lpstr>Диаграмма1</vt:lpstr>
      <vt:lpstr>'Титул (2)'!Область_печати</vt:lpstr>
      <vt:lpstr>'Уч план краткий'!Область_печати</vt:lpstr>
      <vt:lpstr>'Уч план полный'!Область_печати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2015-02-24T10:35:01Z</dcterms:modified>
</cp:coreProperties>
</file>