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43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41" i="1"/>
  <c r="A40"/>
  <c r="A38"/>
  <c r="A36"/>
  <c r="A37"/>
  <c r="B34"/>
  <c r="A26"/>
  <c r="A25"/>
  <c r="A20"/>
  <c r="B22"/>
  <c r="A17"/>
  <c r="A13"/>
  <c r="A12"/>
  <c r="A11"/>
  <c r="A8"/>
  <c r="A7"/>
  <c r="A1"/>
  <c r="A27" l="1"/>
  <c r="A15"/>
</calcChain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1"/>
  <sheetViews>
    <sheetView tabSelected="1" workbookViewId="0">
      <selection activeCell="B27" sqref="B27"/>
    </sheetView>
  </sheetViews>
  <sheetFormatPr defaultRowHeight="15"/>
  <cols>
    <col min="1" max="1" width="27.42578125" bestFit="1" customWidth="1"/>
  </cols>
  <sheetData>
    <row r="1" spans="1:1">
      <c r="A1" s="1">
        <f>PV(2%,36,,190000)</f>
        <v>-93142.398566927935</v>
      </c>
    </row>
    <row r="7" spans="1:1">
      <c r="A7" s="1">
        <f>FV(1.5%,60,,192000)</f>
        <v>-469098.19693242665</v>
      </c>
    </row>
    <row r="8" spans="1:1">
      <c r="A8" s="1">
        <f>PV(3%,32,,50000)</f>
        <v>-19416.851706848287</v>
      </c>
    </row>
    <row r="11" spans="1:1">
      <c r="A11" s="1">
        <f>FV(10.5%,2,,120000)</f>
        <v>-146523</v>
      </c>
    </row>
    <row r="12" spans="1:1">
      <c r="A12" s="1">
        <f>FV(10.5%,1,,180000)</f>
        <v>-198900</v>
      </c>
    </row>
    <row r="13" spans="1:1">
      <c r="A13" s="1">
        <f>FV(10.5%,0,,250000)</f>
        <v>-250000</v>
      </c>
    </row>
    <row r="15" spans="1:1">
      <c r="A15" s="1">
        <f>SUM(A11:A13)</f>
        <v>-595423</v>
      </c>
    </row>
    <row r="17" spans="1:2">
      <c r="A17" s="1">
        <f>PV(10.5%,3,,A15)</f>
        <v>441304.92323367886</v>
      </c>
    </row>
    <row r="20" spans="1:2">
      <c r="A20" s="1">
        <f>PV(1%,30,2041.1)</f>
        <v>-52676.113250470131</v>
      </c>
    </row>
    <row r="22" spans="1:2">
      <c r="B22">
        <f>13000/6 /1.01^6</f>
        <v>2041.0980097174474</v>
      </c>
    </row>
    <row r="25" spans="1:2">
      <c r="A25" s="1">
        <f>PV(3%,8,12000)</f>
        <v>-84236.306274425689</v>
      </c>
    </row>
    <row r="26" spans="1:2">
      <c r="A26" s="1">
        <f>PV(3%,8,2000)</f>
        <v>-14039.384379070951</v>
      </c>
    </row>
    <row r="27" spans="1:2">
      <c r="A27" s="1">
        <f>A25-A26</f>
        <v>-70196.921895354739</v>
      </c>
    </row>
    <row r="34" spans="1:2">
      <c r="B34">
        <f>10/12</f>
        <v>0.83333333333333337</v>
      </c>
    </row>
    <row r="36" spans="1:2">
      <c r="A36" s="1">
        <f>PMT(0.833333333333333%,200*12,1800000000000)</f>
        <v>-15000000033.58868</v>
      </c>
    </row>
    <row r="37" spans="1:2">
      <c r="A37" s="1">
        <f>FV(0.833333333%,200*12,15000000)</f>
        <v>-8.0384209644415654E+17</v>
      </c>
    </row>
    <row r="38" spans="1:2">
      <c r="A38" s="1">
        <f>FV(0.833333333333333%,12,15000000000)</f>
        <v>-188483521394.33435</v>
      </c>
    </row>
    <row r="40" spans="1:2">
      <c r="A40" s="1">
        <f>FV(1%,36,300,950)</f>
        <v>-14282.293852159433</v>
      </c>
    </row>
    <row r="41" spans="1:2">
      <c r="A41" s="1">
        <f>FV(5%,20,6000)</f>
        <v>-198395.72461733047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2011-05-11T23:23:31Z</dcterms:created>
  <dcterms:modified xsi:type="dcterms:W3CDTF">2011-05-12T00:37:52Z</dcterms:modified>
</cp:coreProperties>
</file>