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ou\Desktop\"/>
    </mc:Choice>
  </mc:AlternateContent>
  <xr:revisionPtr revIDLastSave="0" documentId="13_ncr:1_{647666CC-E051-4A41-8F76-875364F1F0BE}" xr6:coauthVersionLast="47" xr6:coauthVersionMax="47" xr10:uidLastSave="{00000000-0000-0000-0000-000000000000}"/>
  <bookViews>
    <workbookView xWindow="-120" yWindow="-120" windowWidth="20730" windowHeight="11310" xr2:uid="{3EE0DDD7-2740-41CA-8362-57BB514062B9}"/>
  </bookViews>
  <sheets>
    <sheet name="محاسبه توافق 140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5" i="1" s="1"/>
  <c r="E13" i="1"/>
  <c r="C10" i="1" l="1"/>
  <c r="C12" i="1" s="1"/>
  <c r="C14" i="1" s="1"/>
</calcChain>
</file>

<file path=xl/sharedStrings.xml><?xml version="1.0" encoding="utf-8"?>
<sst xmlns="http://schemas.openxmlformats.org/spreadsheetml/2006/main" count="16" uniqueCount="15">
  <si>
    <t>محاسبه مالیات توافق سال 1401</t>
  </si>
  <si>
    <t>ضریب شغلی (اینتاکد)</t>
  </si>
  <si>
    <t>سود خالص</t>
  </si>
  <si>
    <t>معافیت</t>
  </si>
  <si>
    <t>درآمد مشمول مالیات</t>
  </si>
  <si>
    <t>اداره کل امور مالیاتی استان سمنان</t>
  </si>
  <si>
    <t>مالیات سال قبل</t>
  </si>
  <si>
    <t>مالیات مکسوره پزشکان</t>
  </si>
  <si>
    <t>نوع فعالیت</t>
  </si>
  <si>
    <t>خدماتی</t>
  </si>
  <si>
    <t>بازرگانی</t>
  </si>
  <si>
    <t>گردش حساب تجاری (مودی و بانک مرکزی)</t>
  </si>
  <si>
    <t xml:space="preserve">مالیات غیر توافقی بدون احتساب تعدیلات </t>
  </si>
  <si>
    <t>مالیات موضوع تبصره 100</t>
  </si>
  <si>
    <t xml:space="preserve">مبلغ تراکنش بانکی (پوز)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</si>
</sst>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B Zar"/>
      <charset val="178"/>
    </font>
    <font>
      <sz val="11"/>
      <color theme="1"/>
      <name val="B Sina"/>
      <charset val="178"/>
    </font>
    <font>
      <sz val="11"/>
      <color theme="1"/>
      <name val="B Titr"/>
      <charset val="178"/>
    </font>
    <font>
      <sz val="18"/>
      <color theme="1"/>
      <name val="B Zar"/>
      <charset val="178"/>
    </font>
    <font>
      <sz val="11"/>
      <color theme="0"/>
      <name val="B Zar"/>
      <charset val="17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3" fontId="4" fillId="2" borderId="1" xfId="0" applyNumberFormat="1" applyFont="1" applyFill="1" applyBorder="1" applyAlignment="1">
      <alignment horizontal="center" vertical="center"/>
    </xf>
    <xf numFmtId="3" fontId="4" fillId="3" borderId="1" xfId="1" applyNumberFormat="1" applyFont="1" applyFill="1" applyBorder="1" applyAlignment="1" applyProtection="1">
      <alignment horizontal="center" vertical="center"/>
      <protection locked="0"/>
    </xf>
    <xf numFmtId="4" fontId="4" fillId="3" borderId="1" xfId="1" applyNumberFormat="1" applyFont="1" applyFill="1" applyBorder="1" applyAlignment="1" applyProtection="1">
      <alignment horizontal="center" vertical="center"/>
      <protection locked="0"/>
    </xf>
    <xf numFmtId="3" fontId="4" fillId="2" borderId="1" xfId="1" applyNumberFormat="1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6" fillId="0" borderId="0" xfId="0" applyFont="1"/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3" fontId="2" fillId="0" borderId="0" xfId="0" applyNumberFormat="1" applyFont="1"/>
    <xf numFmtId="3" fontId="4" fillId="4" borderId="1" xfId="1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4" fillId="5" borderId="1" xfId="1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AA4A-1AA5-48D3-9BAA-4CDC86EF6EEB}">
  <dimension ref="B1:E15"/>
  <sheetViews>
    <sheetView rightToLeft="1" tabSelected="1" topLeftCell="B1" workbookViewId="0">
      <selection activeCell="C6" sqref="C6"/>
    </sheetView>
  </sheetViews>
  <sheetFormatPr defaultColWidth="9" defaultRowHeight="19.5" x14ac:dyDescent="0.55000000000000004"/>
  <cols>
    <col min="1" max="1" width="9" style="4"/>
    <col min="2" max="2" width="36" style="1" customWidth="1"/>
    <col min="3" max="3" width="16.25" style="2" bestFit="1" customWidth="1"/>
    <col min="4" max="4" width="14.75" style="3" bestFit="1" customWidth="1"/>
    <col min="5" max="5" width="13.75" style="4" bestFit="1" customWidth="1"/>
    <col min="6" max="6" width="9" style="4"/>
    <col min="7" max="7" width="10.875" style="4" bestFit="1" customWidth="1"/>
    <col min="8" max="16384" width="9" style="4"/>
  </cols>
  <sheetData>
    <row r="1" spans="2:5" x14ac:dyDescent="0.55000000000000004">
      <c r="E1" s="5"/>
    </row>
    <row r="2" spans="2:5" x14ac:dyDescent="0.55000000000000004">
      <c r="E2" s="5"/>
    </row>
    <row r="3" spans="2:5" ht="30.75" x14ac:dyDescent="0.55000000000000004">
      <c r="B3" s="21" t="s">
        <v>5</v>
      </c>
      <c r="C3" s="21"/>
    </row>
    <row r="4" spans="2:5" x14ac:dyDescent="0.55000000000000004">
      <c r="B4" s="20" t="s">
        <v>0</v>
      </c>
      <c r="C4" s="20"/>
    </row>
    <row r="5" spans="2:5" x14ac:dyDescent="0.55000000000000004">
      <c r="B5" s="13" t="s">
        <v>8</v>
      </c>
      <c r="C5" s="12" t="s">
        <v>10</v>
      </c>
      <c r="E5" s="11" t="s">
        <v>9</v>
      </c>
    </row>
    <row r="6" spans="2:5" ht="22.5" x14ac:dyDescent="0.55000000000000004">
      <c r="B6" s="6" t="s">
        <v>14</v>
      </c>
      <c r="C6" s="7"/>
      <c r="E6" s="11" t="s">
        <v>10</v>
      </c>
    </row>
    <row r="7" spans="2:5" ht="22.5" x14ac:dyDescent="0.55000000000000004">
      <c r="B7" s="6" t="s">
        <v>11</v>
      </c>
      <c r="C7" s="7"/>
      <c r="E7" s="15"/>
    </row>
    <row r="8" spans="2:5" ht="22.5" x14ac:dyDescent="0.55000000000000004">
      <c r="B8" s="6" t="s">
        <v>7</v>
      </c>
      <c r="C8" s="7">
        <v>0</v>
      </c>
    </row>
    <row r="9" spans="2:5" ht="22.5" x14ac:dyDescent="0.55000000000000004">
      <c r="B9" s="6" t="s">
        <v>1</v>
      </c>
      <c r="C9" s="8">
        <v>1</v>
      </c>
      <c r="E9" s="15"/>
    </row>
    <row r="10" spans="2:5" ht="22.5" x14ac:dyDescent="0.55000000000000004">
      <c r="B10" s="6" t="s">
        <v>2</v>
      </c>
      <c r="C10" s="9">
        <f>IF(C5="خدماتی",(C6*0.9+C7*0.45+C8*9)*C9/100,(C6*0.9+C7*0.45+C8*9)*C9/100/0.9*0.85)</f>
        <v>0</v>
      </c>
      <c r="D10" s="10"/>
    </row>
    <row r="11" spans="2:5" ht="22.5" x14ac:dyDescent="0.55000000000000004">
      <c r="B11" s="6" t="s">
        <v>3</v>
      </c>
      <c r="C11" s="7">
        <f>396000000*2</f>
        <v>792000000</v>
      </c>
    </row>
    <row r="12" spans="2:5" ht="22.5" x14ac:dyDescent="0.55000000000000004">
      <c r="B12" s="6" t="s">
        <v>4</v>
      </c>
      <c r="C12" s="9">
        <f>IF(C10-C11&gt;0,C10-C11,0)</f>
        <v>0</v>
      </c>
      <c r="D12" s="4"/>
    </row>
    <row r="13" spans="2:5" ht="22.5" x14ac:dyDescent="0.55000000000000004">
      <c r="B13" s="6" t="s">
        <v>6</v>
      </c>
      <c r="C13" s="7">
        <v>0</v>
      </c>
      <c r="E13" s="11">
        <f>IF(C13&lt;100000000,1.1,1.16)</f>
        <v>1.1000000000000001</v>
      </c>
    </row>
    <row r="14" spans="2:5" ht="22.5" x14ac:dyDescent="0.55000000000000004">
      <c r="B14" s="18" t="s">
        <v>13</v>
      </c>
      <c r="C14" s="19">
        <f>IF(IF(IF(C12&gt;4000000000,(C12-4000000000)*0.25+700000000,IF(C12&gt;2000000000,(C12-2000000000)*0.2+300000000,IF(C12&gt;0,(C12)*0.15,0)))&gt;0,IF(C12&gt;4000000000,(C12-4000000000)*0.25+700000000,IF(C12&gt;2000000000,(C12-2000000000)*0.2+300000000,IF(C12&gt;0,(C12)*0.15,0))),0)&gt;=C13,IF(IF(C12&gt;4000000000,(C12-4000000000)*0.25+700000000,IF(C12&gt;2000000000,(C12-2000000000)*0.2+300000000,IF(C12&gt;0,(C12)*0.15,0)))&gt;0,IF(C12&gt;4000000000,(C12-4000000000)*0.25+700000000,IF(C12&gt;2000000000,(C12-2000000000)*0.2+300000000,IF(C12&gt;0,(C12)*0.15,0))),0),C13*E13)</f>
        <v>0</v>
      </c>
      <c r="D14" s="14"/>
      <c r="E14" s="3"/>
    </row>
    <row r="15" spans="2:5" ht="22.5" x14ac:dyDescent="0.55000000000000004">
      <c r="B15" s="17" t="s">
        <v>12</v>
      </c>
      <c r="C15" s="16">
        <f>IF((((C6+C7+(C8*10))*C9/100)-C11)&gt;4000000000,((((C6+C7+(C8*10))*C9/100)-C11)-4000000000)*0.25+700000000,IF((((C6+C7+(C8*10))*C9/100)-C11)&gt;2000000000,((((C6+C7+(C8*10))*C9/100)-C11)-2000000000)*0.2+300000000,IF((((C6+C7+(C8*10))*C9/100)-C11)&gt;0,((((C6+C7+(C8*10))*C9/100)-C11))*0.15,0)))</f>
        <v>0</v>
      </c>
      <c r="D15" s="14"/>
    </row>
  </sheetData>
  <sheetProtection algorithmName="SHA-512" hashValue="X7niMOt2PjgL+oABOdPuHfr73+2ohsySTvgWB2zm/gA9nVV057YY4dOWpDLDNJAx2w6EZxqiUj4osO36hX9tCw==" saltValue="hRJV052FrxEJb7ULRybknQ==" spinCount="100000" sheet="1" objects="1" scenarios="1" selectLockedCells="1"/>
  <mergeCells count="2">
    <mergeCell ref="B4:C4"/>
    <mergeCell ref="B3:C3"/>
  </mergeCells>
  <dataValidations count="1">
    <dataValidation type="list" allowBlank="1" showInputMessage="1" showErrorMessage="1" sqref="C5" xr:uid="{B9BDDC35-75A0-410C-BDCB-6424F7804478}">
      <formula1>$E$5:$E$6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محاسبه توافق 1401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KhalesiDost</dc:creator>
  <cp:lastModifiedBy>Rasoul Pourfeiz</cp:lastModifiedBy>
  <dcterms:created xsi:type="dcterms:W3CDTF">2023-05-28T10:55:29Z</dcterms:created>
  <dcterms:modified xsi:type="dcterms:W3CDTF">2023-06-26T16:12:46Z</dcterms:modified>
</cp:coreProperties>
</file>