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0C4CA9C3-E1AF-4945-A521-2015782A399C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</sheets>
  <definedNames>
    <definedName name="_xlnm._FilterDatabase" localSheetId="0" hidden="1">'Vic20 BD tiles plan'!$A$1:$E$59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2" l="1"/>
  <c r="E57" i="12" s="1"/>
  <c r="E58" i="12"/>
  <c r="C59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Y809" i="11"/>
  <c r="AA804" i="11" s="1" a="1"/>
  <c r="AA804" i="11" s="1"/>
  <c r="AJ804" i="11" s="1"/>
  <c r="W809" i="11"/>
  <c r="V809" i="11"/>
  <c r="X809" i="11" s="1"/>
  <c r="Y808" i="11"/>
  <c r="X808" i="11"/>
  <c r="W808" i="11"/>
  <c r="V808" i="11"/>
  <c r="Y807" i="11"/>
  <c r="W807" i="11"/>
  <c r="V807" i="11"/>
  <c r="X807" i="11" s="1"/>
  <c r="Y806" i="11"/>
  <c r="X806" i="11"/>
  <c r="W806" i="11"/>
  <c r="V806" i="11"/>
  <c r="Y805" i="11"/>
  <c r="W805" i="11"/>
  <c r="V805" i="11"/>
  <c r="X805" i="11" s="1"/>
  <c r="X804" i="11"/>
  <c r="W804" i="11"/>
  <c r="Y804" i="11" s="1"/>
  <c r="V804" i="11"/>
  <c r="W803" i="11"/>
  <c r="Y803" i="11" s="1"/>
  <c r="V803" i="11"/>
  <c r="X803" i="11" s="1"/>
  <c r="Y802" i="11"/>
  <c r="W802" i="11"/>
  <c r="V802" i="11"/>
  <c r="X802" i="11" s="1"/>
  <c r="AA801" i="11" s="1" a="1"/>
  <c r="AA801" i="11" s="1"/>
  <c r="AJ801" i="11" s="1"/>
  <c r="Y801" i="11"/>
  <c r="X801" i="11"/>
  <c r="W801" i="11"/>
  <c r="V801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W792" i="11"/>
  <c r="Y792" i="11" s="1"/>
  <c r="V792" i="11"/>
  <c r="X792" i="11" s="1"/>
  <c r="X791" i="11"/>
  <c r="W791" i="11"/>
  <c r="Y791" i="11" s="1"/>
  <c r="V791" i="11"/>
  <c r="W790" i="11"/>
  <c r="Y790" i="11" s="1"/>
  <c r="V790" i="11"/>
  <c r="X790" i="11" s="1"/>
  <c r="X789" i="11"/>
  <c r="W789" i="11"/>
  <c r="Y789" i="11" s="1"/>
  <c r="V789" i="11"/>
  <c r="W788" i="11"/>
  <c r="Y788" i="11" s="1"/>
  <c r="V788" i="11"/>
  <c r="X788" i="11" s="1"/>
  <c r="W787" i="11"/>
  <c r="Y787" i="11" s="1"/>
  <c r="V787" i="11"/>
  <c r="X787" i="11" s="1"/>
  <c r="Y786" i="11"/>
  <c r="W786" i="11"/>
  <c r="V786" i="11"/>
  <c r="X786" i="11" s="1"/>
  <c r="Y785" i="11"/>
  <c r="X785" i="11"/>
  <c r="W785" i="11"/>
  <c r="V785" i="11"/>
  <c r="X784" i="11"/>
  <c r="W784" i="11"/>
  <c r="Y784" i="11" s="1"/>
  <c r="V784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Y775" i="11"/>
  <c r="AA770" i="11" s="1" a="1"/>
  <c r="AA770" i="11" s="1"/>
  <c r="AJ770" i="11" s="1"/>
  <c r="W775" i="11"/>
  <c r="V775" i="11"/>
  <c r="X775" i="11" s="1"/>
  <c r="Y774" i="11"/>
  <c r="X774" i="11"/>
  <c r="W774" i="11"/>
  <c r="V774" i="11"/>
  <c r="Y773" i="11"/>
  <c r="W773" i="11"/>
  <c r="V773" i="11"/>
  <c r="X773" i="11" s="1"/>
  <c r="Y772" i="11"/>
  <c r="X772" i="11"/>
  <c r="W772" i="11"/>
  <c r="V772" i="11"/>
  <c r="Y771" i="11"/>
  <c r="W771" i="11"/>
  <c r="V771" i="11"/>
  <c r="X771" i="11" s="1"/>
  <c r="X770" i="11"/>
  <c r="W770" i="11"/>
  <c r="Y770" i="11" s="1"/>
  <c r="V770" i="11"/>
  <c r="W769" i="11"/>
  <c r="Y769" i="11" s="1"/>
  <c r="V769" i="11"/>
  <c r="X769" i="11" s="1"/>
  <c r="Y768" i="11"/>
  <c r="W768" i="11"/>
  <c r="V768" i="11"/>
  <c r="X768" i="11" s="1"/>
  <c r="AA767" i="11" s="1" a="1"/>
  <c r="AA767" i="11" s="1"/>
  <c r="AJ767" i="11" s="1"/>
  <c r="Y767" i="11"/>
  <c r="X767" i="11"/>
  <c r="W767" i="11"/>
  <c r="V767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Y758" i="11"/>
  <c r="AA753" i="11" s="1" a="1"/>
  <c r="AA753" i="11" s="1"/>
  <c r="AJ753" i="11" s="1"/>
  <c r="W758" i="11"/>
  <c r="V758" i="11"/>
  <c r="X758" i="11" s="1"/>
  <c r="AA752" i="11" s="1" a="1"/>
  <c r="AA752" i="11" s="1"/>
  <c r="AJ752" i="11" s="1"/>
  <c r="Y757" i="11"/>
  <c r="W757" i="11"/>
  <c r="V757" i="11"/>
  <c r="X757" i="11" s="1"/>
  <c r="Y756" i="11"/>
  <c r="W756" i="11"/>
  <c r="V756" i="11"/>
  <c r="X756" i="11" s="1"/>
  <c r="Y755" i="11"/>
  <c r="W755" i="11"/>
  <c r="V755" i="11"/>
  <c r="X755" i="11" s="1"/>
  <c r="Y754" i="11"/>
  <c r="W754" i="11"/>
  <c r="V754" i="11"/>
  <c r="X754" i="11" s="1"/>
  <c r="Y753" i="11"/>
  <c r="X753" i="11"/>
  <c r="W753" i="11"/>
  <c r="V753" i="11"/>
  <c r="X752" i="11"/>
  <c r="W752" i="11"/>
  <c r="Y752" i="11" s="1"/>
  <c r="V752" i="11"/>
  <c r="W751" i="11"/>
  <c r="Y751" i="11" s="1"/>
  <c r="V751" i="11"/>
  <c r="X751" i="11" s="1"/>
  <c r="Y750" i="11"/>
  <c r="AA751" i="11" s="1" a="1"/>
  <c r="AA751" i="11" s="1"/>
  <c r="AJ751" i="11" s="1"/>
  <c r="W750" i="11"/>
  <c r="V750" i="11"/>
  <c r="X750" i="11" s="1"/>
  <c r="AA750" i="11" s="1" a="1"/>
  <c r="AA750" i="11" s="1"/>
  <c r="AJ750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AA922" i="11" l="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803" i="11" a="1"/>
  <c r="AA803" i="11" s="1"/>
  <c r="AJ803" i="11" s="1"/>
  <c r="AA802" i="11" a="1"/>
  <c r="AA802" i="11" s="1"/>
  <c r="AJ802" i="11" s="1"/>
  <c r="AA786" i="11" a="1"/>
  <c r="AA786" i="11" s="1"/>
  <c r="AJ786" i="11" s="1"/>
  <c r="AA784" i="11" a="1"/>
  <c r="AA784" i="11" s="1"/>
  <c r="AJ784" i="11" s="1"/>
  <c r="AA787" i="11" a="1"/>
  <c r="AA787" i="11" s="1"/>
  <c r="AJ787" i="11" s="1"/>
  <c r="AA785" i="11" a="1"/>
  <c r="AA785" i="11" s="1"/>
  <c r="AJ785" i="11" s="1"/>
  <c r="AA769" i="11" a="1"/>
  <c r="AA769" i="11" s="1"/>
  <c r="AJ769" i="11" s="1"/>
  <c r="AA768" i="11" a="1"/>
  <c r="AA768" i="11" s="1"/>
  <c r="AJ768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F29" i="7" l="1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<sst xmlns="http://schemas.openxmlformats.org/spreadsheetml/2006/main" count="1212" uniqueCount="603">
  <si>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</si>
  <si>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</si>
  <si>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</si>
  <si>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</si>
  <si>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</si>
  <si>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</si>
  <si>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</si>
  <si>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</si>
  <si>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</si>
  <si>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</si>
  <si>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</si>
  <si>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</si>
  <si>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</si>
  <si>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</si>
  <si>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</si>
  <si>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</si>
  <si>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</si>
  <si>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</si>
  <si>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</si>
  <si>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</si>
  <si>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</si>
  <si>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</si>
  <si>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</si>
  <si>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</si>
  <si>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</si>
  <si>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</si>
  <si>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</si>
  <si>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</si>
  <si>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</si>
  <si>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</si>
  <si>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</si>
  <si>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</si>
  <si>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</si>
  <si>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</si>
  <si>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</si>
  <si>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</si>
  <si>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</si>
  <si>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</si>
  <si>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</si>
  <si>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</si>
  <si>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</si>
  <si>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</si>
  <si>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</si>
  <si>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</si>
  <si>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</si>
  <si>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</si>
  <si>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</si>
  <si>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</si>
  <si>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</si>
  <si>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</si>
  <si>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</si>
  <si>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</si>
  <si>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</si>
  <si>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</si>
  <si>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</si>
  <si>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</si>
  <si>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</si>
  <si>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</si>
  <si>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</si>
  <si>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</si>
  <si>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</si>
  <si>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</si>
  <si>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</si>
  <si>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</si>
  <si>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</si>
  <si>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</si>
  <si>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</si>
  <si>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</si>
  <si>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</si>
  <si>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</si>
  <si>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</si>
  <si>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</si>
  <si>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</si>
  <si>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</si>
  <si>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</si>
  <si>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</si>
  <si>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</si>
  <si>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</si>
  <si>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</si>
  <si>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</si>
  <si>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</si>
  <si>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</si>
  <si>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</si>
  <si>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</si>
  <si>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</si>
  <si>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</si>
  <si>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</si>
  <si>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</si>
  <si>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</si>
  <si>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</si>
  <si>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</si>
  <si>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</si>
  <si>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</si>
  <si>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</si>
  <si>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</si>
  <si>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</si>
  <si>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</si>
  <si>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</si>
  <si>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</si>
  <si>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</si>
  <si>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</si>
  <si>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</si>
  <si>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</si>
  <si>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</si>
  <si>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</si>
  <si>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</si>
  <si>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</si>
  <si>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</si>
  <si>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</si>
  <si>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</si>
  <si>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</si>
  <si>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</si>
  <si>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</si>
  <si>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</si>
  <si>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</si>
  <si>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</si>
  <si>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</si>
  <si>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</si>
  <si>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</si>
  <si>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</si>
  <si>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</si>
  <si>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</si>
  <si>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</si>
  <si>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</si>
  <si>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</si>
  <si>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</si>
  <si>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</si>
  <si>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</si>
  <si>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</si>
  <si>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</si>
  <si>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</si>
  <si>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</si>
  <si>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</si>
  <si>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</si>
  <si>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</si>
  <si>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</si>
  <si>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</si>
  <si>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</si>
  <si>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</si>
  <si>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</si>
  <si>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</si>
  <si>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</si>
  <si>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</si>
  <si>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</si>
  <si>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</si>
  <si>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</si>
  <si>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</si>
  <si>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</si>
  <si>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</si>
  <si>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</si>
  <si>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</si>
  <si>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</si>
  <si>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</si>
  <si>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</si>
  <si>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</si>
  <si>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</si>
  <si>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</si>
  <si>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</si>
  <si>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</si>
  <si>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</si>
  <si>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</si>
  <si>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</si>
  <si>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</si>
  <si>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</si>
  <si>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</si>
  <si>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</si>
  <si>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</si>
  <si>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</si>
  <si>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</si>
  <si>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</si>
  <si>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</si>
  <si>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</si>
  <si>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</si>
  <si>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</si>
  <si>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</si>
  <si>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</si>
  <si>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</si>
  <si>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</si>
  <si>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</si>
  <si>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</si>
  <si>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</si>
  <si>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</si>
  <si>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</si>
  <si>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</si>
  <si>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</si>
  <si>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</si>
  <si>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</si>
  <si>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</si>
  <si>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</si>
  <si>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</si>
  <si>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</si>
  <si>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</si>
  <si>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</si>
  <si>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</si>
  <si>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</si>
  <si>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</si>
  <si>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</si>
  <si>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</si>
  <si>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</si>
  <si>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</si>
  <si>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</si>
  <si>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</si>
  <si>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</si>
  <si>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</si>
  <si>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</si>
  <si>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</si>
  <si>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</si>
  <si>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</si>
  <si>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</si>
  <si>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</si>
  <si>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</si>
  <si>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</si>
  <si>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</si>
  <si>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</si>
  <si>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</si>
  <si>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</si>
  <si>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</si>
  <si>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</si>
  <si>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</si>
  <si>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</si>
  <si>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</si>
  <si>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</si>
  <si>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</si>
  <si>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</si>
  <si>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</si>
  <si>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</si>
  <si>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</si>
  <si>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</si>
  <si>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</si>
  <si>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</si>
  <si>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</si>
  <si>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</si>
  <si>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</si>
  <si>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</si>
  <si>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</si>
  <si>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</si>
  <si>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</si>
  <si>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</si>
  <si>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</si>
  <si>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</si>
  <si>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</si>
  <si>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</si>
  <si>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</si>
  <si>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</si>
  <si>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</si>
  <si>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</si>
  <si>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</si>
  <si>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</si>
  <si>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</si>
  <si>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</si>
  <si>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</si>
  <si>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</si>
  <si>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</si>
  <si>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</si>
  <si>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</si>
  <si>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</si>
  <si>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</si>
  <si>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</si>
  <si>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</si>
  <si>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</si>
  <si>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</si>
  <si>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</si>
  <si>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</si>
  <si>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</si>
  <si>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</si>
  <si>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</si>
  <si>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</si>
  <si>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</si>
  <si>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</si>
  <si>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</si>
  <si>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</si>
  <si>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</si>
  <si>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</si>
  <si>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</si>
  <si>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</si>
  <si>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</si>
  <si>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</si>
  <si>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</si>
  <si>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</si>
  <si>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</si>
  <si>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</si>
  <si>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</si>
  <si>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</si>
  <si>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</si>
  <si>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</si>
  <si>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</si>
  <si>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</si>
  <si>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</si>
  <si>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</si>
  <si>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</si>
  <si>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</si>
  <si>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</si>
  <si>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</si>
  <si>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</si>
  <si>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</si>
  <si>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</si>
  <si>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</si>
  <si>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</si>
  <si>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</si>
  <si>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</si>
  <si>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</si>
  <si>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</si>
  <si>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</si>
  <si>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</si>
  <si>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</si>
  <si>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</si>
  <si>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</si>
  <si>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</si>
  <si>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</si>
  <si>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</si>
  <si>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</si>
  <si>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</si>
  <si>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</si>
  <si>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</si>
  <si>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</si>
  <si>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</si>
  <si>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</si>
  <si>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</si>
  <si>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</si>
  <si>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</si>
  <si>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</si>
  <si>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</si>
  <si>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</si>
  <si>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</si>
  <si>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</si>
  <si>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</si>
  <si>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</si>
  <si>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</si>
  <si>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</si>
  <si>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</si>
  <si>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</si>
  <si>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</si>
  <si>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</si>
  <si>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</si>
  <si>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</si>
  <si>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</si>
  <si>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</si>
  <si>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</si>
  <si>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</si>
  <si>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</si>
  <si>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</si>
  <si>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</si>
  <si>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</si>
  <si>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</si>
  <si>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</si>
  <si>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</si>
  <si>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</si>
  <si>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</si>
  <si>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</si>
  <si>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</si>
  <si>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</si>
  <si>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</si>
  <si>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</si>
  <si>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</si>
  <si>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</si>
  <si>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</si>
  <si>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</si>
  <si>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</si>
  <si>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</si>
  <si>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</si>
  <si>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</si>
  <si>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</si>
  <si>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</si>
  <si>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</si>
  <si>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</si>
  <si>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</si>
  <si>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</si>
  <si>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</si>
  <si>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</si>
  <si>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</si>
  <si>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</si>
  <si>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</si>
  <si>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</si>
  <si>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</si>
  <si>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</si>
  <si>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</si>
  <si>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</si>
  <si>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</si>
  <si>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</si>
  <si>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</si>
  <si>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</si>
  <si>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</si>
  <si>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</si>
  <si>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</si>
  <si>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</si>
  <si>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</si>
  <si>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</si>
  <si>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</si>
  <si>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</si>
  <si>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</si>
  <si>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</si>
  <si>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</si>
  <si>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</si>
  <si>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</si>
  <si>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</si>
  <si>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</si>
  <si>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</si>
  <si>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</si>
  <si>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</si>
  <si>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</si>
  <si>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</si>
  <si>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</si>
  <si>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</si>
  <si>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</si>
  <si>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</si>
  <si>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</si>
  <si>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</si>
  <si>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</si>
  <si>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</si>
  <si>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</si>
  <si>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</si>
  <si>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</si>
  <si>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</si>
  <si>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</si>
  <si>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</si>
  <si>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</si>
  <si>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</si>
  <si>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</si>
  <si>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</si>
  <si>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</si>
  <si>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</si>
  <si>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</si>
  <si>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</si>
  <si>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</si>
  <si>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</si>
  <si>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</si>
  <si>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</si>
  <si>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</si>
  <si>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</si>
  <si>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</si>
  <si>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</si>
  <si>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</si>
  <si>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</si>
  <si>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</si>
  <si>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</si>
  <si>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</si>
  <si>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</si>
  <si>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</si>
  <si>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</si>
  <si>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</si>
  <si>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</si>
  <si>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</si>
  <si>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</si>
  <si>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</si>
  <si>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</si>
  <si>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</si>
  <si>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</si>
  <si>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</si>
  <si>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</si>
  <si>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</si>
  <si>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</si>
  <si>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</si>
  <si>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</si>
  <si>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</si>
  <si>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</si>
  <si>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</si>
  <si>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</si>
  <si>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</si>
  <si>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</si>
  <si>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</si>
  <si>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</si>
  <si>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</si>
  <si>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</si>
  <si>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</si>
  <si>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</si>
  <si>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</si>
  <si>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</si>
  <si>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</si>
  <si>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</si>
  <si>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</si>
  <si>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</si>
  <si>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</si>
  <si>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</si>
  <si>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</si>
  <si>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</si>
  <si>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</si>
  <si>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</si>
  <si>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</si>
  <si>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</si>
  <si>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</si>
  <si>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</si>
  <si>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</si>
  <si>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</si>
  <si>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</si>
  <si>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</si>
  <si>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</si>
  <si>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</si>
  <si>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</si>
  <si>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</si>
  <si>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</si>
  <si>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</si>
  <si>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</si>
  <si>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</si>
  <si>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</si>
  <si>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</si>
  <si>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</si>
  <si>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</si>
  <si>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</si>
  <si>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</si>
  <si>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</si>
  <si>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</si>
  <si>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</si>
  <si>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</si>
  <si>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</si>
  <si>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</si>
  <si>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</si>
  <si>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</si>
  <si>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</si>
  <si>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</si>
  <si>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</si>
  <si>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</si>
  <si>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</si>
  <si>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</si>
  <si>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</si>
  <si>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</si>
  <si>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</si>
  <si>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</si>
  <si>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</si>
  <si>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</si>
  <si>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</si>
  <si>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</si>
  <si>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</si>
  <si>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</si>
  <si>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</si>
  <si>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</si>
  <si>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</si>
  <si>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</si>
  <si>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</si>
  <si>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</si>
  <si>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</si>
  <si>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</si>
  <si>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</si>
  <si>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</si>
  <si>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</si>
  <si>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</si>
  <si>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</si>
  <si>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</si>
  <si>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</si>
  <si>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</si>
  <si>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</si>
  <si>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</si>
  <si>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</si>
  <si>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</si>
  <si>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</si>
  <si>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</si>
  <si>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</si>
  <si>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</si>
  <si>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</si>
  <si>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</si>
  <si>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</si>
  <si>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</si>
  <si>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</si>
  <si>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</si>
  <si>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</si>
  <si>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</si>
  <si>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</si>
  <si>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</si>
  <si>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</si>
  <si>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</si>
  <si>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</si>
  <si>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</si>
  <si>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</si>
  <si>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</si>
  <si>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</si>
  <si>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</si>
  <si>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</si>
  <si>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</si>
  <si>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</si>
  <si>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</si>
  <si>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</si>
  <si>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</si>
  <si>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</si>
  <si>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</si>
  <si>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</si>
  <si>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</si>
  <si>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</si>
  <si>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</si>
  <si>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</si>
  <si>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</si>
  <si>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</si>
  <si>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</si>
  <si>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</si>
  <si>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</si>
  <si>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</si>
  <si>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</si>
  <si>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</si>
  <si>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</si>
  <si>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</si>
  <si>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</si>
  <si>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</si>
  <si>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</si>
  <si>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</si>
  <si>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</si>
  <si>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</si>
  <si>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</si>
  <si>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</si>
  <si>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</si>
  <si>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</si>
  <si>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</si>
  <si>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</si>
  <si>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</si>
  <si>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A-Z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</si>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</sst>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9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4" spans="1:5" x14ac:dyDescent="0.3">
      <c r="A54" s="12" t="s">
        <v>601</v>
      </c>
      <c r="C54" s="13">
        <v>26</v>
      </c>
    </row>
    <row r="55" spans="1:5" x14ac:dyDescent="0.3">
      <c r="A55" s="12" t="s">
        <v>602</v>
      </c>
      <c r="C55" s="13">
        <v>10</v>
      </c>
    </row>
    <row r="57" spans="1:5" x14ac:dyDescent="0.3">
      <c r="B57" s="14" t="s">
        <v>598</v>
      </c>
      <c r="C57" s="11">
        <f>SUM(C2:C55)</f>
        <v>195</v>
      </c>
      <c r="D57" s="11"/>
      <c r="E57" s="11" t="str">
        <f>(C57*8)&amp;" bytes"</f>
        <v>1560 bytes</v>
      </c>
    </row>
    <row r="58" spans="1:5" x14ac:dyDescent="0.3">
      <c r="B58" s="14" t="s">
        <v>599</v>
      </c>
      <c r="C58" s="13">
        <v>256</v>
      </c>
      <c r="D58" s="13"/>
      <c r="E58" s="3" t="str">
        <f>(C58*8)&amp;" bytes"</f>
        <v>2048 bytes</v>
      </c>
    </row>
    <row r="59" spans="1:5" x14ac:dyDescent="0.3">
      <c r="B59" s="14" t="s">
        <v>600</v>
      </c>
      <c r="C59" s="2">
        <f>C58-C57</f>
        <v>61</v>
      </c>
    </row>
  </sheetData>
  <autoFilter ref="A1:E59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309"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508</v>
      </c>
      <c r="T35" t="str">
        <f t="shared" si="0"/>
        <v/>
      </c>
      <c r="AJ35" t="str">
        <f>";"&amp;PROPER(A35)</f>
        <v>;Boulder 2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 t="str">
        <f>_xlfn.XLOOKUP(E750,'Vic colour ref'!$A:$A,'Vic colour ref'!$D:$D,"")</f>
        <v>00</v>
      </c>
      <c r="O750" t="str">
        <f>_xlfn.XLOOKUP(F750,'Vic colour ref'!$A:$A,'Vic colour ref'!$D:$D,"")</f>
        <v>00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0000000000000000</v>
      </c>
      <c r="V750" s="8" t="str">
        <f>LEFT(T750,8)</f>
        <v>00000000</v>
      </c>
      <c r="W750" s="8" t="str">
        <f>RIGHT(T750,8)</f>
        <v>00000000</v>
      </c>
      <c r="X750" s="8" t="str">
        <f>BIN2HEX(V750,2)</f>
        <v>00</v>
      </c>
      <c r="Y750" s="8" t="str">
        <f>BIN2HEX(W750,2)</f>
        <v>00</v>
      </c>
      <c r="AA750" t="str" cm="1">
        <f t="array" ref="AA750:AH750">TRANSPOSE(X750:X757)</f>
        <v>00</v>
      </c>
      <c r="AB750" t="str">
        <v>03</v>
      </c>
      <c r="AC750" t="str">
        <v>0F</v>
      </c>
      <c r="AD750" t="str">
        <v>33</v>
      </c>
      <c r="AE750" t="str">
        <v>33</v>
      </c>
      <c r="AF750" t="str">
        <v>0F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$00, $03, $0f, $33, $33, $0f, $03, $07</v>
      </c>
    </row>
    <row r="751" spans="1:36" x14ac:dyDescent="0.3">
      <c r="B751">
        <v>0</v>
      </c>
      <c r="C751">
        <v>0</v>
      </c>
      <c r="D751">
        <v>0</v>
      </c>
      <c r="E751">
        <v>3</v>
      </c>
      <c r="F751">
        <v>3</v>
      </c>
      <c r="G751">
        <v>0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 t="str">
        <f>_xlfn.XLOOKUP(D751,'Vic colour ref'!$A:$A,'Vic colour ref'!$D:$D,"")</f>
        <v>00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 t="str">
        <f>_xlfn.XLOOKUP(G751,'Vic colour ref'!$A:$A,'Vic colour ref'!$D:$D,"")</f>
        <v>00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0000001111000000</v>
      </c>
      <c r="V751" s="9" t="str">
        <f t="shared" ref="V751:V765" si="227">LEFT(T751,8)</f>
        <v>00000011</v>
      </c>
      <c r="W751" s="9" t="str">
        <f t="shared" ref="W751:W765" si="228">RIGHT(T751,8)</f>
        <v>11000000</v>
      </c>
      <c r="X751" s="9" t="str">
        <f t="shared" ref="X751:X765" si="229">BIN2HEX(V751,2)</f>
        <v>03</v>
      </c>
      <c r="Y751" s="9" t="str">
        <f t="shared" ref="Y751:Y765" si="230">BIN2HEX(W751,2)</f>
        <v>C0</v>
      </c>
      <c r="AA751" t="str" cm="1">
        <f t="array" ref="AA751:AH751">TRANSPOSE(Y750:Y757)</f>
        <v>00</v>
      </c>
      <c r="AB751" t="str">
        <v>C0</v>
      </c>
      <c r="AC751" t="str">
        <v>F0</v>
      </c>
      <c r="AD751" t="str">
        <v>F0</v>
      </c>
      <c r="AE751" t="str">
        <v>F0</v>
      </c>
      <c r="AF751" t="str">
        <v>F0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$00, $c0, $f0, $f0, $f0, $f0, $c0, $c0</v>
      </c>
    </row>
    <row r="752" spans="1:36" x14ac:dyDescent="0.3">
      <c r="B752">
        <v>0</v>
      </c>
      <c r="C752">
        <v>0</v>
      </c>
      <c r="D752">
        <v>3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 t="str">
        <f>_xlfn.XLOOKUP(C752,'Vic colour ref'!$A:$A,'Vic colour ref'!$D:$D,"")</f>
        <v>00</v>
      </c>
      <c r="M752">
        <f>_xlfn.XLOOKUP(D752,'Vic colour ref'!$A:$A,'Vic colour ref'!$D:$D,"")</f>
        <v>11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0000111111110000</v>
      </c>
      <c r="V752" s="9" t="str">
        <f t="shared" si="227"/>
        <v>00001111</v>
      </c>
      <c r="W752" s="9" t="str">
        <f t="shared" si="228"/>
        <v>11110000</v>
      </c>
      <c r="X752" s="9" t="str">
        <f t="shared" si="229"/>
        <v>0F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3</v>
      </c>
      <c r="D754">
        <v>0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>
        <f>_xlfn.XLOOKUP(C754,'Vic colour ref'!$A:$A,'Vic colour ref'!$D:$D,"")</f>
        <v>11</v>
      </c>
      <c r="M754" t="str">
        <f>_xlfn.XLOOKUP(D754,'Vic colour ref'!$A:$A,'Vic colour ref'!$D:$D,"")</f>
        <v>00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0011001111110000</v>
      </c>
      <c r="V754" s="9" t="str">
        <f t="shared" si="227"/>
        <v>00110011</v>
      </c>
      <c r="W754" s="9" t="str">
        <f t="shared" si="228"/>
        <v>11110000</v>
      </c>
      <c r="X754" s="9" t="str">
        <f t="shared" si="229"/>
        <v>33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3</v>
      </c>
      <c r="E755">
        <v>3</v>
      </c>
      <c r="F755">
        <v>3</v>
      </c>
      <c r="G755">
        <v>3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>
        <f>_xlfn.XLOOKUP(D755,'Vic colour ref'!$A:$A,'Vic colour ref'!$D:$D,"")</f>
        <v>11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>
        <f>_xlfn.XLOOKUP(G755,'Vic colour ref'!$A:$A,'Vic colour ref'!$D:$D,"")</f>
        <v>11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0000111111110000</v>
      </c>
      <c r="V755" s="9" t="str">
        <f t="shared" si="227"/>
        <v>00001111</v>
      </c>
      <c r="W755" s="9" t="str">
        <f t="shared" si="228"/>
        <v>11110000</v>
      </c>
      <c r="X755" s="9" t="str">
        <f t="shared" si="229"/>
        <v>0F</v>
      </c>
      <c r="Y755" s="9" t="str">
        <f t="shared" si="230"/>
        <v>F0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 t="str">
        <f>_xlfn.XLOOKUP(E767,'Vic colour ref'!$A:$A,'Vic colour ref'!$D:$D,"")</f>
        <v>00</v>
      </c>
      <c r="O767" t="str">
        <f>_xlfn.XLOOKUP(F767,'Vic colour ref'!$A:$A,'Vic colour ref'!$D:$D,"")</f>
        <v>00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0000000000000000</v>
      </c>
      <c r="V767" s="8" t="str">
        <f>LEFT(T767,8)</f>
        <v>00000000</v>
      </c>
      <c r="W767" s="8" t="str">
        <f>RIGHT(T767,8)</f>
        <v>00000000</v>
      </c>
      <c r="X767" s="8" t="str">
        <f>BIN2HEX(V767,2)</f>
        <v>00</v>
      </c>
      <c r="Y767" s="8" t="str">
        <f>BIN2HEX(W767,2)</f>
        <v>00</v>
      </c>
      <c r="AA767" t="str" cm="1">
        <f t="array" ref="AA767:AH767">TRANSPOSE(X767:X774)</f>
        <v>00</v>
      </c>
      <c r="AB767" t="str">
        <v>03</v>
      </c>
      <c r="AC767" t="str">
        <v>0F</v>
      </c>
      <c r="AD767" t="str">
        <v>33</v>
      </c>
      <c r="AE767" t="str">
        <v>33</v>
      </c>
      <c r="AF767" t="str">
        <v>0F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$00, $03, $0f, $33, $33, $0f, $03, $07</v>
      </c>
    </row>
    <row r="768" spans="1:36" x14ac:dyDescent="0.3">
      <c r="B768">
        <v>0</v>
      </c>
      <c r="C768">
        <v>0</v>
      </c>
      <c r="D768">
        <v>0</v>
      </c>
      <c r="E768">
        <v>3</v>
      </c>
      <c r="F768">
        <v>3</v>
      </c>
      <c r="G768">
        <v>0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 t="str">
        <f>_xlfn.XLOOKUP(D768,'Vic colour ref'!$A:$A,'Vic colour ref'!$D:$D,"")</f>
        <v>00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 t="str">
        <f>_xlfn.XLOOKUP(G768,'Vic colour ref'!$A:$A,'Vic colour ref'!$D:$D,"")</f>
        <v>00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0000001111000000</v>
      </c>
      <c r="V768" s="9" t="str">
        <f t="shared" ref="V768:V782" si="232">LEFT(T768,8)</f>
        <v>00000011</v>
      </c>
      <c r="W768" s="9" t="str">
        <f t="shared" ref="W768:W782" si="233">RIGHT(T768,8)</f>
        <v>11000000</v>
      </c>
      <c r="X768" s="9" t="str">
        <f t="shared" ref="X768:X782" si="234">BIN2HEX(V768,2)</f>
        <v>03</v>
      </c>
      <c r="Y768" s="9" t="str">
        <f t="shared" ref="Y768:Y782" si="235">BIN2HEX(W768,2)</f>
        <v>C0</v>
      </c>
      <c r="AA768" t="str" cm="1">
        <f t="array" ref="AA768:AH768">TRANSPOSE(Y767:Y774)</f>
        <v>00</v>
      </c>
      <c r="AB768" t="str">
        <v>C0</v>
      </c>
      <c r="AC768" t="str">
        <v>F0</v>
      </c>
      <c r="AD768" t="str">
        <v>F0</v>
      </c>
      <c r="AE768" t="str">
        <v>F0</v>
      </c>
      <c r="AF768" t="str">
        <v>F0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$00, $c0, $f0, $f0, $f0, $f0, $c0, $c0</v>
      </c>
    </row>
    <row r="769" spans="1:36" x14ac:dyDescent="0.3">
      <c r="B769">
        <v>0</v>
      </c>
      <c r="C769">
        <v>0</v>
      </c>
      <c r="D769">
        <v>3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 t="str">
        <f>_xlfn.XLOOKUP(C769,'Vic colour ref'!$A:$A,'Vic colour ref'!$D:$D,"")</f>
        <v>00</v>
      </c>
      <c r="M769">
        <f>_xlfn.XLOOKUP(D769,'Vic colour ref'!$A:$A,'Vic colour ref'!$D:$D,"")</f>
        <v>11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0000111111110000</v>
      </c>
      <c r="V769" s="9" t="str">
        <f t="shared" si="232"/>
        <v>00001111</v>
      </c>
      <c r="W769" s="9" t="str">
        <f t="shared" si="233"/>
        <v>11110000</v>
      </c>
      <c r="X769" s="9" t="str">
        <f t="shared" si="234"/>
        <v>0F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3</v>
      </c>
      <c r="D771">
        <v>0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>
        <f>_xlfn.XLOOKUP(C771,'Vic colour ref'!$A:$A,'Vic colour ref'!$D:$D,"")</f>
        <v>11</v>
      </c>
      <c r="M771" t="str">
        <f>_xlfn.XLOOKUP(D771,'Vic colour ref'!$A:$A,'Vic colour ref'!$D:$D,"")</f>
        <v>00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0011001111110000</v>
      </c>
      <c r="V771" s="9" t="str">
        <f t="shared" si="232"/>
        <v>00110011</v>
      </c>
      <c r="W771" s="9" t="str">
        <f t="shared" si="233"/>
        <v>11110000</v>
      </c>
      <c r="X771" s="9" t="str">
        <f t="shared" si="234"/>
        <v>33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3</v>
      </c>
      <c r="E772">
        <v>3</v>
      </c>
      <c r="F772">
        <v>3</v>
      </c>
      <c r="G772">
        <v>3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>
        <f>_xlfn.XLOOKUP(D772,'Vic colour ref'!$A:$A,'Vic colour ref'!$D:$D,"")</f>
        <v>11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>
        <f>_xlfn.XLOOKUP(G772,'Vic colour ref'!$A:$A,'Vic colour ref'!$D:$D,"")</f>
        <v>11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0000111111110000</v>
      </c>
      <c r="V772" s="9" t="str">
        <f t="shared" si="232"/>
        <v>00001111</v>
      </c>
      <c r="W772" s="9" t="str">
        <f t="shared" si="233"/>
        <v>11110000</v>
      </c>
      <c r="X772" s="9" t="str">
        <f t="shared" si="234"/>
        <v>0F</v>
      </c>
      <c r="Y772" s="9" t="str">
        <f t="shared" si="235"/>
        <v>F0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 t="str">
        <f>_xlfn.XLOOKUP(E784,'Vic colour ref'!$A:$A,'Vic colour ref'!$D:$D,"")</f>
        <v>00</v>
      </c>
      <c r="O784" t="str">
        <f>_xlfn.XLOOKUP(F784,'Vic colour ref'!$A:$A,'Vic colour ref'!$D:$D,"")</f>
        <v>00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0000000000000000</v>
      </c>
      <c r="V784" s="8" t="str">
        <f>LEFT(T784,8)</f>
        <v>00000000</v>
      </c>
      <c r="W784" s="8" t="str">
        <f>RIGHT(T784,8)</f>
        <v>00000000</v>
      </c>
      <c r="X784" s="8" t="str">
        <f>BIN2HEX(V784,2)</f>
        <v>00</v>
      </c>
      <c r="Y784" s="8" t="str">
        <f>BIN2HEX(W784,2)</f>
        <v>00</v>
      </c>
      <c r="AA784" t="str" cm="1">
        <f t="array" ref="AA784:AH784">TRANSPOSE(X784:X791)</f>
        <v>00</v>
      </c>
      <c r="AB784" t="str">
        <v>03</v>
      </c>
      <c r="AC784" t="str">
        <v>0F</v>
      </c>
      <c r="AD784" t="str">
        <v>0F</v>
      </c>
      <c r="AE784" t="str">
        <v>0F</v>
      </c>
      <c r="AF784" t="str">
        <v>0F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$00, $03, $0f, $0f, $0f, $0f, $03, $03</v>
      </c>
    </row>
    <row r="785" spans="1:36" x14ac:dyDescent="0.3">
      <c r="B785">
        <v>0</v>
      </c>
      <c r="C785">
        <v>0</v>
      </c>
      <c r="D785">
        <v>0</v>
      </c>
      <c r="E785">
        <v>3</v>
      </c>
      <c r="F785">
        <v>3</v>
      </c>
      <c r="G785">
        <v>0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 t="str">
        <f>_xlfn.XLOOKUP(D785,'Vic colour ref'!$A:$A,'Vic colour ref'!$D:$D,"")</f>
        <v>00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 t="str">
        <f>_xlfn.XLOOKUP(G785,'Vic colour ref'!$A:$A,'Vic colour ref'!$D:$D,"")</f>
        <v>00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0000001111000000</v>
      </c>
      <c r="V785" s="9" t="str">
        <f t="shared" ref="V785:V799" si="237">LEFT(T785,8)</f>
        <v>00000011</v>
      </c>
      <c r="W785" s="9" t="str">
        <f t="shared" ref="W785:W799" si="238">RIGHT(T785,8)</f>
        <v>11000000</v>
      </c>
      <c r="X785" s="9" t="str">
        <f t="shared" ref="X785:X799" si="239">BIN2HEX(V785,2)</f>
        <v>03</v>
      </c>
      <c r="Y785" s="9" t="str">
        <f t="shared" ref="Y785:Y799" si="240">BIN2HEX(W785,2)</f>
        <v>C0</v>
      </c>
      <c r="AA785" t="str" cm="1">
        <f t="array" ref="AA785:AH785">TRANSPOSE(Y784:Y791)</f>
        <v>00</v>
      </c>
      <c r="AB785" t="str">
        <v>C0</v>
      </c>
      <c r="AC785" t="str">
        <v>F0</v>
      </c>
      <c r="AD785" t="str">
        <v>CC</v>
      </c>
      <c r="AE785" t="str">
        <v>CC</v>
      </c>
      <c r="AF785" t="str">
        <v>F0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$00, $c0, $f0, $cc, $cc, $f0,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3</v>
      </c>
      <c r="H786">
        <v>0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>
        <f>_xlfn.XLOOKUP(G786,'Vic colour ref'!$A:$A,'Vic colour ref'!$D:$D,"")</f>
        <v>11</v>
      </c>
      <c r="Q786" t="str">
        <f>_xlfn.XLOOKUP(H786,'Vic colour ref'!$A:$A,'Vic colour ref'!$D:$D,"")</f>
        <v>00</v>
      </c>
      <c r="R786" t="str">
        <f>_xlfn.XLOOKUP(I786,'Vic colour ref'!$A:$A,'Vic colour ref'!$D:$D,"")</f>
        <v>00</v>
      </c>
      <c r="T786" t="str">
        <f t="shared" si="221"/>
        <v>0000111111110000</v>
      </c>
      <c r="V786" s="9" t="str">
        <f t="shared" si="237"/>
        <v>00001111</v>
      </c>
      <c r="W786" s="9" t="str">
        <f t="shared" si="238"/>
        <v>11110000</v>
      </c>
      <c r="X786" s="9" t="str">
        <f t="shared" si="239"/>
        <v>0F</v>
      </c>
      <c r="Y786" s="9" t="str">
        <f t="shared" si="240"/>
        <v>F0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0</v>
      </c>
      <c r="H788">
        <v>3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 t="str">
        <f>_xlfn.XLOOKUP(G788,'Vic colour ref'!$A:$A,'Vic colour ref'!$D:$D,"")</f>
        <v>00</v>
      </c>
      <c r="Q788">
        <f>_xlfn.XLOOKUP(H788,'Vic colour ref'!$A:$A,'Vic colour ref'!$D:$D,"")</f>
        <v>11</v>
      </c>
      <c r="R788" t="str">
        <f>_xlfn.XLOOKUP(I788,'Vic colour ref'!$A:$A,'Vic colour ref'!$D:$D,"")</f>
        <v>00</v>
      </c>
      <c r="T788" t="str">
        <f t="shared" ref="T788:T850" si="242">_xlfn.CONCAT(K788:R788)</f>
        <v>0000111111001100</v>
      </c>
      <c r="V788" s="9" t="str">
        <f t="shared" si="237"/>
        <v>00001111</v>
      </c>
      <c r="W788" s="9" t="str">
        <f t="shared" si="238"/>
        <v>11001100</v>
      </c>
      <c r="X788" s="9" t="str">
        <f t="shared" si="239"/>
        <v>0F</v>
      </c>
      <c r="Y788" s="9" t="str">
        <f t="shared" si="240"/>
        <v>CC</v>
      </c>
    </row>
    <row r="789" spans="1:36" x14ac:dyDescent="0.3">
      <c r="B789">
        <v>0</v>
      </c>
      <c r="C789">
        <v>0</v>
      </c>
      <c r="D789">
        <v>3</v>
      </c>
      <c r="E789">
        <v>3</v>
      </c>
      <c r="F789">
        <v>3</v>
      </c>
      <c r="G789">
        <v>3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>
        <f>_xlfn.XLOOKUP(D789,'Vic colour ref'!$A:$A,'Vic colour ref'!$D:$D,"")</f>
        <v>11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>
        <f>_xlfn.XLOOKUP(G789,'Vic colour ref'!$A:$A,'Vic colour ref'!$D:$D,"")</f>
        <v>11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0000111111110000</v>
      </c>
      <c r="V789" s="9" t="str">
        <f t="shared" si="237"/>
        <v>00001111</v>
      </c>
      <c r="W789" s="9" t="str">
        <f t="shared" si="238"/>
        <v>11110000</v>
      </c>
      <c r="X789" s="9" t="str">
        <f t="shared" si="239"/>
        <v>0F</v>
      </c>
      <c r="Y789" s="9" t="str">
        <f t="shared" si="240"/>
        <v>F0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 t="str">
        <f>_xlfn.XLOOKUP(E801,'Vic colour ref'!$A:$A,'Vic colour ref'!$D:$D,"")</f>
        <v>00</v>
      </c>
      <c r="O801" t="str">
        <f>_xlfn.XLOOKUP(F801,'Vic colour ref'!$A:$A,'Vic colour ref'!$D:$D,"")</f>
        <v>00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0000000000000000</v>
      </c>
      <c r="V801" s="8" t="str">
        <f>LEFT(T801,8)</f>
        <v>00000000</v>
      </c>
      <c r="W801" s="8" t="str">
        <f>RIGHT(T801,8)</f>
        <v>00000000</v>
      </c>
      <c r="X801" s="8" t="str">
        <f>BIN2HEX(V801,2)</f>
        <v>00</v>
      </c>
      <c r="Y801" s="8" t="str">
        <f>BIN2HEX(W801,2)</f>
        <v>00</v>
      </c>
      <c r="AA801" t="str" cm="1">
        <f t="array" ref="AA801:AH801">TRANSPOSE(X801:X808)</f>
        <v>00</v>
      </c>
      <c r="AB801" t="str">
        <v>03</v>
      </c>
      <c r="AC801" t="str">
        <v>0F</v>
      </c>
      <c r="AD801" t="str">
        <v>0F</v>
      </c>
      <c r="AE801" t="str">
        <v>0F</v>
      </c>
      <c r="AF801" t="str">
        <v>0F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$00, $03, $0f, $0f, $0f, $0f, $03, $03</v>
      </c>
    </row>
    <row r="802" spans="2:36" x14ac:dyDescent="0.3">
      <c r="B802">
        <v>0</v>
      </c>
      <c r="C802">
        <v>0</v>
      </c>
      <c r="D802">
        <v>0</v>
      </c>
      <c r="E802">
        <v>3</v>
      </c>
      <c r="F802">
        <v>3</v>
      </c>
      <c r="G802">
        <v>0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 t="str">
        <f>_xlfn.XLOOKUP(D802,'Vic colour ref'!$A:$A,'Vic colour ref'!$D:$D,"")</f>
        <v>00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 t="str">
        <f>_xlfn.XLOOKUP(G802,'Vic colour ref'!$A:$A,'Vic colour ref'!$D:$D,"")</f>
        <v>00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0000001111000000</v>
      </c>
      <c r="V802" s="9" t="str">
        <f t="shared" ref="V802:V816" si="243">LEFT(T802,8)</f>
        <v>00000011</v>
      </c>
      <c r="W802" s="9" t="str">
        <f t="shared" ref="W802:W816" si="244">RIGHT(T802,8)</f>
        <v>11000000</v>
      </c>
      <c r="X802" s="9" t="str">
        <f t="shared" ref="X802:X816" si="245">BIN2HEX(V802,2)</f>
        <v>03</v>
      </c>
      <c r="Y802" s="9" t="str">
        <f t="shared" ref="Y802:Y816" si="246">BIN2HEX(W802,2)</f>
        <v>C0</v>
      </c>
      <c r="AA802" t="str" cm="1">
        <f t="array" ref="AA802:AH802">TRANSPOSE(Y801:Y808)</f>
        <v>00</v>
      </c>
      <c r="AB802" t="str">
        <v>C0</v>
      </c>
      <c r="AC802" t="str">
        <v>F0</v>
      </c>
      <c r="AD802" t="str">
        <v>CC</v>
      </c>
      <c r="AE802" t="str">
        <v>CC</v>
      </c>
      <c r="AF802" t="str">
        <v>F0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$00, $c0, $f0, $cc, $cc, $f0,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3</v>
      </c>
      <c r="H803">
        <v>0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>
        <f>_xlfn.XLOOKUP(G803,'Vic colour ref'!$A:$A,'Vic colour ref'!$D:$D,"")</f>
        <v>11</v>
      </c>
      <c r="Q803" t="str">
        <f>_xlfn.XLOOKUP(H803,'Vic colour ref'!$A:$A,'Vic colour ref'!$D:$D,"")</f>
        <v>00</v>
      </c>
      <c r="R803" t="str">
        <f>_xlfn.XLOOKUP(I803,'Vic colour ref'!$A:$A,'Vic colour ref'!$D:$D,"")</f>
        <v>00</v>
      </c>
      <c r="T803" t="str">
        <f t="shared" si="242"/>
        <v>0000111111110000</v>
      </c>
      <c r="V803" s="9" t="str">
        <f t="shared" si="243"/>
        <v>00001111</v>
      </c>
      <c r="W803" s="9" t="str">
        <f t="shared" si="244"/>
        <v>11110000</v>
      </c>
      <c r="X803" s="9" t="str">
        <f t="shared" si="245"/>
        <v>0F</v>
      </c>
      <c r="Y803" s="9" t="str">
        <f t="shared" si="246"/>
        <v>F0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0</v>
      </c>
      <c r="H805">
        <v>3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 t="str">
        <f>_xlfn.XLOOKUP(G805,'Vic colour ref'!$A:$A,'Vic colour ref'!$D:$D,"")</f>
        <v>00</v>
      </c>
      <c r="Q805">
        <f>_xlfn.XLOOKUP(H805,'Vic colour ref'!$A:$A,'Vic colour ref'!$D:$D,"")</f>
        <v>11</v>
      </c>
      <c r="R805" t="str">
        <f>_xlfn.XLOOKUP(I805,'Vic colour ref'!$A:$A,'Vic colour ref'!$D:$D,"")</f>
        <v>00</v>
      </c>
      <c r="T805" t="str">
        <f t="shared" si="242"/>
        <v>0000111111001100</v>
      </c>
      <c r="V805" s="9" t="str">
        <f t="shared" si="243"/>
        <v>00001111</v>
      </c>
      <c r="W805" s="9" t="str">
        <f t="shared" si="244"/>
        <v>11001100</v>
      </c>
      <c r="X805" s="9" t="str">
        <f t="shared" si="245"/>
        <v>0F</v>
      </c>
      <c r="Y805" s="9" t="str">
        <f t="shared" si="246"/>
        <v>CC</v>
      </c>
    </row>
    <row r="806" spans="2:36" x14ac:dyDescent="0.3">
      <c r="B806">
        <v>0</v>
      </c>
      <c r="C806">
        <v>0</v>
      </c>
      <c r="D806">
        <v>3</v>
      </c>
      <c r="E806">
        <v>3</v>
      </c>
      <c r="F806">
        <v>3</v>
      </c>
      <c r="G806">
        <v>3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>
        <f>_xlfn.XLOOKUP(D806,'Vic colour ref'!$A:$A,'Vic colour ref'!$D:$D,"")</f>
        <v>11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>
        <f>_xlfn.XLOOKUP(G806,'Vic colour ref'!$A:$A,'Vic colour ref'!$D:$D,"")</f>
        <v>11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0000111111110000</v>
      </c>
      <c r="V806" s="9" t="str">
        <f t="shared" si="243"/>
        <v>00001111</v>
      </c>
      <c r="W806" s="9" t="str">
        <f t="shared" si="244"/>
        <v>11110000</v>
      </c>
      <c r="X806" s="9" t="str">
        <f t="shared" si="245"/>
        <v>0F</v>
      </c>
      <c r="Y806" s="9" t="str">
        <f t="shared" si="246"/>
        <v>F0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550</v>
      </c>
      <c r="AJ868" t="str">
        <f>";"&amp;PROPER(A868)</f>
        <v>;Bomb 2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552</v>
      </c>
      <c r="AJ902" t="str">
        <f>";"&amp;PROPER(A902)</f>
        <v>;Bomb 4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553</v>
      </c>
      <c r="AJ919" t="str">
        <f>";"&amp;PROPER(A919)</f>
        <v>;Boulder 3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H3" sqref="H3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1060</v>
      </c>
      <c r="B2" s="6">
        <v>48</v>
      </c>
      <c r="C2">
        <f>HEX2DEC(A2)</f>
        <v>4192</v>
      </c>
      <c r="D2" t="str">
        <f>DEC2HEX(C2,4)</f>
        <v>1060</v>
      </c>
      <c r="E2" t="str">
        <f>"$"&amp;LOWER(LEFT(D2,2))</f>
        <v>$10</v>
      </c>
      <c r="F2" t="str">
        <f>"$"&amp;LOWER(MID(D2,3,2))</f>
        <v>$60</v>
      </c>
      <c r="H2" t="s">
        <v>556</v>
      </c>
    </row>
    <row r="3" spans="1:31" x14ac:dyDescent="0.3">
      <c r="C3">
        <f>C2+$B$2</f>
        <v>4240</v>
      </c>
      <c r="D3" t="str">
        <f t="shared" ref="D3:D22" si="0">DEC2HEX(C3,4)</f>
        <v>1090</v>
      </c>
      <c r="E3" t="str">
        <f t="shared" ref="E3:E22" si="1">"$"&amp;LOWER(LEFT(D3,2))</f>
        <v>$10</v>
      </c>
      <c r="F3" t="str">
        <f t="shared" ref="F3:F22" si="2">"$"&amp;LOWER(MID(D3,3,2))</f>
        <v>$90</v>
      </c>
      <c r="H3" s="7" t="str" cm="1">
        <f t="array" ref="H3:AE3">CONCATENATE(TRANSPOSE(E2:E25),", ")</f>
        <v xml:space="preserve">$10, </v>
      </c>
      <c r="I3" s="7" t="str">
        <v xml:space="preserve">$10, </v>
      </c>
      <c r="J3" s="7" t="str">
        <v xml:space="preserve">$10, </v>
      </c>
      <c r="K3" s="7" t="str">
        <v xml:space="preserve">$10, </v>
      </c>
      <c r="L3" s="7" t="str">
        <v xml:space="preserve">$11, </v>
      </c>
      <c r="M3" s="7" t="str">
        <v xml:space="preserve">$11, </v>
      </c>
      <c r="N3" s="7" t="str">
        <v xml:space="preserve">$11, </v>
      </c>
      <c r="O3" s="7" t="str">
        <v xml:space="preserve">$11, </v>
      </c>
      <c r="P3" s="7" t="str">
        <v xml:space="preserve">$11, </v>
      </c>
      <c r="Q3" s="7" t="str">
        <v xml:space="preserve">$12, </v>
      </c>
      <c r="R3" s="7" t="str">
        <v xml:space="preserve">$12, </v>
      </c>
      <c r="S3" s="7" t="str">
        <v xml:space="preserve">$12, </v>
      </c>
      <c r="T3" t="str">
        <v xml:space="preserve">$12, </v>
      </c>
      <c r="U3" t="str">
        <v xml:space="preserve">$12, </v>
      </c>
      <c r="V3" t="str">
        <v xml:space="preserve">$13, </v>
      </c>
      <c r="W3" t="str">
        <v xml:space="preserve">$13, </v>
      </c>
      <c r="X3" t="str">
        <v xml:space="preserve">$13, </v>
      </c>
      <c r="Y3" t="str">
        <v xml:space="preserve">$13, </v>
      </c>
      <c r="Z3" t="str">
        <v xml:space="preserve">$13, </v>
      </c>
      <c r="AA3" t="str">
        <v xml:space="preserve">$13, </v>
      </c>
      <c r="AB3" t="str">
        <v xml:space="preserve">$14, </v>
      </c>
      <c r="AC3" t="str">
        <v xml:space="preserve">$14, </v>
      </c>
      <c r="AD3" t="str">
        <v xml:space="preserve">$14, </v>
      </c>
      <c r="AE3" t="str">
        <v xml:space="preserve">$14, </v>
      </c>
    </row>
    <row r="4" spans="1:31" x14ac:dyDescent="0.3">
      <c r="C4">
        <f t="shared" ref="C4:C25" si="3">C3+$B$2</f>
        <v>4288</v>
      </c>
      <c r="D4" t="str">
        <f t="shared" si="0"/>
        <v>10C0</v>
      </c>
      <c r="E4" t="str">
        <f t="shared" si="1"/>
        <v>$10</v>
      </c>
      <c r="F4" t="str">
        <f t="shared" si="2"/>
        <v>$c0</v>
      </c>
    </row>
    <row r="5" spans="1:31" x14ac:dyDescent="0.3">
      <c r="C5">
        <f t="shared" si="3"/>
        <v>4336</v>
      </c>
      <c r="D5" t="str">
        <f t="shared" si="0"/>
        <v>10F0</v>
      </c>
      <c r="E5" t="str">
        <f t="shared" si="1"/>
        <v>$10</v>
      </c>
      <c r="F5" t="str">
        <f t="shared" si="2"/>
        <v>$f0</v>
      </c>
      <c r="H5" t="s">
        <v>555</v>
      </c>
    </row>
    <row r="6" spans="1:31" x14ac:dyDescent="0.3">
      <c r="C6">
        <f t="shared" si="3"/>
        <v>4384</v>
      </c>
      <c r="D6" t="str">
        <f t="shared" si="0"/>
        <v>1120</v>
      </c>
      <c r="E6" t="str">
        <f t="shared" si="1"/>
        <v>$11</v>
      </c>
      <c r="F6" t="str">
        <f t="shared" si="2"/>
        <v>$20</v>
      </c>
      <c r="H6" s="7" t="str" cm="1">
        <f t="array" ref="H6:AE6">CONCATENATE(TRANSPOSE(F2:F25),", ")</f>
        <v xml:space="preserve">$60, </v>
      </c>
      <c r="I6" s="7" t="str">
        <v xml:space="preserve">$90, </v>
      </c>
      <c r="J6" s="7" t="str">
        <v xml:space="preserve">$c0, </v>
      </c>
      <c r="K6" s="7" t="str">
        <v xml:space="preserve">$f0, </v>
      </c>
      <c r="L6" s="7" t="str">
        <v xml:space="preserve">$20, </v>
      </c>
      <c r="M6" s="7" t="str">
        <v xml:space="preserve">$50, </v>
      </c>
      <c r="N6" s="7" t="str">
        <v xml:space="preserve">$80, </v>
      </c>
      <c r="O6" s="7" t="str">
        <v xml:space="preserve">$b0, </v>
      </c>
      <c r="P6" s="7" t="str">
        <v xml:space="preserve">$e0, </v>
      </c>
      <c r="Q6" s="7" t="str">
        <v xml:space="preserve">$10, </v>
      </c>
      <c r="R6" s="7" t="str">
        <v xml:space="preserve">$40, </v>
      </c>
      <c r="S6" s="7" t="str">
        <v xml:space="preserve">$70, </v>
      </c>
      <c r="T6" t="str">
        <v xml:space="preserve">$a0, </v>
      </c>
      <c r="U6" t="str">
        <v xml:space="preserve">$d0, </v>
      </c>
      <c r="V6" t="str">
        <v xml:space="preserve">$00, </v>
      </c>
      <c r="W6" t="str">
        <v xml:space="preserve">$30, </v>
      </c>
      <c r="X6" t="str">
        <v xml:space="preserve">$60, </v>
      </c>
      <c r="Y6" t="str">
        <v xml:space="preserve">$90, </v>
      </c>
      <c r="Z6" t="str">
        <v xml:space="preserve">$c0, </v>
      </c>
      <c r="AA6" t="str">
        <v xml:space="preserve">$f0, </v>
      </c>
      <c r="AB6" t="str">
        <v xml:space="preserve">$20, </v>
      </c>
      <c r="AC6" t="str">
        <v xml:space="preserve">$50, </v>
      </c>
      <c r="AD6" t="str">
        <v xml:space="preserve">$80, </v>
      </c>
      <c r="AE6" t="str">
        <v xml:space="preserve">$b0, </v>
      </c>
    </row>
    <row r="7" spans="1:31" x14ac:dyDescent="0.3">
      <c r="C7">
        <f t="shared" si="3"/>
        <v>4432</v>
      </c>
      <c r="D7" t="str">
        <f t="shared" si="0"/>
        <v>1150</v>
      </c>
      <c r="E7" t="str">
        <f t="shared" si="1"/>
        <v>$11</v>
      </c>
      <c r="F7" t="str">
        <f t="shared" si="2"/>
        <v>$50</v>
      </c>
    </row>
    <row r="8" spans="1:31" x14ac:dyDescent="0.3">
      <c r="C8">
        <f t="shared" si="3"/>
        <v>4480</v>
      </c>
      <c r="D8" t="str">
        <f t="shared" si="0"/>
        <v>1180</v>
      </c>
      <c r="E8" t="str">
        <f t="shared" si="1"/>
        <v>$11</v>
      </c>
      <c r="F8" t="str">
        <f t="shared" si="2"/>
        <v>$80</v>
      </c>
    </row>
    <row r="9" spans="1:31" x14ac:dyDescent="0.3">
      <c r="C9">
        <f t="shared" si="3"/>
        <v>4528</v>
      </c>
      <c r="D9" t="str">
        <f t="shared" si="0"/>
        <v>11B0</v>
      </c>
      <c r="E9" t="str">
        <f t="shared" si="1"/>
        <v>$11</v>
      </c>
      <c r="F9" t="str">
        <f t="shared" si="2"/>
        <v>$b0</v>
      </c>
    </row>
    <row r="10" spans="1:31" x14ac:dyDescent="0.3">
      <c r="C10">
        <f t="shared" si="3"/>
        <v>4576</v>
      </c>
      <c r="D10" t="str">
        <f t="shared" si="0"/>
        <v>11E0</v>
      </c>
      <c r="E10" t="str">
        <f t="shared" si="1"/>
        <v>$11</v>
      </c>
      <c r="F10" t="str">
        <f t="shared" si="2"/>
        <v>$e0</v>
      </c>
    </row>
    <row r="11" spans="1:31" x14ac:dyDescent="0.3">
      <c r="C11">
        <f t="shared" si="3"/>
        <v>4624</v>
      </c>
      <c r="D11" t="str">
        <f t="shared" si="0"/>
        <v>1210</v>
      </c>
      <c r="E11" t="str">
        <f t="shared" si="1"/>
        <v>$12</v>
      </c>
      <c r="F11" t="str">
        <f t="shared" si="2"/>
        <v>$10</v>
      </c>
    </row>
    <row r="12" spans="1:31" x14ac:dyDescent="0.3">
      <c r="C12">
        <f t="shared" si="3"/>
        <v>4672</v>
      </c>
      <c r="D12" t="str">
        <f t="shared" si="0"/>
        <v>1240</v>
      </c>
      <c r="E12" t="str">
        <f t="shared" si="1"/>
        <v>$12</v>
      </c>
      <c r="F12" t="str">
        <f t="shared" si="2"/>
        <v>$40</v>
      </c>
    </row>
    <row r="13" spans="1:31" x14ac:dyDescent="0.3">
      <c r="C13">
        <f t="shared" si="3"/>
        <v>4720</v>
      </c>
      <c r="D13" t="str">
        <f t="shared" si="0"/>
        <v>1270</v>
      </c>
      <c r="E13" t="str">
        <f t="shared" si="1"/>
        <v>$12</v>
      </c>
      <c r="F13" t="str">
        <f t="shared" si="2"/>
        <v>$70</v>
      </c>
    </row>
    <row r="14" spans="1:31" x14ac:dyDescent="0.3">
      <c r="C14">
        <f t="shared" si="3"/>
        <v>4768</v>
      </c>
      <c r="D14" t="str">
        <f t="shared" si="0"/>
        <v>12A0</v>
      </c>
      <c r="E14" t="str">
        <f t="shared" si="1"/>
        <v>$12</v>
      </c>
      <c r="F14" t="str">
        <f t="shared" si="2"/>
        <v>$a0</v>
      </c>
    </row>
    <row r="15" spans="1:31" x14ac:dyDescent="0.3">
      <c r="C15">
        <f t="shared" si="3"/>
        <v>4816</v>
      </c>
      <c r="D15" t="str">
        <f t="shared" si="0"/>
        <v>12D0</v>
      </c>
      <c r="E15" t="str">
        <f t="shared" si="1"/>
        <v>$12</v>
      </c>
      <c r="F15" t="str">
        <f t="shared" si="2"/>
        <v>$d0</v>
      </c>
    </row>
    <row r="16" spans="1:31" x14ac:dyDescent="0.3">
      <c r="C16">
        <f t="shared" si="3"/>
        <v>4864</v>
      </c>
      <c r="D16" t="str">
        <f t="shared" si="0"/>
        <v>1300</v>
      </c>
      <c r="E16" t="str">
        <f t="shared" si="1"/>
        <v>$13</v>
      </c>
      <c r="F16" t="str">
        <f t="shared" si="2"/>
        <v>$00</v>
      </c>
    </row>
    <row r="17" spans="1:31" x14ac:dyDescent="0.3">
      <c r="C17">
        <f t="shared" si="3"/>
        <v>4912</v>
      </c>
      <c r="D17" t="str">
        <f t="shared" si="0"/>
        <v>1330</v>
      </c>
      <c r="E17" t="str">
        <f t="shared" si="1"/>
        <v>$13</v>
      </c>
      <c r="F17" t="str">
        <f t="shared" si="2"/>
        <v>$30</v>
      </c>
    </row>
    <row r="18" spans="1:31" x14ac:dyDescent="0.3">
      <c r="C18">
        <f t="shared" si="3"/>
        <v>4960</v>
      </c>
      <c r="D18" t="str">
        <f t="shared" si="0"/>
        <v>1360</v>
      </c>
      <c r="E18" t="str">
        <f t="shared" si="1"/>
        <v>$13</v>
      </c>
      <c r="F18" t="str">
        <f t="shared" si="2"/>
        <v>$60</v>
      </c>
    </row>
    <row r="19" spans="1:31" x14ac:dyDescent="0.3">
      <c r="C19">
        <f t="shared" si="3"/>
        <v>5008</v>
      </c>
      <c r="D19" t="str">
        <f t="shared" si="0"/>
        <v>1390</v>
      </c>
      <c r="E19" t="str">
        <f t="shared" si="1"/>
        <v>$13</v>
      </c>
      <c r="F19" t="str">
        <f t="shared" si="2"/>
        <v>$90</v>
      </c>
    </row>
    <row r="20" spans="1:31" x14ac:dyDescent="0.3">
      <c r="C20">
        <f t="shared" si="3"/>
        <v>5056</v>
      </c>
      <c r="D20" t="str">
        <f t="shared" si="0"/>
        <v>13C0</v>
      </c>
      <c r="E20" t="str">
        <f t="shared" si="1"/>
        <v>$13</v>
      </c>
      <c r="F20" t="str">
        <f t="shared" si="2"/>
        <v>$c0</v>
      </c>
    </row>
    <row r="21" spans="1:31" x14ac:dyDescent="0.3">
      <c r="C21">
        <f t="shared" si="3"/>
        <v>5104</v>
      </c>
      <c r="D21" t="str">
        <f t="shared" si="0"/>
        <v>13F0</v>
      </c>
      <c r="E21" t="str">
        <f t="shared" si="1"/>
        <v>$13</v>
      </c>
      <c r="F21" t="str">
        <f t="shared" si="2"/>
        <v>$f0</v>
      </c>
    </row>
    <row r="22" spans="1:31" x14ac:dyDescent="0.3">
      <c r="C22">
        <f t="shared" si="3"/>
        <v>5152</v>
      </c>
      <c r="D22" t="str">
        <f t="shared" si="0"/>
        <v>1420</v>
      </c>
      <c r="E22" t="str">
        <f t="shared" si="1"/>
        <v>$14</v>
      </c>
      <c r="F22" t="str">
        <f t="shared" si="2"/>
        <v>$20</v>
      </c>
    </row>
    <row r="23" spans="1:31" x14ac:dyDescent="0.3">
      <c r="C23">
        <f t="shared" si="3"/>
        <v>5200</v>
      </c>
      <c r="D23" t="str">
        <f t="shared" ref="D23:D25" si="4">DEC2HEX(C23,4)</f>
        <v>1450</v>
      </c>
      <c r="E23" t="str">
        <f t="shared" ref="E23:E25" si="5">"$"&amp;LOWER(LEFT(D23,2))</f>
        <v>$14</v>
      </c>
      <c r="F23" t="str">
        <f t="shared" ref="F23:F25" si="6">"$"&amp;LOWER(MID(D23,3,2))</f>
        <v>$50</v>
      </c>
    </row>
    <row r="24" spans="1:31" x14ac:dyDescent="0.3">
      <c r="C24">
        <f t="shared" si="3"/>
        <v>5248</v>
      </c>
      <c r="D24" t="str">
        <f t="shared" si="4"/>
        <v>1480</v>
      </c>
      <c r="E24" t="str">
        <f t="shared" si="5"/>
        <v>$14</v>
      </c>
      <c r="F24" t="str">
        <f t="shared" si="6"/>
        <v>$80</v>
      </c>
    </row>
    <row r="25" spans="1:31" x14ac:dyDescent="0.3">
      <c r="C25">
        <f t="shared" si="3"/>
        <v>5296</v>
      </c>
      <c r="D25" t="str">
        <f t="shared" si="4"/>
        <v>14B0</v>
      </c>
      <c r="E25" t="str">
        <f t="shared" si="5"/>
        <v>$14</v>
      </c>
      <c r="F25" t="str">
        <f t="shared" si="6"/>
        <v>$b0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Vic20 BD tiles plan</vt:lpstr>
      <vt:lpstr>Vic20 tiles</vt:lpstr>
      <vt:lpstr>Vic colour ref</vt:lpstr>
      <vt:lpstr>LowHighSplit</vt:lpstr>
      <vt:lpstr>Electron BD 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2025-03-05T19:56:58Z</dcterms:modified>
</cp:coreProperties>
</file>