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890" windowHeight="7170" activeTab="5"/>
  </bookViews>
  <sheets>
    <sheet name="Draft" sheetId="4" r:id="rId1"/>
    <sheet name="Draft2" sheetId="5" r:id="rId2"/>
    <sheet name="Draft3" sheetId="6" r:id="rId3"/>
    <sheet name="Draft4" sheetId="10" r:id="rId4"/>
    <sheet name="Draft5" sheetId="11" r:id="rId5"/>
    <sheet name="Ans to the Q" sheetId="1" r:id="rId6"/>
  </sheets>
  <externalReferences>
    <externalReference r:id="rId11"/>
  </externalReferences>
  <definedNames>
    <definedName name="_xlnm._FilterDatabase" localSheetId="5" hidden="1">'Ans to the Q'!$A$7:$G$83</definedName>
  </definedNames>
  <calcPr calcId="191029"/>
  <pivotCaches>
    <pivotCache cacheId="0" r:id="rId7"/>
    <pivotCache cacheId="1" r:id="rId8"/>
    <pivotCache cacheId="2" r:id="rId9"/>
    <pivotCache cacheId="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<sst xmlns="http://schemas.openxmlformats.org/spreadsheetml/2006/main" count="435" uniqueCount="78">
  <si>
    <t>Row Labels</t>
  </si>
  <si>
    <t>Sum of Total Sales (BDT)</t>
  </si>
  <si>
    <t>Barishal</t>
  </si>
  <si>
    <t>Chittagong</t>
  </si>
  <si>
    <t>Dhaka</t>
  </si>
  <si>
    <t>Khulna</t>
  </si>
  <si>
    <t>Rajshahi</t>
  </si>
  <si>
    <t>Sylhet</t>
  </si>
  <si>
    <t>(blank)</t>
  </si>
  <si>
    <t>Grand Total</t>
  </si>
  <si>
    <t>Dra</t>
  </si>
  <si>
    <t>Desktop</t>
  </si>
  <si>
    <t>Laptop</t>
  </si>
  <si>
    <t>Smartphone</t>
  </si>
  <si>
    <t>Tablet</t>
  </si>
  <si>
    <t>Arif Hossain</t>
  </si>
  <si>
    <t>Eva Karim</t>
  </si>
  <si>
    <t>Farhan Islam</t>
  </si>
  <si>
    <t>Nabila Sultana</t>
  </si>
  <si>
    <t>Oishi Das</t>
  </si>
  <si>
    <t>Parvez Hasan</t>
  </si>
  <si>
    <t>Mar</t>
  </si>
  <si>
    <t>Answer to the Q:1(a,b)</t>
  </si>
  <si>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</si>
  <si>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</si>
  <si>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</si>
  <si>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</si>
  <si>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</si>
  <si>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</si>
  <si>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</si>
  <si>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</si>
  <si>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Q no:1(C)</t>
  </si>
  <si>
    <t>Q no:1(d)</t>
  </si>
  <si>
    <t>D)</t>
  </si>
  <si>
    <t>Calculate Total Number of smartphone sold by Arif</t>
  </si>
  <si>
    <t>Sum of Quantity</t>
  </si>
  <si>
    <t>Column Labels</t>
  </si>
  <si>
    <t>Total Sales</t>
  </si>
  <si>
    <t>Answer to the Q:2 (a,b)</t>
  </si>
  <si>
    <t>C) Who has earned height total salary</t>
  </si>
  <si>
    <t>Statistics sales represenantetive</t>
  </si>
  <si>
    <t>January</t>
  </si>
  <si>
    <t>Id</t>
  </si>
  <si>
    <t>Name</t>
  </si>
  <si>
    <t>Salary</t>
  </si>
  <si>
    <t>sales</t>
  </si>
  <si>
    <t>Bonus</t>
  </si>
  <si>
    <t>Total</t>
  </si>
  <si>
    <t>Height</t>
  </si>
  <si>
    <t>Ans to the Q:2(d)</t>
  </si>
  <si>
    <t>February</t>
  </si>
  <si>
    <t>March</t>
  </si>
  <si>
    <t>ID</t>
  </si>
  <si>
    <t>January (Total)</t>
  </si>
  <si>
    <t>February(Total)</t>
  </si>
  <si>
    <t>March(Total)</t>
  </si>
  <si>
    <t>Average Salary</t>
  </si>
  <si>
    <t>Round</t>
  </si>
  <si>
    <t>Answer to the Q no:3(a)</t>
  </si>
  <si>
    <t>Month</t>
  </si>
  <si>
    <t>Expenses</t>
  </si>
  <si>
    <t>Sales</t>
  </si>
  <si>
    <t>Retail profit</t>
  </si>
  <si>
    <t>Profit/Loss</t>
  </si>
  <si>
    <t>Profit</t>
  </si>
  <si>
    <t>Loss</t>
  </si>
  <si>
    <t>Total Quantity</t>
  </si>
  <si>
    <t>The lowest quantity (January)</t>
  </si>
  <si>
    <t>Answer to the Q no: 4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</si>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</sst>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2" borderId="9" applyNumberFormat="0" applyAlignment="0" applyProtection="0">
      <alignment vertical="center"/>
    </xf>
    <xf numFmtId="0" fontId="16" fillId="13" borderId="10" applyNumberFormat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18" fillId="14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6" borderId="1" xfId="0" applyFont="1" applyFill="1" applyBorder="1"/>
    <xf numFmtId="0" fontId="5" fillId="6" borderId="1" xfId="0" applyFont="1" applyFill="1" applyBorder="1"/>
    <xf numFmtId="0" fontId="4" fillId="7" borderId="0" xfId="0" applyFont="1" applyFill="1" applyAlignment="1">
      <alignment horizontal="center" vertical="center"/>
    </xf>
    <xf numFmtId="0" fontId="2" fillId="8" borderId="2" xfId="0" applyFont="1" applyFill="1" applyBorder="1" applyAlignment="1"/>
    <xf numFmtId="0" fontId="2" fillId="8" borderId="3" xfId="0" applyFont="1" applyFill="1" applyBorder="1" applyAlignment="1"/>
    <xf numFmtId="0" fontId="1" fillId="0" borderId="0" xfId="0" applyFont="1" applyAlignment="1">
      <alignment horizontal="center" vertical="center"/>
    </xf>
    <xf numFmtId="0" fontId="2" fillId="9" borderId="1" xfId="0" applyFont="1" applyFill="1" applyBorder="1"/>
    <xf numFmtId="0" fontId="2" fillId="9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4" xfId="0" applyNumberFormat="1" applyFont="1" applyBorder="1"/>
    <xf numFmtId="0" fontId="0" fillId="0" borderId="1" xfId="0" applyNumberFormat="1" applyFont="1" applyBorder="1"/>
    <xf numFmtId="0" fontId="0" fillId="0" borderId="0" xfId="0" applyBorder="1"/>
    <xf numFmtId="0" fontId="2" fillId="0" borderId="0" xfId="0" applyFont="1" applyAlignment="1">
      <alignment horizontal="left"/>
    </xf>
    <xf numFmtId="0" fontId="2" fillId="10" borderId="1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[naimul islam.xlsx]Ans to the Q!PivotTable7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0.0472222222222222"/>
          <c:y val="0.240136701662292"/>
          <c:w val="0.763147856517935"/>
          <c:h val="0.685789224263634"/>
        </c:manualLayout>
      </c:layout>
      <c:pie3DChart>
        <c:varyColors val="1"/>
        <c:ser>
          <c:idx val="0"/>
          <c:order val="0"/>
          <c:tx>
            <c:strRef>
              <c:f>'Ans to the Q'!$L$9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Lbls>
            <c:delete val="1"/>
          </c:dLbls>
          <c:cat>
            <c:strRef>
              <c:f>'Ans to the Q'!$K$10:$K$16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'Ans to the Q'!$L$10:$L$16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4e6c0c2-f9c6-4a5b-892e-24f7caa378c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[naimul islam.xlsx]Ans to the Q!PivotTable9</c:name>
    <c:fmtId val="9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'Ans to the Q'!$L$25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to the Q'!$K$26:$K$30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'Ans to the Q'!$L$26:$L$30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8614271"/>
        <c:axId val="1414840975"/>
      </c:barChart>
      <c:catAx>
        <c:axId val="52861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4840975"/>
        <c:crosses val="autoZero"/>
        <c:auto val="1"/>
        <c:lblAlgn val="ctr"/>
        <c:lblOffset val="100"/>
        <c:noMultiLvlLbl val="0"/>
      </c:catAx>
      <c:valAx>
        <c:axId val="14148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61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5131220-a2a4-400e-8003-5b3a3358e01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vs. Sales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"Expenses"</c:f>
              <c:strCache>
                <c:ptCount val="1"/>
                <c:pt idx="0">
                  <c:v>Expenses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'[1]Yearly Report'!$A$2:$A$13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'[1]Yearly Report'!$B$2:$B$13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"Sales"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'[1]Yearly Report'!$A$2:$A$13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'[1]Yearly Report'!$C$2:$C$13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c1b570f-5c58-403c-9505-bc0b93f88de2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to the Q'!$A$153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Q'!$D$153</c:f>
              <c:numCache>
                <c:formatCode>General</c:formatCode>
                <c:ptCount val="1"/>
                <c:pt idx="0">
                  <c:v>-538500</c:v>
                </c:pt>
              </c:numCache>
            </c:numRef>
          </c:val>
        </c:ser>
        <c:ser>
          <c:idx val="1"/>
          <c:order val="1"/>
          <c:tx>
            <c:strRef>
              <c:f>'Ans to the Q'!$A$154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Q'!$D$154</c:f>
              <c:numCache>
                <c:formatCode>General</c:formatCode>
                <c:ptCount val="1"/>
                <c:pt idx="0">
                  <c:v>175700</c:v>
                </c:pt>
              </c:numCache>
            </c:numRef>
          </c:val>
        </c:ser>
        <c:ser>
          <c:idx val="2"/>
          <c:order val="2"/>
          <c:tx>
            <c:strRef>
              <c:f>'Ans to the Q'!$A$155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Q'!$D$155</c:f>
              <c:numCache>
                <c:formatCode>General</c:formatCode>
                <c:ptCount val="1"/>
                <c:pt idx="0">
                  <c:v>1095300</c:v>
                </c:pt>
              </c:numCache>
            </c:numRef>
          </c:val>
        </c:ser>
        <c:ser>
          <c:idx val="3"/>
          <c:order val="3"/>
          <c:tx>
            <c:strRef>
              <c:f>'Ans to the Q'!$A$156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Q'!$D$156</c:f>
              <c:numCache>
                <c:formatCode>General</c:formatCode>
                <c:ptCount val="1"/>
                <c:pt idx="0">
                  <c:v>612200</c:v>
                </c:pt>
              </c:numCache>
            </c:numRef>
          </c:val>
        </c:ser>
        <c:ser>
          <c:idx val="4"/>
          <c:order val="4"/>
          <c:tx>
            <c:strRef>
              <c:f>'Ans to the Q'!$A$157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Q'!$D$157</c:f>
              <c:numCache>
                <c:formatCode>General</c:formatCode>
                <c:ptCount val="1"/>
                <c:pt idx="0">
                  <c:v>889500</c:v>
                </c:pt>
              </c:numCache>
            </c:numRef>
          </c:val>
        </c:ser>
        <c:ser>
          <c:idx val="5"/>
          <c:order val="5"/>
          <c:tx>
            <c:strRef>
              <c:f>'Ans to the Q'!$A$158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Q'!$D$158</c:f>
              <c:numCache>
                <c:formatCode>General</c:formatCode>
                <c:ptCount val="1"/>
                <c:pt idx="0">
                  <c:v>-50900</c:v>
                </c:pt>
              </c:numCache>
            </c:numRef>
          </c:val>
        </c:ser>
        <c:ser>
          <c:idx val="6"/>
          <c:order val="6"/>
          <c:tx>
            <c:strRef>
              <c:f>'Ans to the Q'!$A$159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Q'!$D$159</c:f>
              <c:numCache>
                <c:formatCode>General</c:formatCode>
                <c:ptCount val="1"/>
                <c:pt idx="0">
                  <c:v>1567100</c:v>
                </c:pt>
              </c:numCache>
            </c:numRef>
          </c:val>
        </c:ser>
        <c:ser>
          <c:idx val="7"/>
          <c:order val="7"/>
          <c:tx>
            <c:strRef>
              <c:f>'Ans to the Q'!$A$160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Q'!$D$160</c:f>
              <c:numCache>
                <c:formatCode>General</c:formatCode>
                <c:ptCount val="1"/>
                <c:pt idx="0">
                  <c:v>111200</c:v>
                </c:pt>
              </c:numCache>
            </c:numRef>
          </c:val>
        </c:ser>
        <c:ser>
          <c:idx val="8"/>
          <c:order val="8"/>
          <c:tx>
            <c:strRef>
              <c:f>'Ans to the Q'!$A$161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Q'!$D$161</c:f>
              <c:numCache>
                <c:formatCode>General</c:formatCode>
                <c:ptCount val="1"/>
                <c:pt idx="0">
                  <c:v>90800</c:v>
                </c:pt>
              </c:numCache>
            </c:numRef>
          </c:val>
        </c:ser>
        <c:ser>
          <c:idx val="9"/>
          <c:order val="9"/>
          <c:tx>
            <c:strRef>
              <c:f>'Ans to the Q'!$A$162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Q'!$D$162</c:f>
              <c:numCache>
                <c:formatCode>General</c:formatCode>
                <c:ptCount val="1"/>
                <c:pt idx="0">
                  <c:v>789200</c:v>
                </c:pt>
              </c:numCache>
            </c:numRef>
          </c:val>
        </c:ser>
        <c:ser>
          <c:idx val="10"/>
          <c:order val="10"/>
          <c:tx>
            <c:strRef>
              <c:f>'Ans to the Q'!$A$163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Q'!$D$163</c:f>
              <c:numCache>
                <c:formatCode>General</c:formatCode>
                <c:ptCount val="1"/>
                <c:pt idx="0">
                  <c:v>274500</c:v>
                </c:pt>
              </c:numCache>
            </c:numRef>
          </c:val>
        </c:ser>
        <c:ser>
          <c:idx val="11"/>
          <c:order val="11"/>
          <c:tx>
            <c:strRef>
              <c:f>'Ans to the Q'!$A$164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to the Q'!$D$152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'Ans to the Q'!$D$164</c:f>
              <c:numCache>
                <c:formatCode>General</c:formatCode>
                <c:ptCount val="1"/>
                <c:pt idx="0">
                  <c:v>486100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975119"/>
        <c:axId val="2125566751"/>
      </c:barChart>
      <c:catAx>
        <c:axId val="207497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5566751"/>
        <c:crosses val="autoZero"/>
        <c:auto val="1"/>
        <c:lblAlgn val="ctr"/>
        <c:lblOffset val="100"/>
        <c:noMultiLvlLbl val="0"/>
      </c:catAx>
      <c:valAx>
        <c:axId val="212556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497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9be75ca-b6d7-4d1e-850a-22106ddc35d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'Ans to the Q'!$K$92</c:f>
              <c:strCache>
                <c:ptCount val="1"/>
                <c:pt idx="0">
                  <c:v>Arif Hossain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to the Q'!$L$91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'Ans to the Q'!$L$92</c:f>
              <c:numCache>
                <c:formatCode>General</c:formatCode>
                <c:ptCount val="1"/>
                <c:pt idx="0">
                  <c:v>170800</c:v>
                </c:pt>
              </c:numCache>
            </c:numRef>
          </c:val>
        </c:ser>
        <c:ser>
          <c:idx val="1"/>
          <c:order val="1"/>
          <c:tx>
            <c:strRef>
              <c:f>'Ans to the Q'!$K$93</c:f>
              <c:strCache>
                <c:ptCount val="1"/>
                <c:pt idx="0">
                  <c:v>Eva Karim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to the Q'!$L$91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'Ans to the Q'!$L$93</c:f>
              <c:numCache>
                <c:formatCode>General</c:formatCode>
                <c:ptCount val="1"/>
                <c:pt idx="0">
                  <c:v>87600</c:v>
                </c:pt>
              </c:numCache>
            </c:numRef>
          </c:val>
        </c:ser>
        <c:ser>
          <c:idx val="2"/>
          <c:order val="2"/>
          <c:tx>
            <c:strRef>
              <c:f>'Ans to the Q'!$K$94</c:f>
              <c:strCache>
                <c:ptCount val="1"/>
                <c:pt idx="0">
                  <c:v>Farhan Islam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to the Q'!$L$91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'Ans to the Q'!$L$94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val>
        </c:ser>
        <c:ser>
          <c:idx val="3"/>
          <c:order val="3"/>
          <c:tx>
            <c:strRef>
              <c:f>'Ans to the Q'!$K$95</c:f>
              <c:strCache>
                <c:ptCount val="1"/>
                <c:pt idx="0">
                  <c:v>Nabila Sultana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to the Q'!$L$91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'Ans to the Q'!$L$95</c:f>
              <c:numCache>
                <c:formatCode>General</c:formatCode>
                <c:ptCount val="1"/>
                <c:pt idx="0">
                  <c:v>364000</c:v>
                </c:pt>
              </c:numCache>
            </c:numRef>
          </c:val>
        </c:ser>
        <c:ser>
          <c:idx val="4"/>
          <c:order val="4"/>
          <c:tx>
            <c:strRef>
              <c:f>'Ans to the Q'!$K$96</c:f>
              <c:strCache>
                <c:ptCount val="1"/>
                <c:pt idx="0">
                  <c:v>Oishi Das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to the Q'!$L$91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'Ans to the Q'!$L$96</c:f>
              <c:numCache>
                <c:formatCode>General</c:formatCode>
                <c:ptCount val="1"/>
                <c:pt idx="0">
                  <c:v>80400</c:v>
                </c:pt>
              </c:numCache>
            </c:numRef>
          </c:val>
        </c:ser>
        <c:ser>
          <c:idx val="5"/>
          <c:order val="5"/>
          <c:tx>
            <c:strRef>
              <c:f>'Ans to the Q'!$K$97</c:f>
              <c:strCache>
                <c:ptCount val="1"/>
                <c:pt idx="0">
                  <c:v>Parvez Hasan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to the Q'!$L$91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'Ans to the Q'!$L$97</c:f>
              <c:numCache>
                <c:formatCode>General</c:formatCode>
                <c:ptCount val="1"/>
                <c:pt idx="0">
                  <c:v>122000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6015359"/>
        <c:axId val="566277471"/>
      </c:barChart>
      <c:catAx>
        <c:axId val="566015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277471"/>
        <c:crosses val="autoZero"/>
        <c:auto val="1"/>
        <c:lblAlgn val="ctr"/>
        <c:lblOffset val="100"/>
        <c:noMultiLvlLbl val="0"/>
      </c:catAx>
      <c:valAx>
        <c:axId val="56627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01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ecf8d37-cef0-4c81-8742-4b73eb95e33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155575</xdr:colOff>
      <xdr:row>8</xdr:row>
      <xdr:rowOff>0</xdr:rowOff>
    </xdr:from>
    <xdr:to>
      <xdr:col>18</xdr:col>
      <xdr:colOff>177800</xdr:colOff>
      <xdr:row>20</xdr:row>
      <xdr:rowOff>57150</xdr:rowOff>
    </xdr:to>
    <xdr:graphicFrame>
      <xdr:nvGraphicFramePr>
        <xdr:cNvPr id="2" name="Chart 1"/>
        <xdr:cNvGraphicFramePr/>
      </xdr:nvGraphicFramePr>
      <xdr:xfrm>
        <a:off x="10330815" y="1762125"/>
        <a:ext cx="4034155" cy="2343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149225</xdr:colOff>
      <xdr:row>23</xdr:row>
      <xdr:rowOff>31750</xdr:rowOff>
    </xdr:from>
    <xdr:to>
      <xdr:col>18</xdr:col>
      <xdr:colOff>273050</xdr:colOff>
      <xdr:row>33</xdr:row>
      <xdr:rowOff>88900</xdr:rowOff>
    </xdr:to>
    <xdr:graphicFrame>
      <xdr:nvGraphicFramePr>
        <xdr:cNvPr id="3" name="Chart 2"/>
        <xdr:cNvGraphicFramePr/>
      </xdr:nvGraphicFramePr>
      <xdr:xfrm>
        <a:off x="10324465" y="4651375"/>
        <a:ext cx="4135755" cy="1962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82550</xdr:colOff>
      <xdr:row>151</xdr:row>
      <xdr:rowOff>0</xdr:rowOff>
    </xdr:from>
    <xdr:to>
      <xdr:col>9</xdr:col>
      <xdr:colOff>44450</xdr:colOff>
      <xdr:row>162</xdr:row>
      <xdr:rowOff>69850</xdr:rowOff>
    </xdr:to>
    <xdr:graphicFrame>
      <xdr:nvGraphicFramePr>
        <xdr:cNvPr id="6" name="Chart 5"/>
        <xdr:cNvGraphicFramePr/>
      </xdr:nvGraphicFramePr>
      <xdr:xfrm>
        <a:off x="3409315" y="29190950"/>
        <a:ext cx="4107180" cy="2165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111125</xdr:colOff>
      <xdr:row>163</xdr:row>
      <xdr:rowOff>127000</xdr:rowOff>
    </xdr:from>
    <xdr:to>
      <xdr:col>9</xdr:col>
      <xdr:colOff>19050</xdr:colOff>
      <xdr:row>174</xdr:row>
      <xdr:rowOff>127000</xdr:rowOff>
    </xdr:to>
    <xdr:graphicFrame>
      <xdr:nvGraphicFramePr>
        <xdr:cNvPr id="4" name="Chart 3"/>
        <xdr:cNvGraphicFramePr/>
      </xdr:nvGraphicFramePr>
      <xdr:xfrm>
        <a:off x="3437890" y="31603950"/>
        <a:ext cx="4053205" cy="209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57150</xdr:colOff>
      <xdr:row>88</xdr:row>
      <xdr:rowOff>76200</xdr:rowOff>
    </xdr:from>
    <xdr:to>
      <xdr:col>17</xdr:col>
      <xdr:colOff>234950</xdr:colOff>
      <xdr:row>99</xdr:row>
      <xdr:rowOff>127000</xdr:rowOff>
    </xdr:to>
    <xdr:graphicFrame>
      <xdr:nvGraphicFramePr>
        <xdr:cNvPr id="7" name="Chart 6"/>
        <xdr:cNvGraphicFramePr/>
      </xdr:nvGraphicFramePr>
      <xdr:xfrm>
        <a:off x="10232390" y="17078325"/>
        <a:ext cx="3281045" cy="215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LAPTOP CASTLE\Downloads\Yearly_Report_with_Char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early Report"/>
    </sheetNames>
    <sheetDataSet>
      <sheetData sheetId="0">
        <row r="2">
          <cell r="A2" t="str">
            <v>January</v>
          </cell>
          <cell r="B2">
            <v>9288500</v>
          </cell>
          <cell r="C2">
            <v>8750000</v>
          </cell>
        </row>
        <row r="3">
          <cell r="A3" t="str">
            <v>February</v>
          </cell>
          <cell r="B3">
            <v>9744300</v>
          </cell>
          <cell r="C3">
            <v>9920000</v>
          </cell>
        </row>
        <row r="4">
          <cell r="A4" t="str">
            <v>March</v>
          </cell>
          <cell r="B4">
            <v>8904700</v>
          </cell>
          <cell r="C4">
            <v>10000000</v>
          </cell>
        </row>
        <row r="5">
          <cell r="A5" t="str">
            <v>April</v>
          </cell>
          <cell r="B5">
            <v>7345200</v>
          </cell>
          <cell r="C5">
            <v>7957400</v>
          </cell>
        </row>
        <row r="6">
          <cell r="A6" t="str">
            <v>May</v>
          </cell>
          <cell r="B6">
            <v>8987000</v>
          </cell>
          <cell r="C6">
            <v>9876500</v>
          </cell>
        </row>
        <row r="7">
          <cell r="A7" t="str">
            <v>June</v>
          </cell>
          <cell r="B7">
            <v>5215400</v>
          </cell>
          <cell r="C7">
            <v>5164500</v>
          </cell>
        </row>
        <row r="8">
          <cell r="A8" t="str">
            <v>July</v>
          </cell>
          <cell r="B8">
            <v>9976500</v>
          </cell>
          <cell r="C8">
            <v>11543600</v>
          </cell>
        </row>
        <row r="9">
          <cell r="A9" t="str">
            <v>August</v>
          </cell>
          <cell r="B9">
            <v>7976700</v>
          </cell>
          <cell r="C9">
            <v>8087900</v>
          </cell>
        </row>
        <row r="10">
          <cell r="A10" t="str">
            <v>September</v>
          </cell>
          <cell r="B10">
            <v>9879000</v>
          </cell>
          <cell r="C10">
            <v>9969800</v>
          </cell>
        </row>
        <row r="11">
          <cell r="A11" t="str">
            <v>October</v>
          </cell>
          <cell r="B11">
            <v>6234800</v>
          </cell>
          <cell r="C11">
            <v>7024000</v>
          </cell>
        </row>
        <row r="12">
          <cell r="A12" t="str">
            <v>November</v>
          </cell>
          <cell r="B12">
            <v>4534800</v>
          </cell>
          <cell r="C12">
            <v>4809300</v>
          </cell>
        </row>
        <row r="13">
          <cell r="A13" t="str">
            <v>December</v>
          </cell>
          <cell r="B13">
            <v>8348700</v>
          </cell>
          <cell r="C13">
            <v>8834800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Sheet8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620.7132545139" refreshedBy="Anisur Rahman" recordCount="77">
  <cacheSource type="worksheet">
    <worksheetSource ref="A7:G84" sheet="Ans to the Q"/>
  </cacheSource>
  <cacheFields count="7">
    <cacheField name="Date" numFmtId="0"/>
    <cacheField name="Region" numFmtId="0">
      <sharedItems containsBlank="1" count="7">
        <s v="Barishal"/>
        <s v="Chittagong"/>
        <s v="Khulna"/>
        <s v="Rajshahi"/>
        <s v="Sylhet"/>
        <s v="Dhaka"/>
        <m/>
      </sharedItems>
    </cacheField>
    <cacheField name="Sales Rep" numFmtId="0"/>
    <cacheField name="Product" numFmtId="0"/>
    <cacheField name="Quantity" numFmtId="0"/>
    <cacheField name="Unit Price (BDT)" numFmtId="0"/>
    <cacheField name="Total Sales (BDT)" numFmtI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620.7192112269" refreshedBy="Anisur Rahman" recordCount="76">
  <cacheSource type="worksheet">
    <worksheetSource ref="A7:G83" sheet="Ans to the Q"/>
  </cacheSource>
  <cacheFields count="8">
    <cacheField name="Date" numFmtId="58">
      <sharedItems containsSemiMixedTypes="0" containsString="0" containsNonDate="0" containsDate="1" minDate="2024-01-05T00:00:00" maxDate="2024-03-30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base="0">
        <rangePr groupBy="days" startDate="2024-01-05T00:00:00" endDate="2024-03-31T00:00:00" groupInterval="1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/>
    <cacheField name="Unit Price (BDT)" numFmtId="0"/>
    <cacheField name="Total Sales (BDT)" numFmtId="0"/>
    <cacheField name="Months" numFmtId="0" databaseField="0">
      <fieldGroup base="0">
        <rangePr groupBy="months" startDate="2024-01-05T00:00:00" endDate="2024-03-31T00:00:00" groupInterval="1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620.7381810185" refreshedBy="Anisur Rahman" recordCount="76">
  <cacheSource type="worksheet">
    <worksheetSource ref="C7:E83" sheet="Ans to the Q"/>
  </cacheSource>
  <cacheFields count="3"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0" maxValue="20" count="14">
        <n v="5"/>
        <n v="10"/>
        <n v="7"/>
        <n v="15"/>
        <n v="3"/>
        <n v="6"/>
        <n v="4"/>
        <n v="8"/>
        <n v="12"/>
        <n v="9"/>
        <n v="11"/>
        <n v="13"/>
        <n v="14"/>
        <n v="2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623.6428789352" refreshedBy="Anisur Rahman" recordCount="25">
  <cacheSource type="worksheet">
    <worksheetSource ref="G3:M28" sheet="Sheet8" r:id="rId2"/>
  </cacheSource>
  <cacheFields count="7">
    <cacheField name="Date" numFmtId="58"/>
    <cacheField name="Region" numFmtId="0"/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/>
    <cacheField name="Quantity" numFmtId="0"/>
    <cacheField name="Unit Price (BDT)" numFmtId="0"/>
    <cacheField name="Total Sales (BDT)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d v="2024-01-05T00:00:00"/>
    <x v="0"/>
    <s v="Arif Hossain"/>
    <s v="Laptop"/>
    <n v="5"/>
    <n v="70000"/>
    <n v="350000"/>
  </r>
  <r>
    <d v="2024-01-06T00:00:00"/>
    <x v="1"/>
    <s v="Oishi Das"/>
    <s v="Desktop"/>
    <n v="10"/>
    <n v="50000"/>
    <n v="500000"/>
  </r>
  <r>
    <d v="2024-01-07T00:00:00"/>
    <x v="2"/>
    <s v="Parvez Hasan"/>
    <s v="Tablet"/>
    <n v="7"/>
    <n v="20000"/>
    <n v="140000"/>
  </r>
  <r>
    <d v="2024-01-08T00:00:00"/>
    <x v="3"/>
    <s v="Nabila Sultana"/>
    <s v="Smartphone"/>
    <n v="15"/>
    <n v="30000"/>
    <n v="450000"/>
  </r>
  <r>
    <d v="2024-01-09T00:00:00"/>
    <x v="4"/>
    <s v="Eva Karim"/>
    <s v="Laptop"/>
    <n v="3"/>
    <n v="70000"/>
    <n v="210000"/>
  </r>
  <r>
    <d v="2024-01-10T00:00:00"/>
    <x v="5"/>
    <s v="Farhan Islam"/>
    <s v="Desktop"/>
    <n v="6"/>
    <n v="50000"/>
    <n v="300000"/>
  </r>
  <r>
    <d v="2024-01-11T00:00:00"/>
    <x v="1"/>
    <s v="Parvez Hasan"/>
    <s v="Tablet"/>
    <n v="4"/>
    <n v="20000"/>
    <n v="80000"/>
  </r>
  <r>
    <d v="2024-01-12T00:00:00"/>
    <x v="2"/>
    <s v="Nabila Sultana"/>
    <s v="Smartphone"/>
    <n v="10"/>
    <n v="30000"/>
    <n v="300000"/>
  </r>
  <r>
    <d v="2024-01-13T00:00:00"/>
    <x v="0"/>
    <s v="Arif Hossain"/>
    <s v="Laptop"/>
    <n v="8"/>
    <n v="70000"/>
    <n v="560000"/>
  </r>
  <r>
    <d v="2024-01-14T00:00:00"/>
    <x v="4"/>
    <s v="Arif Hossain"/>
    <s v="Desktop"/>
    <n v="12"/>
    <n v="50000"/>
    <n v="600000"/>
  </r>
  <r>
    <d v="2024-01-15T00:00:00"/>
    <x v="5"/>
    <s v="Oishi Das"/>
    <s v="Tablet"/>
    <n v="9"/>
    <n v="20000"/>
    <n v="180000"/>
  </r>
  <r>
    <d v="2024-01-16T00:00:00"/>
    <x v="1"/>
    <s v="Parvez Hasan"/>
    <s v="Smartphone"/>
    <n v="5"/>
    <n v="30000"/>
    <n v="150000"/>
  </r>
  <r>
    <d v="2024-01-17T00:00:00"/>
    <x v="2"/>
    <s v="Nabila Sultana"/>
    <s v="Laptop"/>
    <n v="11"/>
    <n v="70000"/>
    <n v="770000"/>
  </r>
  <r>
    <d v="2024-01-18T00:00:00"/>
    <x v="3"/>
    <s v="Eva Karim"/>
    <s v="Desktop"/>
    <n v="7"/>
    <n v="50000"/>
    <n v="350000"/>
  </r>
  <r>
    <d v="2024-01-19T00:00:00"/>
    <x v="4"/>
    <s v="Farhan Islam"/>
    <s v="Tablet"/>
    <n v="6"/>
    <n v="20000"/>
    <n v="120000"/>
  </r>
  <r>
    <d v="2024-01-20T00:00:00"/>
    <x v="5"/>
    <s v="Parvez Hasan"/>
    <s v="Smartphone"/>
    <n v="13"/>
    <n v="30000"/>
    <n v="390000"/>
  </r>
  <r>
    <d v="2024-01-21T00:00:00"/>
    <x v="0"/>
    <s v="Nabila Sultana"/>
    <s v="Laptop"/>
    <n v="9"/>
    <n v="70000"/>
    <n v="630000"/>
  </r>
  <r>
    <d v="2024-01-22T00:00:00"/>
    <x v="2"/>
    <s v="Eva Karim"/>
    <s v="Desktop"/>
    <n v="8"/>
    <n v="50000"/>
    <n v="400000"/>
  </r>
  <r>
    <d v="2024-01-23T00:00:00"/>
    <x v="3"/>
    <s v="Farhan Islam"/>
    <s v="Tablet"/>
    <n v="14"/>
    <n v="20000"/>
    <n v="280000"/>
  </r>
  <r>
    <d v="2024-01-24T00:00:00"/>
    <x v="4"/>
    <s v="Parvez Hasan"/>
    <s v="Smartphone"/>
    <n v="7"/>
    <n v="30000"/>
    <n v="210000"/>
  </r>
  <r>
    <d v="2024-01-25T00:00:00"/>
    <x v="5"/>
    <s v="Nabila Sultana"/>
    <s v="Laptop"/>
    <n v="10"/>
    <n v="70000"/>
    <n v="700000"/>
  </r>
  <r>
    <d v="2024-01-26T00:00:00"/>
    <x v="1"/>
    <s v="Arif Hossain"/>
    <s v="Desktop"/>
    <n v="5"/>
    <n v="50000"/>
    <n v="250000"/>
  </r>
  <r>
    <d v="2024-01-27T00:00:00"/>
    <x v="0"/>
    <s v="Oishi Das"/>
    <s v="Tablet"/>
    <n v="8"/>
    <n v="20000"/>
    <n v="160000"/>
  </r>
  <r>
    <d v="2024-01-28T00:00:00"/>
    <x v="3"/>
    <s v="Parvez Hasan"/>
    <s v="Smartphone"/>
    <n v="6"/>
    <n v="30000"/>
    <n v="180000"/>
  </r>
  <r>
    <d v="2024-01-29T00:00:00"/>
    <x v="4"/>
    <s v="Nabila Sultana"/>
    <s v="Laptop"/>
    <n v="7"/>
    <n v="70000"/>
    <n v="490000"/>
  </r>
  <r>
    <d v="2024-02-01T00:00:00"/>
    <x v="5"/>
    <s v="Eva Karim"/>
    <s v="Laptop"/>
    <n v="8"/>
    <n v="70000"/>
    <n v="560000"/>
  </r>
  <r>
    <d v="2024-02-02T00:00:00"/>
    <x v="1"/>
    <s v="Farhan Islam"/>
    <s v="Desktop"/>
    <n v="6"/>
    <n v="50000"/>
    <n v="300000"/>
  </r>
  <r>
    <d v="2024-02-03T00:00:00"/>
    <x v="2"/>
    <s v="Parvez Hasan"/>
    <s v="Tablet"/>
    <n v="10"/>
    <n v="20000"/>
    <n v="200000"/>
  </r>
  <r>
    <d v="2024-02-04T00:00:00"/>
    <x v="3"/>
    <s v="Arif Hossain"/>
    <s v="Smartphone"/>
    <n v="20"/>
    <n v="30000"/>
    <n v="600000"/>
  </r>
  <r>
    <d v="2024-02-05T00:00:00"/>
    <x v="0"/>
    <s v="Eva Karim"/>
    <s v="Laptop"/>
    <n v="4"/>
    <n v="70000"/>
    <n v="280000"/>
  </r>
  <r>
    <d v="2024-02-06T00:00:00"/>
    <x v="5"/>
    <s v="Farhan Islam"/>
    <s v="Desktop"/>
    <n v="9"/>
    <n v="50000"/>
    <n v="450000"/>
  </r>
  <r>
    <d v="2024-02-07T00:00:00"/>
    <x v="1"/>
    <s v="Eva Karim"/>
    <s v="Tablet"/>
    <n v="5"/>
    <n v="20000"/>
    <n v="100000"/>
  </r>
  <r>
    <d v="2024-02-08T00:00:00"/>
    <x v="0"/>
    <s v="Farhan Islam"/>
    <s v="Smartphone"/>
    <n v="15"/>
    <n v="30000"/>
    <n v="450000"/>
  </r>
  <r>
    <d v="2024-02-09T00:00:00"/>
    <x v="3"/>
    <s v="Parvez Hasan"/>
    <s v="Laptop"/>
    <n v="7"/>
    <n v="70000"/>
    <n v="490000"/>
  </r>
  <r>
    <d v="2024-02-10T00:00:00"/>
    <x v="4"/>
    <s v="Nabila Sultana"/>
    <s v="Desktop"/>
    <n v="11"/>
    <n v="50000"/>
    <n v="550000"/>
  </r>
  <r>
    <d v="2024-02-11T00:00:00"/>
    <x v="5"/>
    <s v="Arif Hossain"/>
    <s v="Tablet"/>
    <n v="12"/>
    <n v="20000"/>
    <n v="240000"/>
  </r>
  <r>
    <d v="2024-02-12T00:00:00"/>
    <x v="1"/>
    <s v="Arif Hossain"/>
    <s v="Smartphone"/>
    <n v="10"/>
    <n v="30000"/>
    <n v="300000"/>
  </r>
  <r>
    <d v="2024-02-13T00:00:00"/>
    <x v="2"/>
    <s v="Oishi Das"/>
    <s v="Laptop"/>
    <n v="9"/>
    <n v="70000"/>
    <n v="630000"/>
  </r>
  <r>
    <d v="2024-02-14T00:00:00"/>
    <x v="3"/>
    <s v="Parvez Hasan"/>
    <s v="Desktop"/>
    <n v="8"/>
    <n v="50000"/>
    <n v="400000"/>
  </r>
  <r>
    <d v="2024-02-15T00:00:00"/>
    <x v="4"/>
    <s v="Nabila Sultana"/>
    <s v="Tablet"/>
    <n v="11"/>
    <n v="20000"/>
    <n v="220000"/>
  </r>
  <r>
    <d v="2024-02-16T00:00:00"/>
    <x v="0"/>
    <s v="Eva Karim"/>
    <s v="Smartphone"/>
    <n v="14"/>
    <n v="30000"/>
    <n v="420000"/>
  </r>
  <r>
    <d v="2024-02-17T00:00:00"/>
    <x v="1"/>
    <s v="Farhan Islam"/>
    <s v="Laptop"/>
    <n v="10"/>
    <n v="70000"/>
    <n v="700000"/>
  </r>
  <r>
    <d v="2024-02-18T00:00:00"/>
    <x v="2"/>
    <s v="Parvez Hasan"/>
    <s v="Desktop"/>
    <n v="9"/>
    <n v="50000"/>
    <n v="450000"/>
  </r>
  <r>
    <d v="2024-02-19T00:00:00"/>
    <x v="3"/>
    <s v="Nabila Sultana"/>
    <s v="Tablet"/>
    <n v="13"/>
    <n v="20000"/>
    <n v="260000"/>
  </r>
  <r>
    <d v="2024-02-20T00:00:00"/>
    <x v="4"/>
    <s v="Eva Karim"/>
    <s v="Smartphone"/>
    <n v="8"/>
    <n v="30000"/>
    <n v="240000"/>
  </r>
  <r>
    <d v="2024-02-21T00:00:00"/>
    <x v="5"/>
    <s v="Farhan Islam"/>
    <s v="Laptop"/>
    <n v="12"/>
    <n v="70000"/>
    <n v="840000"/>
  </r>
  <r>
    <d v="2024-02-22T00:00:00"/>
    <x v="1"/>
    <s v="Parvez Hasan"/>
    <s v="Desktop"/>
    <n v="7"/>
    <n v="50000"/>
    <n v="350000"/>
  </r>
  <r>
    <d v="2024-02-23T00:00:00"/>
    <x v="2"/>
    <s v="Nabila Sultana"/>
    <s v="Tablet"/>
    <n v="9"/>
    <n v="20000"/>
    <n v="180000"/>
  </r>
  <r>
    <d v="2024-02-24T00:00:00"/>
    <x v="0"/>
    <s v="Arif Hossain"/>
    <s v="Smartphone"/>
    <n v="12"/>
    <n v="30000"/>
    <n v="360000"/>
  </r>
  <r>
    <d v="2024-02-25T00:00:00"/>
    <x v="4"/>
    <s v="Oishi Das"/>
    <s v="Laptop"/>
    <n v="5"/>
    <n v="70000"/>
    <n v="350000"/>
  </r>
  <r>
    <d v="2024-03-01T00:00:00"/>
    <x v="5"/>
    <s v="Arif Hossain"/>
    <s v="Laptop"/>
    <n v="12"/>
    <n v="70000"/>
    <n v="840000"/>
  </r>
  <r>
    <d v="2024-03-02T00:00:00"/>
    <x v="1"/>
    <s v="Arif Hossain"/>
    <s v="Desktop"/>
    <n v="8"/>
    <n v="50000"/>
    <n v="400000"/>
  </r>
  <r>
    <d v="2024-03-03T00:00:00"/>
    <x v="2"/>
    <s v="Eva Karim"/>
    <s v="Tablet"/>
    <n v="7"/>
    <n v="20000"/>
    <n v="140000"/>
  </r>
  <r>
    <d v="2024-03-04T00:00:00"/>
    <x v="3"/>
    <s v="Farhan Islam"/>
    <s v="Smartphone"/>
    <n v="9"/>
    <n v="30000"/>
    <n v="270000"/>
  </r>
  <r>
    <d v="2024-03-05T00:00:00"/>
    <x v="4"/>
    <s v="Eva Karim"/>
    <s v="Laptop"/>
    <n v="6"/>
    <n v="70000"/>
    <n v="420000"/>
  </r>
  <r>
    <d v="2024-03-06T00:00:00"/>
    <x v="0"/>
    <s v="Farhan Islam"/>
    <s v="Desktop"/>
    <n v="10"/>
    <n v="50000"/>
    <n v="500000"/>
  </r>
  <r>
    <d v="2024-03-07T00:00:00"/>
    <x v="1"/>
    <s v="Parvez Hasan"/>
    <s v="Tablet"/>
    <n v="8"/>
    <n v="20000"/>
    <n v="160000"/>
  </r>
  <r>
    <d v="2024-03-08T00:00:00"/>
    <x v="0"/>
    <s v="Nabila Sultana"/>
    <s v="Smartphone"/>
    <n v="13"/>
    <n v="30000"/>
    <n v="390000"/>
  </r>
  <r>
    <d v="2024-03-09T00:00:00"/>
    <x v="3"/>
    <s v="Arif Hossain"/>
    <s v="Laptop"/>
    <n v="9"/>
    <n v="70000"/>
    <n v="630000"/>
  </r>
  <r>
    <d v="2024-03-10T00:00:00"/>
    <x v="4"/>
    <s v="Parvez Hasan"/>
    <s v="Desktop"/>
    <n v="5"/>
    <n v="50000"/>
    <n v="250000"/>
  </r>
  <r>
    <d v="2024-03-11T00:00:00"/>
    <x v="5"/>
    <s v="Oishi Das"/>
    <s v="Tablet"/>
    <n v="11"/>
    <n v="20000"/>
    <n v="220000"/>
  </r>
  <r>
    <d v="2024-03-12T00:00:00"/>
    <x v="1"/>
    <s v="Parvez Hasan"/>
    <s v="Smartphone"/>
    <n v="14"/>
    <n v="30000"/>
    <n v="420000"/>
  </r>
  <r>
    <d v="2024-03-13T00:00:00"/>
    <x v="2"/>
    <s v="Nabila Sultana"/>
    <s v="Laptop"/>
    <n v="10"/>
    <n v="70000"/>
    <n v="700000"/>
  </r>
  <r>
    <d v="2024-03-14T00:00:00"/>
    <x v="3"/>
    <s v="Eva Karim"/>
    <s v="Desktop"/>
    <n v="6"/>
    <n v="50000"/>
    <n v="300000"/>
  </r>
  <r>
    <d v="2024-03-15T00:00:00"/>
    <x v="0"/>
    <s v="Farhan Islam"/>
    <s v="Tablet"/>
    <n v="8"/>
    <n v="20000"/>
    <n v="160000"/>
  </r>
  <r>
    <d v="2024-03-16T00:00:00"/>
    <x v="5"/>
    <s v="Parvez Hasan"/>
    <s v="Smartphone"/>
    <n v="12"/>
    <n v="30000"/>
    <n v="360000"/>
  </r>
  <r>
    <d v="2024-03-17T00:00:00"/>
    <x v="1"/>
    <s v="Nabila Sultana"/>
    <s v="Laptop"/>
    <n v="9"/>
    <n v="70000"/>
    <n v="630000"/>
  </r>
  <r>
    <d v="2024-03-18T00:00:00"/>
    <x v="0"/>
    <s v="Oishi Das"/>
    <s v="Desktop"/>
    <n v="7"/>
    <n v="50000"/>
    <n v="350000"/>
  </r>
  <r>
    <d v="2024-03-19T00:00:00"/>
    <x v="3"/>
    <s v="Parvez Hasan"/>
    <s v="Tablet"/>
    <n v="14"/>
    <n v="20000"/>
    <n v="280000"/>
  </r>
  <r>
    <d v="2024-03-20T00:00:00"/>
    <x v="4"/>
    <s v="Nabila Sultana"/>
    <s v="Smartphone"/>
    <n v="8"/>
    <n v="30000"/>
    <n v="240000"/>
  </r>
  <r>
    <d v="2024-03-21T00:00:00"/>
    <x v="5"/>
    <s v="Eva Karim"/>
    <s v="Laptop"/>
    <n v="11"/>
    <n v="70000"/>
    <n v="770000"/>
  </r>
  <r>
    <d v="2024-03-22T00:00:00"/>
    <x v="0"/>
    <s v="Farhan Islam"/>
    <s v="Desktop"/>
    <n v="5"/>
    <n v="50000"/>
    <n v="250000"/>
  </r>
  <r>
    <d v="2024-03-23T00:00:00"/>
    <x v="2"/>
    <s v="Parvez Hasan"/>
    <s v="Tablet"/>
    <n v="10"/>
    <n v="20000"/>
    <n v="200000"/>
  </r>
  <r>
    <d v="2024-03-24T00:00:00"/>
    <x v="3"/>
    <s v="Nabila Sultana"/>
    <s v="Smartphone"/>
    <n v="9"/>
    <n v="30000"/>
    <n v="270000"/>
  </r>
  <r>
    <d v="2024-03-25T00:00:00"/>
    <x v="4"/>
    <s v="Farhan Islam"/>
    <s v="Laptop"/>
    <n v="10"/>
    <n v="70000"/>
    <n v="700000"/>
  </r>
  <r>
    <d v="2024-03-30T00:00:00"/>
    <x v="0"/>
    <s v="Nabila Sultana"/>
    <s v="Smartphone"/>
    <n v="5"/>
    <n v="30000"/>
    <n v="150000"/>
  </r>
  <r>
    <s v="Total Sales"/>
    <x v="6"/>
    <m/>
    <m/>
    <m/>
    <m/>
    <n v="2867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x v="0"/>
    <n v="5"/>
    <n v="70000"/>
    <n v="350000"/>
  </r>
  <r>
    <x v="1"/>
    <x v="1"/>
    <x v="1"/>
    <x v="1"/>
    <n v="10"/>
    <n v="50000"/>
    <n v="500000"/>
  </r>
  <r>
    <x v="2"/>
    <x v="2"/>
    <x v="2"/>
    <x v="2"/>
    <n v="7"/>
    <n v="20000"/>
    <n v="140000"/>
  </r>
  <r>
    <x v="3"/>
    <x v="3"/>
    <x v="3"/>
    <x v="3"/>
    <n v="15"/>
    <n v="30000"/>
    <n v="450000"/>
  </r>
  <r>
    <x v="4"/>
    <x v="4"/>
    <x v="4"/>
    <x v="0"/>
    <n v="3"/>
    <n v="70000"/>
    <n v="210000"/>
  </r>
  <r>
    <x v="5"/>
    <x v="5"/>
    <x v="5"/>
    <x v="1"/>
    <n v="6"/>
    <n v="50000"/>
    <n v="300000"/>
  </r>
  <r>
    <x v="6"/>
    <x v="1"/>
    <x v="2"/>
    <x v="2"/>
    <n v="4"/>
    <n v="20000"/>
    <n v="80000"/>
  </r>
  <r>
    <x v="7"/>
    <x v="2"/>
    <x v="3"/>
    <x v="3"/>
    <n v="10"/>
    <n v="30000"/>
    <n v="300000"/>
  </r>
  <r>
    <x v="8"/>
    <x v="0"/>
    <x v="0"/>
    <x v="0"/>
    <n v="8"/>
    <n v="70000"/>
    <n v="560000"/>
  </r>
  <r>
    <x v="9"/>
    <x v="4"/>
    <x v="0"/>
    <x v="1"/>
    <n v="12"/>
    <n v="50000"/>
    <n v="600000"/>
  </r>
  <r>
    <x v="10"/>
    <x v="5"/>
    <x v="1"/>
    <x v="2"/>
    <n v="9"/>
    <n v="20000"/>
    <n v="180000"/>
  </r>
  <r>
    <x v="11"/>
    <x v="1"/>
    <x v="2"/>
    <x v="3"/>
    <n v="5"/>
    <n v="30000"/>
    <n v="150000"/>
  </r>
  <r>
    <x v="12"/>
    <x v="2"/>
    <x v="3"/>
    <x v="0"/>
    <n v="11"/>
    <n v="70000"/>
    <n v="770000"/>
  </r>
  <r>
    <x v="13"/>
    <x v="3"/>
    <x v="4"/>
    <x v="1"/>
    <n v="7"/>
    <n v="50000"/>
    <n v="350000"/>
  </r>
  <r>
    <x v="14"/>
    <x v="4"/>
    <x v="5"/>
    <x v="2"/>
    <n v="6"/>
    <n v="20000"/>
    <n v="120000"/>
  </r>
  <r>
    <x v="15"/>
    <x v="5"/>
    <x v="2"/>
    <x v="3"/>
    <n v="13"/>
    <n v="30000"/>
    <n v="390000"/>
  </r>
  <r>
    <x v="16"/>
    <x v="0"/>
    <x v="3"/>
    <x v="0"/>
    <n v="9"/>
    <n v="70000"/>
    <n v="630000"/>
  </r>
  <r>
    <x v="17"/>
    <x v="2"/>
    <x v="4"/>
    <x v="1"/>
    <n v="8"/>
    <n v="50000"/>
    <n v="400000"/>
  </r>
  <r>
    <x v="18"/>
    <x v="3"/>
    <x v="5"/>
    <x v="2"/>
    <n v="14"/>
    <n v="20000"/>
    <n v="280000"/>
  </r>
  <r>
    <x v="19"/>
    <x v="4"/>
    <x v="2"/>
    <x v="3"/>
    <n v="7"/>
    <n v="30000"/>
    <n v="210000"/>
  </r>
  <r>
    <x v="20"/>
    <x v="5"/>
    <x v="3"/>
    <x v="0"/>
    <n v="10"/>
    <n v="70000"/>
    <n v="700000"/>
  </r>
  <r>
    <x v="21"/>
    <x v="1"/>
    <x v="0"/>
    <x v="1"/>
    <n v="5"/>
    <n v="50000"/>
    <n v="250000"/>
  </r>
  <r>
    <x v="22"/>
    <x v="0"/>
    <x v="1"/>
    <x v="2"/>
    <n v="8"/>
    <n v="20000"/>
    <n v="160000"/>
  </r>
  <r>
    <x v="23"/>
    <x v="3"/>
    <x v="2"/>
    <x v="3"/>
    <n v="6"/>
    <n v="30000"/>
    <n v="180000"/>
  </r>
  <r>
    <x v="24"/>
    <x v="4"/>
    <x v="3"/>
    <x v="0"/>
    <n v="7"/>
    <n v="70000"/>
    <n v="490000"/>
  </r>
  <r>
    <x v="25"/>
    <x v="5"/>
    <x v="4"/>
    <x v="0"/>
    <n v="8"/>
    <n v="70000"/>
    <n v="560000"/>
  </r>
  <r>
    <x v="26"/>
    <x v="1"/>
    <x v="5"/>
    <x v="1"/>
    <n v="6"/>
    <n v="50000"/>
    <n v="300000"/>
  </r>
  <r>
    <x v="27"/>
    <x v="2"/>
    <x v="2"/>
    <x v="2"/>
    <n v="10"/>
    <n v="20000"/>
    <n v="200000"/>
  </r>
  <r>
    <x v="28"/>
    <x v="3"/>
    <x v="0"/>
    <x v="3"/>
    <n v="20"/>
    <n v="30000"/>
    <n v="600000"/>
  </r>
  <r>
    <x v="29"/>
    <x v="0"/>
    <x v="4"/>
    <x v="0"/>
    <n v="4"/>
    <n v="70000"/>
    <n v="280000"/>
  </r>
  <r>
    <x v="30"/>
    <x v="5"/>
    <x v="5"/>
    <x v="1"/>
    <n v="9"/>
    <n v="50000"/>
    <n v="450000"/>
  </r>
  <r>
    <x v="31"/>
    <x v="1"/>
    <x v="4"/>
    <x v="2"/>
    <n v="5"/>
    <n v="20000"/>
    <n v="100000"/>
  </r>
  <r>
    <x v="32"/>
    <x v="0"/>
    <x v="5"/>
    <x v="3"/>
    <n v="15"/>
    <n v="30000"/>
    <n v="450000"/>
  </r>
  <r>
    <x v="33"/>
    <x v="3"/>
    <x v="2"/>
    <x v="0"/>
    <n v="7"/>
    <n v="70000"/>
    <n v="490000"/>
  </r>
  <r>
    <x v="34"/>
    <x v="4"/>
    <x v="3"/>
    <x v="1"/>
    <n v="11"/>
    <n v="50000"/>
    <n v="550000"/>
  </r>
  <r>
    <x v="35"/>
    <x v="5"/>
    <x v="0"/>
    <x v="2"/>
    <n v="12"/>
    <n v="20000"/>
    <n v="240000"/>
  </r>
  <r>
    <x v="36"/>
    <x v="1"/>
    <x v="0"/>
    <x v="3"/>
    <n v="10"/>
    <n v="30000"/>
    <n v="300000"/>
  </r>
  <r>
    <x v="37"/>
    <x v="2"/>
    <x v="1"/>
    <x v="0"/>
    <n v="9"/>
    <n v="70000"/>
    <n v="630000"/>
  </r>
  <r>
    <x v="38"/>
    <x v="3"/>
    <x v="2"/>
    <x v="1"/>
    <n v="8"/>
    <n v="50000"/>
    <n v="400000"/>
  </r>
  <r>
    <x v="39"/>
    <x v="4"/>
    <x v="3"/>
    <x v="2"/>
    <n v="11"/>
    <n v="20000"/>
    <n v="220000"/>
  </r>
  <r>
    <x v="40"/>
    <x v="0"/>
    <x v="4"/>
    <x v="3"/>
    <n v="14"/>
    <n v="30000"/>
    <n v="420000"/>
  </r>
  <r>
    <x v="41"/>
    <x v="1"/>
    <x v="5"/>
    <x v="0"/>
    <n v="10"/>
    <n v="70000"/>
    <n v="700000"/>
  </r>
  <r>
    <x v="42"/>
    <x v="2"/>
    <x v="2"/>
    <x v="1"/>
    <n v="9"/>
    <n v="50000"/>
    <n v="450000"/>
  </r>
  <r>
    <x v="43"/>
    <x v="3"/>
    <x v="3"/>
    <x v="2"/>
    <n v="13"/>
    <n v="20000"/>
    <n v="260000"/>
  </r>
  <r>
    <x v="44"/>
    <x v="4"/>
    <x v="4"/>
    <x v="3"/>
    <n v="8"/>
    <n v="30000"/>
    <n v="240000"/>
  </r>
  <r>
    <x v="45"/>
    <x v="5"/>
    <x v="5"/>
    <x v="0"/>
    <n v="12"/>
    <n v="70000"/>
    <n v="840000"/>
  </r>
  <r>
    <x v="46"/>
    <x v="1"/>
    <x v="2"/>
    <x v="1"/>
    <n v="7"/>
    <n v="50000"/>
    <n v="350000"/>
  </r>
  <r>
    <x v="47"/>
    <x v="2"/>
    <x v="3"/>
    <x v="2"/>
    <n v="9"/>
    <n v="20000"/>
    <n v="180000"/>
  </r>
  <r>
    <x v="48"/>
    <x v="0"/>
    <x v="0"/>
    <x v="3"/>
    <n v="12"/>
    <n v="30000"/>
    <n v="360000"/>
  </r>
  <r>
    <x v="49"/>
    <x v="4"/>
    <x v="1"/>
    <x v="0"/>
    <n v="5"/>
    <n v="70000"/>
    <n v="350000"/>
  </r>
  <r>
    <x v="50"/>
    <x v="5"/>
    <x v="0"/>
    <x v="0"/>
    <n v="12"/>
    <n v="70000"/>
    <n v="840000"/>
  </r>
  <r>
    <x v="51"/>
    <x v="1"/>
    <x v="0"/>
    <x v="1"/>
    <n v="8"/>
    <n v="50000"/>
    <n v="400000"/>
  </r>
  <r>
    <x v="52"/>
    <x v="2"/>
    <x v="4"/>
    <x v="2"/>
    <n v="7"/>
    <n v="20000"/>
    <n v="140000"/>
  </r>
  <r>
    <x v="53"/>
    <x v="3"/>
    <x v="5"/>
    <x v="3"/>
    <n v="9"/>
    <n v="30000"/>
    <n v="270000"/>
  </r>
  <r>
    <x v="54"/>
    <x v="4"/>
    <x v="4"/>
    <x v="0"/>
    <n v="6"/>
    <n v="70000"/>
    <n v="420000"/>
  </r>
  <r>
    <x v="55"/>
    <x v="0"/>
    <x v="5"/>
    <x v="1"/>
    <n v="10"/>
    <n v="50000"/>
    <n v="500000"/>
  </r>
  <r>
    <x v="56"/>
    <x v="1"/>
    <x v="2"/>
    <x v="2"/>
    <n v="8"/>
    <n v="20000"/>
    <n v="160000"/>
  </r>
  <r>
    <x v="57"/>
    <x v="0"/>
    <x v="3"/>
    <x v="3"/>
    <n v="13"/>
    <n v="30000"/>
    <n v="390000"/>
  </r>
  <r>
    <x v="58"/>
    <x v="3"/>
    <x v="0"/>
    <x v="0"/>
    <n v="9"/>
    <n v="70000"/>
    <n v="630000"/>
  </r>
  <r>
    <x v="59"/>
    <x v="4"/>
    <x v="2"/>
    <x v="1"/>
    <n v="5"/>
    <n v="50000"/>
    <n v="250000"/>
  </r>
  <r>
    <x v="60"/>
    <x v="5"/>
    <x v="1"/>
    <x v="2"/>
    <n v="11"/>
    <n v="20000"/>
    <n v="220000"/>
  </r>
  <r>
    <x v="61"/>
    <x v="1"/>
    <x v="2"/>
    <x v="3"/>
    <n v="14"/>
    <n v="30000"/>
    <n v="420000"/>
  </r>
  <r>
    <x v="62"/>
    <x v="2"/>
    <x v="3"/>
    <x v="0"/>
    <n v="10"/>
    <n v="70000"/>
    <n v="700000"/>
  </r>
  <r>
    <x v="63"/>
    <x v="3"/>
    <x v="4"/>
    <x v="1"/>
    <n v="6"/>
    <n v="50000"/>
    <n v="300000"/>
  </r>
  <r>
    <x v="64"/>
    <x v="0"/>
    <x v="5"/>
    <x v="2"/>
    <n v="8"/>
    <n v="20000"/>
    <n v="160000"/>
  </r>
  <r>
    <x v="65"/>
    <x v="5"/>
    <x v="2"/>
    <x v="3"/>
    <n v="12"/>
    <n v="30000"/>
    <n v="360000"/>
  </r>
  <r>
    <x v="66"/>
    <x v="1"/>
    <x v="3"/>
    <x v="0"/>
    <n v="9"/>
    <n v="70000"/>
    <n v="630000"/>
  </r>
  <r>
    <x v="67"/>
    <x v="0"/>
    <x v="1"/>
    <x v="1"/>
    <n v="7"/>
    <n v="50000"/>
    <n v="350000"/>
  </r>
  <r>
    <x v="68"/>
    <x v="3"/>
    <x v="2"/>
    <x v="2"/>
    <n v="14"/>
    <n v="20000"/>
    <n v="280000"/>
  </r>
  <r>
    <x v="69"/>
    <x v="4"/>
    <x v="3"/>
    <x v="3"/>
    <n v="8"/>
    <n v="30000"/>
    <n v="240000"/>
  </r>
  <r>
    <x v="70"/>
    <x v="5"/>
    <x v="4"/>
    <x v="0"/>
    <n v="11"/>
    <n v="70000"/>
    <n v="770000"/>
  </r>
  <r>
    <x v="71"/>
    <x v="0"/>
    <x v="5"/>
    <x v="1"/>
    <n v="5"/>
    <n v="50000"/>
    <n v="250000"/>
  </r>
  <r>
    <x v="72"/>
    <x v="2"/>
    <x v="2"/>
    <x v="2"/>
    <n v="10"/>
    <n v="20000"/>
    <n v="200000"/>
  </r>
  <r>
    <x v="73"/>
    <x v="3"/>
    <x v="3"/>
    <x v="3"/>
    <n v="9"/>
    <n v="30000"/>
    <n v="270000"/>
  </r>
  <r>
    <x v="74"/>
    <x v="4"/>
    <x v="5"/>
    <x v="0"/>
    <n v="10"/>
    <n v="70000"/>
    <n v="700000"/>
  </r>
  <r>
    <x v="75"/>
    <x v="0"/>
    <x v="3"/>
    <x v="3"/>
    <n v="5"/>
    <n v="30000"/>
    <n v="15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</r>
  <r>
    <x v="1"/>
    <x v="1"/>
    <x v="1"/>
  </r>
  <r>
    <x v="2"/>
    <x v="2"/>
    <x v="2"/>
  </r>
  <r>
    <x v="3"/>
    <x v="3"/>
    <x v="3"/>
  </r>
  <r>
    <x v="4"/>
    <x v="0"/>
    <x v="4"/>
  </r>
  <r>
    <x v="5"/>
    <x v="1"/>
    <x v="5"/>
  </r>
  <r>
    <x v="2"/>
    <x v="2"/>
    <x v="6"/>
  </r>
  <r>
    <x v="3"/>
    <x v="3"/>
    <x v="1"/>
  </r>
  <r>
    <x v="0"/>
    <x v="0"/>
    <x v="7"/>
  </r>
  <r>
    <x v="0"/>
    <x v="1"/>
    <x v="8"/>
  </r>
  <r>
    <x v="1"/>
    <x v="2"/>
    <x v="9"/>
  </r>
  <r>
    <x v="2"/>
    <x v="3"/>
    <x v="0"/>
  </r>
  <r>
    <x v="3"/>
    <x v="0"/>
    <x v="10"/>
  </r>
  <r>
    <x v="4"/>
    <x v="1"/>
    <x v="2"/>
  </r>
  <r>
    <x v="5"/>
    <x v="2"/>
    <x v="5"/>
  </r>
  <r>
    <x v="2"/>
    <x v="3"/>
    <x v="11"/>
  </r>
  <r>
    <x v="3"/>
    <x v="0"/>
    <x v="9"/>
  </r>
  <r>
    <x v="4"/>
    <x v="1"/>
    <x v="7"/>
  </r>
  <r>
    <x v="5"/>
    <x v="2"/>
    <x v="12"/>
  </r>
  <r>
    <x v="2"/>
    <x v="3"/>
    <x v="2"/>
  </r>
  <r>
    <x v="3"/>
    <x v="0"/>
    <x v="1"/>
  </r>
  <r>
    <x v="0"/>
    <x v="1"/>
    <x v="0"/>
  </r>
  <r>
    <x v="1"/>
    <x v="2"/>
    <x v="7"/>
  </r>
  <r>
    <x v="2"/>
    <x v="3"/>
    <x v="5"/>
  </r>
  <r>
    <x v="3"/>
    <x v="0"/>
    <x v="2"/>
  </r>
  <r>
    <x v="4"/>
    <x v="0"/>
    <x v="7"/>
  </r>
  <r>
    <x v="5"/>
    <x v="1"/>
    <x v="5"/>
  </r>
  <r>
    <x v="2"/>
    <x v="2"/>
    <x v="1"/>
  </r>
  <r>
    <x v="0"/>
    <x v="3"/>
    <x v="13"/>
  </r>
  <r>
    <x v="4"/>
    <x v="0"/>
    <x v="6"/>
  </r>
  <r>
    <x v="5"/>
    <x v="1"/>
    <x v="9"/>
  </r>
  <r>
    <x v="4"/>
    <x v="2"/>
    <x v="0"/>
  </r>
  <r>
    <x v="5"/>
    <x v="3"/>
    <x v="3"/>
  </r>
  <r>
    <x v="2"/>
    <x v="0"/>
    <x v="2"/>
  </r>
  <r>
    <x v="3"/>
    <x v="1"/>
    <x v="10"/>
  </r>
  <r>
    <x v="0"/>
    <x v="2"/>
    <x v="8"/>
  </r>
  <r>
    <x v="0"/>
    <x v="3"/>
    <x v="1"/>
  </r>
  <r>
    <x v="1"/>
    <x v="0"/>
    <x v="9"/>
  </r>
  <r>
    <x v="2"/>
    <x v="1"/>
    <x v="7"/>
  </r>
  <r>
    <x v="3"/>
    <x v="2"/>
    <x v="10"/>
  </r>
  <r>
    <x v="4"/>
    <x v="3"/>
    <x v="12"/>
  </r>
  <r>
    <x v="5"/>
    <x v="0"/>
    <x v="1"/>
  </r>
  <r>
    <x v="2"/>
    <x v="1"/>
    <x v="9"/>
  </r>
  <r>
    <x v="3"/>
    <x v="2"/>
    <x v="11"/>
  </r>
  <r>
    <x v="4"/>
    <x v="3"/>
    <x v="7"/>
  </r>
  <r>
    <x v="5"/>
    <x v="0"/>
    <x v="8"/>
  </r>
  <r>
    <x v="2"/>
    <x v="1"/>
    <x v="2"/>
  </r>
  <r>
    <x v="3"/>
    <x v="2"/>
    <x v="9"/>
  </r>
  <r>
    <x v="0"/>
    <x v="3"/>
    <x v="8"/>
  </r>
  <r>
    <x v="1"/>
    <x v="0"/>
    <x v="0"/>
  </r>
  <r>
    <x v="0"/>
    <x v="0"/>
    <x v="8"/>
  </r>
  <r>
    <x v="0"/>
    <x v="1"/>
    <x v="7"/>
  </r>
  <r>
    <x v="4"/>
    <x v="2"/>
    <x v="2"/>
  </r>
  <r>
    <x v="5"/>
    <x v="3"/>
    <x v="9"/>
  </r>
  <r>
    <x v="4"/>
    <x v="0"/>
    <x v="5"/>
  </r>
  <r>
    <x v="5"/>
    <x v="1"/>
    <x v="1"/>
  </r>
  <r>
    <x v="2"/>
    <x v="2"/>
    <x v="7"/>
  </r>
  <r>
    <x v="3"/>
    <x v="3"/>
    <x v="11"/>
  </r>
  <r>
    <x v="0"/>
    <x v="0"/>
    <x v="9"/>
  </r>
  <r>
    <x v="2"/>
    <x v="1"/>
    <x v="0"/>
  </r>
  <r>
    <x v="1"/>
    <x v="2"/>
    <x v="10"/>
  </r>
  <r>
    <x v="2"/>
    <x v="3"/>
    <x v="12"/>
  </r>
  <r>
    <x v="3"/>
    <x v="0"/>
    <x v="1"/>
  </r>
  <r>
    <x v="4"/>
    <x v="1"/>
    <x v="5"/>
  </r>
  <r>
    <x v="5"/>
    <x v="2"/>
    <x v="7"/>
  </r>
  <r>
    <x v="2"/>
    <x v="3"/>
    <x v="8"/>
  </r>
  <r>
    <x v="3"/>
    <x v="0"/>
    <x v="9"/>
  </r>
  <r>
    <x v="1"/>
    <x v="1"/>
    <x v="2"/>
  </r>
  <r>
    <x v="2"/>
    <x v="2"/>
    <x v="12"/>
  </r>
  <r>
    <x v="3"/>
    <x v="3"/>
    <x v="7"/>
  </r>
  <r>
    <x v="4"/>
    <x v="0"/>
    <x v="10"/>
  </r>
  <r>
    <x v="5"/>
    <x v="1"/>
    <x v="0"/>
  </r>
  <r>
    <x v="2"/>
    <x v="2"/>
    <x v="1"/>
  </r>
  <r>
    <x v="3"/>
    <x v="3"/>
    <x v="9"/>
  </r>
  <r>
    <x v="5"/>
    <x v="0"/>
    <x v="1"/>
  </r>
  <r>
    <x v="3"/>
    <x v="3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d v="2024-01-05T00:00:00"/>
    <s v="Barishal"/>
    <x v="0"/>
    <s v="Laptop"/>
    <n v="5"/>
    <n v="70000"/>
    <n v="350000"/>
  </r>
  <r>
    <d v="2024-01-06T00:00:00"/>
    <s v="Chittagong"/>
    <x v="1"/>
    <s v="Desktop"/>
    <n v="10"/>
    <n v="50000"/>
    <n v="500000"/>
  </r>
  <r>
    <d v="2024-01-07T00:00:00"/>
    <s v="Khulna"/>
    <x v="2"/>
    <s v="Tablet"/>
    <n v="7"/>
    <n v="20000"/>
    <n v="140000"/>
  </r>
  <r>
    <d v="2024-01-08T00:00:00"/>
    <s v="Rajshahi"/>
    <x v="3"/>
    <s v="Smartphone"/>
    <n v="15"/>
    <n v="30000"/>
    <n v="450000"/>
  </r>
  <r>
    <d v="2024-01-09T00:00:00"/>
    <s v="Sylhet"/>
    <x v="4"/>
    <s v="Laptop"/>
    <n v="3"/>
    <n v="70000"/>
    <n v="210000"/>
  </r>
  <r>
    <d v="2024-01-10T00:00:00"/>
    <s v="Dhaka"/>
    <x v="5"/>
    <s v="Desktop"/>
    <n v="6"/>
    <n v="50000"/>
    <n v="300000"/>
  </r>
  <r>
    <d v="2024-01-11T00:00:00"/>
    <s v="Chittagong"/>
    <x v="2"/>
    <s v="Tablet"/>
    <n v="4"/>
    <n v="20000"/>
    <n v="80000"/>
  </r>
  <r>
    <d v="2024-01-12T00:00:00"/>
    <s v="Khulna"/>
    <x v="3"/>
    <s v="Smartphone"/>
    <n v="10"/>
    <n v="30000"/>
    <n v="300000"/>
  </r>
  <r>
    <d v="2024-01-13T00:00:00"/>
    <s v="Barishal"/>
    <x v="0"/>
    <s v="Laptop"/>
    <n v="8"/>
    <n v="70000"/>
    <n v="560000"/>
  </r>
  <r>
    <d v="2024-01-14T00:00:00"/>
    <s v="Sylhet"/>
    <x v="0"/>
    <s v="Desktop"/>
    <n v="12"/>
    <n v="50000"/>
    <n v="600000"/>
  </r>
  <r>
    <d v="2024-01-15T00:00:00"/>
    <s v="Dhaka"/>
    <x v="1"/>
    <s v="Tablet"/>
    <n v="9"/>
    <n v="20000"/>
    <n v="180000"/>
  </r>
  <r>
    <d v="2024-01-16T00:00:00"/>
    <s v="Chittagong"/>
    <x v="2"/>
    <s v="Smartphone"/>
    <n v="5"/>
    <n v="30000"/>
    <n v="150000"/>
  </r>
  <r>
    <d v="2024-01-17T00:00:00"/>
    <s v="Khulna"/>
    <x v="3"/>
    <s v="Laptop"/>
    <n v="11"/>
    <n v="70000"/>
    <n v="770000"/>
  </r>
  <r>
    <d v="2024-01-18T00:00:00"/>
    <s v="Rajshahi"/>
    <x v="4"/>
    <s v="Desktop"/>
    <n v="7"/>
    <n v="50000"/>
    <n v="350000"/>
  </r>
  <r>
    <d v="2024-01-19T00:00:00"/>
    <s v="Sylhet"/>
    <x v="5"/>
    <s v="Tablet"/>
    <n v="6"/>
    <n v="20000"/>
    <n v="120000"/>
  </r>
  <r>
    <d v="2024-01-20T00:00:00"/>
    <s v="Dhaka"/>
    <x v="2"/>
    <s v="Smartphone"/>
    <n v="13"/>
    <n v="30000"/>
    <n v="390000"/>
  </r>
  <r>
    <d v="2024-01-21T00:00:00"/>
    <s v="Barishal"/>
    <x v="3"/>
    <s v="Laptop"/>
    <n v="9"/>
    <n v="70000"/>
    <n v="630000"/>
  </r>
  <r>
    <d v="2024-01-22T00:00:00"/>
    <s v="Khulna"/>
    <x v="4"/>
    <s v="Desktop"/>
    <n v="8"/>
    <n v="50000"/>
    <n v="400000"/>
  </r>
  <r>
    <d v="2024-01-23T00:00:00"/>
    <s v="Rajshahi"/>
    <x v="5"/>
    <s v="Tablet"/>
    <n v="14"/>
    <n v="20000"/>
    <n v="280000"/>
  </r>
  <r>
    <d v="2024-01-24T00:00:00"/>
    <s v="Sylhet"/>
    <x v="2"/>
    <s v="Smartphone"/>
    <n v="7"/>
    <n v="30000"/>
    <n v="210000"/>
  </r>
  <r>
    <d v="2024-01-25T00:00:00"/>
    <s v="Dhaka"/>
    <x v="3"/>
    <s v="Laptop"/>
    <n v="10"/>
    <n v="70000"/>
    <n v="700000"/>
  </r>
  <r>
    <d v="2024-01-26T00:00:00"/>
    <s v="Chittagong"/>
    <x v="0"/>
    <s v="Desktop"/>
    <n v="5"/>
    <n v="50000"/>
    <n v="250000"/>
  </r>
  <r>
    <d v="2024-01-27T00:00:00"/>
    <s v="Barishal"/>
    <x v="1"/>
    <s v="Tablet"/>
    <n v="8"/>
    <n v="20000"/>
    <n v="160000"/>
  </r>
  <r>
    <d v="2024-01-28T00:00:00"/>
    <s v="Rajshahi"/>
    <x v="2"/>
    <s v="Smartphone"/>
    <n v="6"/>
    <n v="30000"/>
    <n v="180000"/>
  </r>
  <r>
    <d v="2024-01-29T00:00:00"/>
    <s v="Sylhet"/>
    <x v="3"/>
    <s v="Laptop"/>
    <n v="7"/>
    <n v="70000"/>
    <n v="49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B11" firstHeaderRow="1" firstDataRow="1" firstDataCol="1"/>
  <pivotFields count="7">
    <pivotField showAll="0"/>
    <pivotField axis="axisRow" showAll="0">
      <items count="8">
        <item x="0"/>
        <item x="1"/>
        <item x="5"/>
        <item x="2"/>
        <item x="3"/>
        <item x="4"/>
        <item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B10" firstHeaderRow="1" firstDataRow="1" firstDataCol="1"/>
  <pivotFields count="8">
    <pivotField numFmtId="58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1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rowHeaderCaption="Dra">
  <location ref="A3:B8" firstHeaderRow="1" firstDataRow="1" firstDataCol="1"/>
  <pivotFields count="8">
    <pivotField numFmtId="58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B10" firstHeaderRow="1" firstDataRow="1" firstDataCol="1"/>
  <pivotFields count="7">
    <pivotField numFmtId="58" showAll="0"/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B16" firstHeaderRow="1" firstDataRow="1" firstDataCol="1"/>
  <pivotFields count="8">
    <pivotField axis="axisRow" numFmtId="58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"/>
    <field x="7"/>
    <field x="0"/>
  </rowFields>
  <rowItems count="13">
    <i>
      <x/>
    </i>
    <i r="1">
      <x v="3"/>
    </i>
    <i>
      <x v="1"/>
    </i>
    <i r="1">
      <x v="3"/>
    </i>
    <i>
      <x v="2"/>
    </i>
    <i r="1">
      <x v="3"/>
    </i>
    <i>
      <x v="3"/>
    </i>
    <i r="1">
      <x v="3"/>
    </i>
    <i>
      <x v="4"/>
    </i>
    <i r="1">
      <x v="3"/>
    </i>
    <i>
      <x v="5"/>
    </i>
    <i r="1"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2" cacheId="2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K40:M43" firstHeaderRow="1" firstDataRow="2" firstDataCol="1"/>
  <pivotFields count="3"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Col" showAll="0">
      <items count="5">
        <item h="1" x="1"/>
        <item h="1" x="0"/>
        <item x="3"/>
        <item h="1" x="2"/>
        <item t="default"/>
      </items>
    </pivotField>
    <pivotField dataField="1" showAll="0">
      <items count="15">
        <item x="4"/>
        <item x="6"/>
        <item x="0"/>
        <item x="5"/>
        <item x="2"/>
        <item x="7"/>
        <item x="9"/>
        <item x="1"/>
        <item x="10"/>
        <item x="8"/>
        <item x="11"/>
        <item x="12"/>
        <item x="3"/>
        <item x="13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1"/>
  </colFields>
  <colItems count="2">
    <i>
      <x v="2"/>
    </i>
    <i t="grand">
      <x/>
    </i>
  </colItems>
  <dataFields count="1">
    <dataField name="Sum of Quantity" fld="2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1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rowHeaderCaption="Product" chartFormat="10">
  <location ref="K25:L30" firstHeaderRow="1" firstDataRow="1" firstDataCol="1"/>
  <pivotFields count="8">
    <pivotField numFmtId="58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formats count="6">
    <format dxfId="1">
      <pivotArea type="all" dataOnly="0" outline="0" fieldPosition="0"/>
    </format>
    <format dxfId="2">
      <pivotArea outline="0" collapsedLevelsAreSubtotals="1" fieldPosition="0"/>
    </format>
    <format dxfId="3">
      <pivotArea field="3" type="button" dataOnly="0" labelOnly="1" outline="0" fieldPosition="0"/>
    </format>
    <format dxfId="4">
      <pivotArea dataOnly="0" labelOnly="1" fieldPosition="0">
        <references count="1">
          <reference field="3" count="0"/>
        </references>
      </pivotArea>
    </format>
    <format dxfId="5">
      <pivotArea dataOnly="0" labelOnly="1" grandRow="1" outline="0" fieldPosition="0"/>
    </format>
    <format dxfId="6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7" cacheId="1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rowHeaderCaption="Region" chartFormat="3">
  <location ref="K9:L16" firstHeaderRow="1" firstDataRow="1" firstDataCol="1"/>
  <pivotFields count="8">
    <pivotField numFmtId="58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6">
    <format dxfId="7">
      <pivotArea type="all" dataOnly="0" outline="0" fieldPosition="0"/>
    </format>
    <format dxfId="8">
      <pivotArea outline="0" collapsedLevelsAreSubtotals="1" fieldPosition="0"/>
    </format>
    <format dxfId="9">
      <pivotArea field="1" type="button" dataOnly="0" labelOnly="1" outline="0" fieldPosition="0"/>
    </format>
    <format dxfId="10">
      <pivotArea dataOnly="0" labelOnly="1" fieldPosition="0">
        <references count="1">
          <reference field="1" count="0"/>
        </references>
      </pivotArea>
    </format>
    <format dxfId="11">
      <pivotArea dataOnly="0" labelOnly="1" grandRow="1" outline="0" fieldPosition="0"/>
    </format>
    <format dxfId="12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1"/>
  <sheetViews>
    <sheetView workbookViewId="0">
      <selection activeCell="B18" sqref="B18"/>
    </sheetView>
  </sheetViews>
  <sheetFormatPr defaultColWidth="9" defaultRowHeight="15" outlineLevelCol="1"/>
  <cols>
    <col min="1" max="1" width="12.3619047619048" customWidth="1"/>
    <col min="2" max="2" width="21.3619047619048" customWidth="1"/>
  </cols>
  <sheetData>
    <row r="3" spans="1:2">
      <c r="A3" t="s">
        <v>0</v>
      </c>
      <c r="B3" t="s">
        <v>1</v>
      </c>
    </row>
    <row r="4" spans="1:2">
      <c r="A4" s="42" t="s">
        <v>2</v>
      </c>
      <c r="B4" s="43">
        <v>5010000</v>
      </c>
    </row>
    <row r="5" spans="1:2">
      <c r="A5" s="42" t="s">
        <v>3</v>
      </c>
      <c r="B5" s="43">
        <v>4340000</v>
      </c>
    </row>
    <row r="6" spans="1:2">
      <c r="A6" s="42" t="s">
        <v>4</v>
      </c>
      <c r="B6" s="43">
        <v>5850000</v>
      </c>
    </row>
    <row r="7" spans="1:2">
      <c r="A7" s="42" t="s">
        <v>5</v>
      </c>
      <c r="B7" s="43">
        <v>4110000</v>
      </c>
    </row>
    <row r="8" spans="1:2">
      <c r="A8" s="42" t="s">
        <v>6</v>
      </c>
      <c r="B8" s="43">
        <v>4760000</v>
      </c>
    </row>
    <row r="9" spans="1:2">
      <c r="A9" s="42" t="s">
        <v>7</v>
      </c>
      <c r="B9" s="43">
        <v>4600000</v>
      </c>
    </row>
    <row r="10" spans="1:2">
      <c r="A10" s="42" t="s">
        <v>8</v>
      </c>
      <c r="B10" s="43">
        <v>28670000</v>
      </c>
    </row>
    <row r="11" spans="1:2">
      <c r="A11" s="42" t="s">
        <v>9</v>
      </c>
      <c r="B11" s="43">
        <v>57340000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workbookViewId="0">
      <selection activeCell="A3" sqref="A3:B10"/>
    </sheetView>
  </sheetViews>
  <sheetFormatPr defaultColWidth="9" defaultRowHeight="15" outlineLevelCol="1"/>
  <cols>
    <col min="1" max="1" width="12.3619047619048" customWidth="1"/>
    <col min="2" max="2" width="21.3619047619048" customWidth="1"/>
  </cols>
  <sheetData>
    <row r="3" spans="1:2">
      <c r="A3" t="s">
        <v>0</v>
      </c>
      <c r="B3" t="s">
        <v>1</v>
      </c>
    </row>
    <row r="4" spans="1:2">
      <c r="A4" s="42" t="s">
        <v>2</v>
      </c>
      <c r="B4" s="43">
        <v>5010000</v>
      </c>
    </row>
    <row r="5" spans="1:2">
      <c r="A5" s="42" t="s">
        <v>3</v>
      </c>
      <c r="B5" s="43">
        <v>4340000</v>
      </c>
    </row>
    <row r="6" spans="1:2">
      <c r="A6" s="42" t="s">
        <v>4</v>
      </c>
      <c r="B6" s="43">
        <v>5850000</v>
      </c>
    </row>
    <row r="7" spans="1:2">
      <c r="A7" s="42" t="s">
        <v>5</v>
      </c>
      <c r="B7" s="43">
        <v>4110000</v>
      </c>
    </row>
    <row r="8" spans="1:2">
      <c r="A8" s="42" t="s">
        <v>6</v>
      </c>
      <c r="B8" s="43">
        <v>4760000</v>
      </c>
    </row>
    <row r="9" spans="1:2">
      <c r="A9" s="42" t="s">
        <v>7</v>
      </c>
      <c r="B9" s="43">
        <v>4600000</v>
      </c>
    </row>
    <row r="10" spans="1:2">
      <c r="A10" s="42" t="s">
        <v>9</v>
      </c>
      <c r="B10" s="43">
        <v>28670000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C21" sqref="C21"/>
    </sheetView>
  </sheetViews>
  <sheetFormatPr defaultColWidth="9" defaultRowHeight="15" outlineLevelRow="7" outlineLevelCol="1"/>
  <cols>
    <col min="1" max="1" width="12.3619047619048" customWidth="1"/>
    <col min="2" max="2" width="21.3619047619048" customWidth="1"/>
  </cols>
  <sheetData>
    <row r="3" spans="1:2">
      <c r="A3" t="s">
        <v>10</v>
      </c>
      <c r="B3" t="s">
        <v>1</v>
      </c>
    </row>
    <row r="4" spans="1:2">
      <c r="A4" s="42" t="s">
        <v>11</v>
      </c>
      <c r="B4" s="43">
        <v>6950000</v>
      </c>
    </row>
    <row r="5" spans="1:2">
      <c r="A5" s="42" t="s">
        <v>12</v>
      </c>
      <c r="B5" s="43">
        <v>12250000</v>
      </c>
    </row>
    <row r="6" spans="1:2">
      <c r="A6" s="42" t="s">
        <v>13</v>
      </c>
      <c r="B6" s="43">
        <v>6150000</v>
      </c>
    </row>
    <row r="7" spans="1:2">
      <c r="A7" s="42" t="s">
        <v>14</v>
      </c>
      <c r="B7" s="43">
        <v>3320000</v>
      </c>
    </row>
    <row r="8" spans="1:2">
      <c r="A8" s="42" t="s">
        <v>9</v>
      </c>
      <c r="B8" s="43">
        <v>28670000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workbookViewId="0">
      <selection activeCell="K11" sqref="K11"/>
    </sheetView>
  </sheetViews>
  <sheetFormatPr defaultColWidth="9" defaultRowHeight="15" outlineLevelCol="1"/>
  <cols>
    <col min="1" max="1" width="12.7238095238095" customWidth="1"/>
    <col min="2" max="2" width="21.3619047619048" customWidth="1"/>
  </cols>
  <sheetData>
    <row r="3" spans="1:2">
      <c r="A3" t="s">
        <v>0</v>
      </c>
      <c r="B3" t="s">
        <v>1</v>
      </c>
    </row>
    <row r="4" spans="1:2">
      <c r="A4" s="42" t="s">
        <v>15</v>
      </c>
      <c r="B4" s="43">
        <v>1760000</v>
      </c>
    </row>
    <row r="5" spans="1:2">
      <c r="A5" s="42" t="s">
        <v>16</v>
      </c>
      <c r="B5" s="43">
        <v>960000</v>
      </c>
    </row>
    <row r="6" spans="1:2">
      <c r="A6" s="42" t="s">
        <v>17</v>
      </c>
      <c r="B6" s="43">
        <v>700000</v>
      </c>
    </row>
    <row r="7" spans="1:2">
      <c r="A7" s="42" t="s">
        <v>18</v>
      </c>
      <c r="B7" s="43">
        <v>3340000</v>
      </c>
    </row>
    <row r="8" spans="1:2">
      <c r="A8" s="42" t="s">
        <v>19</v>
      </c>
      <c r="B8" s="43">
        <v>840000</v>
      </c>
    </row>
    <row r="9" spans="1:2">
      <c r="A9" s="42" t="s">
        <v>20</v>
      </c>
      <c r="B9" s="43">
        <v>1150000</v>
      </c>
    </row>
    <row r="10" spans="1:2">
      <c r="A10" s="42" t="s">
        <v>9</v>
      </c>
      <c r="B10" s="43">
        <v>8750000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6"/>
  <sheetViews>
    <sheetView workbookViewId="0">
      <selection activeCell="E19" sqref="E19"/>
    </sheetView>
  </sheetViews>
  <sheetFormatPr defaultColWidth="9" defaultRowHeight="15" outlineLevelCol="1"/>
  <cols>
    <col min="1" max="1" width="14.7238095238095" customWidth="1"/>
    <col min="2" max="2" width="21.3619047619048" customWidth="1"/>
  </cols>
  <sheetData>
    <row r="3" spans="1:2">
      <c r="A3" t="s">
        <v>0</v>
      </c>
      <c r="B3" t="s">
        <v>1</v>
      </c>
    </row>
    <row r="4" spans="1:2">
      <c r="A4" s="42" t="s">
        <v>15</v>
      </c>
      <c r="B4" s="43">
        <v>1870000</v>
      </c>
    </row>
    <row r="5" spans="1:2">
      <c r="A5" s="44" t="s">
        <v>21</v>
      </c>
      <c r="B5" s="43">
        <v>1870000</v>
      </c>
    </row>
    <row r="6" spans="1:2">
      <c r="A6" s="42" t="s">
        <v>16</v>
      </c>
      <c r="B6" s="43">
        <v>1630000</v>
      </c>
    </row>
    <row r="7" spans="1:2">
      <c r="A7" s="44" t="s">
        <v>21</v>
      </c>
      <c r="B7" s="43">
        <v>1630000</v>
      </c>
    </row>
    <row r="8" spans="1:2">
      <c r="A8" s="42" t="s">
        <v>17</v>
      </c>
      <c r="B8" s="43">
        <v>1880000</v>
      </c>
    </row>
    <row r="9" spans="1:2">
      <c r="A9" s="44" t="s">
        <v>21</v>
      </c>
      <c r="B9" s="43">
        <v>1880000</v>
      </c>
    </row>
    <row r="10" spans="1:2">
      <c r="A10" s="42" t="s">
        <v>18</v>
      </c>
      <c r="B10" s="43">
        <v>2380000</v>
      </c>
    </row>
    <row r="11" spans="1:2">
      <c r="A11" s="44" t="s">
        <v>21</v>
      </c>
      <c r="B11" s="43">
        <v>2380000</v>
      </c>
    </row>
    <row r="12" spans="1:2">
      <c r="A12" s="42" t="s">
        <v>19</v>
      </c>
      <c r="B12" s="43">
        <v>570000</v>
      </c>
    </row>
    <row r="13" spans="1:2">
      <c r="A13" s="44" t="s">
        <v>21</v>
      </c>
      <c r="B13" s="43">
        <v>570000</v>
      </c>
    </row>
    <row r="14" spans="1:2">
      <c r="A14" s="42" t="s">
        <v>20</v>
      </c>
      <c r="B14" s="43">
        <v>1670000</v>
      </c>
    </row>
    <row r="15" spans="1:2">
      <c r="A15" s="44" t="s">
        <v>21</v>
      </c>
      <c r="B15" s="43">
        <v>1670000</v>
      </c>
    </row>
    <row r="16" spans="1:2">
      <c r="A16" s="42" t="s">
        <v>9</v>
      </c>
      <c r="B16" s="43">
        <v>10000000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164"/>
  <sheetViews>
    <sheetView tabSelected="1" zoomScale="80" zoomScaleNormal="80" topLeftCell="A118" workbookViewId="0">
      <selection activeCell="A149" sqref="A149:C149"/>
    </sheetView>
  </sheetViews>
  <sheetFormatPr defaultColWidth="9" defaultRowHeight="15"/>
  <cols>
    <col min="1" max="1" width="12.3619047619048" customWidth="1"/>
    <col min="2" max="2" width="10.3619047619048" customWidth="1"/>
    <col min="3" max="3" width="14.5428571428571" customWidth="1"/>
    <col min="4" max="4" width="12.6285714285714" customWidth="1"/>
    <col min="5" max="5" width="13" customWidth="1"/>
    <col min="6" max="6" width="13.3619047619048" customWidth="1"/>
    <col min="7" max="7" width="14.8190476190476" customWidth="1"/>
    <col min="8" max="8" width="12.6285714285714" customWidth="1"/>
    <col min="9" max="9" width="8.36190476190476" customWidth="1"/>
    <col min="10" max="10" width="8.45714285714286" customWidth="1"/>
    <col min="11" max="11" width="10.7238095238095" customWidth="1"/>
    <col min="12" max="12" width="21.3619047619048" customWidth="1"/>
    <col min="13" max="13" width="10.5428571428571" customWidth="1"/>
    <col min="18" max="18" width="13.6285714285714" customWidth="1"/>
  </cols>
  <sheetData>
    <row r="3" ht="18.75" spans="3:4">
      <c r="C3" s="1" t="s">
        <v>22</v>
      </c>
      <c r="D3" s="1"/>
    </row>
    <row r="5" spans="1:7">
      <c r="A5" s="2" t="s">
        <v>23</v>
      </c>
      <c r="B5" s="2"/>
      <c r="C5" s="2"/>
      <c r="D5" s="2"/>
      <c r="E5" s="2"/>
      <c r="F5" s="2"/>
      <c r="G5" s="2"/>
    </row>
    <row r="6" spans="1:7">
      <c r="A6" s="2"/>
      <c r="B6" s="2"/>
      <c r="C6" s="2"/>
      <c r="D6" s="2"/>
      <c r="E6" s="2"/>
      <c r="F6" s="2"/>
      <c r="G6" s="2"/>
    </row>
    <row r="7" ht="30" spans="1:7">
      <c r="A7" s="3" t="s">
        <v>24</v>
      </c>
      <c r="B7" s="3" t="s">
        <v>25</v>
      </c>
      <c r="C7" s="3" t="s">
        <v>26</v>
      </c>
      <c r="D7" s="3" t="s">
        <v>27</v>
      </c>
      <c r="E7" s="3" t="s">
        <v>28</v>
      </c>
      <c r="F7" s="3" t="s">
        <v>29</v>
      </c>
      <c r="G7" s="3" t="s">
        <v>30</v>
      </c>
    </row>
    <row r="8" spans="1:10">
      <c r="A8" s="4">
        <v>45296</v>
      </c>
      <c r="B8" s="5" t="s">
        <v>2</v>
      </c>
      <c r="C8" s="5" t="s">
        <v>15</v>
      </c>
      <c r="D8" s="5" t="s">
        <v>12</v>
      </c>
      <c r="E8" s="5">
        <v>5</v>
      </c>
      <c r="F8" s="5">
        <v>70000</v>
      </c>
      <c r="G8" s="5">
        <f>E8*F8</f>
        <v>350000</v>
      </c>
      <c r="J8" s="6" t="s">
        <v>31</v>
      </c>
    </row>
    <row r="9" spans="1:12">
      <c r="A9" s="4">
        <v>45297</v>
      </c>
      <c r="B9" s="5" t="s">
        <v>3</v>
      </c>
      <c r="C9" s="5" t="s">
        <v>19</v>
      </c>
      <c r="D9" s="5" t="s">
        <v>11</v>
      </c>
      <c r="E9" s="5">
        <v>10</v>
      </c>
      <c r="F9" s="5">
        <v>50000</v>
      </c>
      <c r="G9" s="5">
        <f t="shared" ref="G9:G72" si="0">E9*F9</f>
        <v>500000</v>
      </c>
      <c r="K9" s="7" t="s">
        <v>25</v>
      </c>
      <c r="L9" s="7" t="s">
        <v>1</v>
      </c>
    </row>
    <row r="10" spans="1:12">
      <c r="A10" s="4">
        <v>45298</v>
      </c>
      <c r="B10" s="5" t="s">
        <v>5</v>
      </c>
      <c r="C10" s="5" t="s">
        <v>20</v>
      </c>
      <c r="D10" s="5" t="s">
        <v>14</v>
      </c>
      <c r="E10" s="5">
        <v>7</v>
      </c>
      <c r="F10" s="5">
        <v>20000</v>
      </c>
      <c r="G10" s="5">
        <f t="shared" si="0"/>
        <v>140000</v>
      </c>
      <c r="K10" s="8" t="s">
        <v>2</v>
      </c>
      <c r="L10" s="9">
        <v>5010000</v>
      </c>
    </row>
    <row r="11" spans="1:12">
      <c r="A11" s="4">
        <v>45299</v>
      </c>
      <c r="B11" s="5" t="s">
        <v>6</v>
      </c>
      <c r="C11" s="5" t="s">
        <v>18</v>
      </c>
      <c r="D11" s="5" t="s">
        <v>13</v>
      </c>
      <c r="E11" s="5">
        <v>15</v>
      </c>
      <c r="F11" s="5">
        <v>30000</v>
      </c>
      <c r="G11" s="5">
        <f t="shared" si="0"/>
        <v>450000</v>
      </c>
      <c r="K11" s="8" t="s">
        <v>3</v>
      </c>
      <c r="L11" s="9">
        <v>4340000</v>
      </c>
    </row>
    <row r="12" spans="1:12">
      <c r="A12" s="4">
        <v>45300</v>
      </c>
      <c r="B12" s="5" t="s">
        <v>7</v>
      </c>
      <c r="C12" s="5" t="s">
        <v>16</v>
      </c>
      <c r="D12" s="5" t="s">
        <v>12</v>
      </c>
      <c r="E12" s="5">
        <v>3</v>
      </c>
      <c r="F12" s="5">
        <v>70000</v>
      </c>
      <c r="G12" s="5">
        <f t="shared" si="0"/>
        <v>210000</v>
      </c>
      <c r="K12" s="8" t="s">
        <v>4</v>
      </c>
      <c r="L12" s="9">
        <v>5850000</v>
      </c>
    </row>
    <row r="13" spans="1:12">
      <c r="A13" s="4">
        <v>45301</v>
      </c>
      <c r="B13" s="5" t="s">
        <v>4</v>
      </c>
      <c r="C13" s="5" t="s">
        <v>17</v>
      </c>
      <c r="D13" s="5" t="s">
        <v>11</v>
      </c>
      <c r="E13" s="5">
        <v>6</v>
      </c>
      <c r="F13" s="5">
        <v>50000</v>
      </c>
      <c r="G13" s="5">
        <f t="shared" si="0"/>
        <v>300000</v>
      </c>
      <c r="K13" s="8" t="s">
        <v>5</v>
      </c>
      <c r="L13" s="9">
        <v>4110000</v>
      </c>
    </row>
    <row r="14" spans="1:12">
      <c r="A14" s="4">
        <v>45302</v>
      </c>
      <c r="B14" s="5" t="s">
        <v>3</v>
      </c>
      <c r="C14" s="5" t="s">
        <v>20</v>
      </c>
      <c r="D14" s="5" t="s">
        <v>14</v>
      </c>
      <c r="E14" s="5">
        <v>4</v>
      </c>
      <c r="F14" s="5">
        <v>20000</v>
      </c>
      <c r="G14" s="5">
        <f t="shared" si="0"/>
        <v>80000</v>
      </c>
      <c r="K14" s="8" t="s">
        <v>6</v>
      </c>
      <c r="L14" s="9">
        <v>4760000</v>
      </c>
    </row>
    <row r="15" spans="1:12">
      <c r="A15" s="4">
        <v>45303</v>
      </c>
      <c r="B15" s="5" t="s">
        <v>5</v>
      </c>
      <c r="C15" s="5" t="s">
        <v>18</v>
      </c>
      <c r="D15" s="5" t="s">
        <v>13</v>
      </c>
      <c r="E15" s="5">
        <v>10</v>
      </c>
      <c r="F15" s="5">
        <v>30000</v>
      </c>
      <c r="G15" s="5">
        <f t="shared" si="0"/>
        <v>300000</v>
      </c>
      <c r="K15" s="8" t="s">
        <v>7</v>
      </c>
      <c r="L15" s="9">
        <v>4600000</v>
      </c>
    </row>
    <row r="16" spans="1:12">
      <c r="A16" s="4">
        <v>45304</v>
      </c>
      <c r="B16" s="5" t="s">
        <v>2</v>
      </c>
      <c r="C16" s="5" t="s">
        <v>15</v>
      </c>
      <c r="D16" s="5" t="s">
        <v>12</v>
      </c>
      <c r="E16" s="5">
        <v>8</v>
      </c>
      <c r="F16" s="5">
        <v>70000</v>
      </c>
      <c r="G16" s="5">
        <f t="shared" si="0"/>
        <v>560000</v>
      </c>
      <c r="K16" s="8" t="s">
        <v>9</v>
      </c>
      <c r="L16" s="9">
        <v>28670000</v>
      </c>
    </row>
    <row r="17" spans="1:7">
      <c r="A17" s="4">
        <v>45305</v>
      </c>
      <c r="B17" s="5" t="s">
        <v>7</v>
      </c>
      <c r="C17" s="5" t="s">
        <v>15</v>
      </c>
      <c r="D17" s="5" t="s">
        <v>11</v>
      </c>
      <c r="E17" s="5">
        <v>12</v>
      </c>
      <c r="F17" s="5">
        <v>50000</v>
      </c>
      <c r="G17" s="5">
        <f t="shared" si="0"/>
        <v>600000</v>
      </c>
    </row>
    <row r="18" spans="1:7">
      <c r="A18" s="4">
        <v>45306</v>
      </c>
      <c r="B18" s="5" t="s">
        <v>4</v>
      </c>
      <c r="C18" s="5" t="s">
        <v>19</v>
      </c>
      <c r="D18" s="5" t="s">
        <v>14</v>
      </c>
      <c r="E18" s="5">
        <v>9</v>
      </c>
      <c r="F18" s="5">
        <v>20000</v>
      </c>
      <c r="G18" s="5">
        <f t="shared" si="0"/>
        <v>180000</v>
      </c>
    </row>
    <row r="19" spans="1:7">
      <c r="A19" s="4">
        <v>45307</v>
      </c>
      <c r="B19" s="5" t="s">
        <v>3</v>
      </c>
      <c r="C19" s="5" t="s">
        <v>20</v>
      </c>
      <c r="D19" s="5" t="s">
        <v>13</v>
      </c>
      <c r="E19" s="5">
        <v>5</v>
      </c>
      <c r="F19" s="5">
        <v>30000</v>
      </c>
      <c r="G19" s="5">
        <f t="shared" si="0"/>
        <v>150000</v>
      </c>
    </row>
    <row r="20" spans="1:7">
      <c r="A20" s="4">
        <v>45308</v>
      </c>
      <c r="B20" s="5" t="s">
        <v>5</v>
      </c>
      <c r="C20" s="5" t="s">
        <v>18</v>
      </c>
      <c r="D20" s="5" t="s">
        <v>12</v>
      </c>
      <c r="E20" s="5">
        <v>11</v>
      </c>
      <c r="F20" s="5">
        <v>70000</v>
      </c>
      <c r="G20" s="5">
        <f t="shared" si="0"/>
        <v>770000</v>
      </c>
    </row>
    <row r="21" spans="1:7">
      <c r="A21" s="4">
        <v>45309</v>
      </c>
      <c r="B21" s="5" t="s">
        <v>6</v>
      </c>
      <c r="C21" s="5" t="s">
        <v>16</v>
      </c>
      <c r="D21" s="5" t="s">
        <v>11</v>
      </c>
      <c r="E21" s="5">
        <v>7</v>
      </c>
      <c r="F21" s="5">
        <v>50000</v>
      </c>
      <c r="G21" s="5">
        <f t="shared" si="0"/>
        <v>350000</v>
      </c>
    </row>
    <row r="22" spans="1:7">
      <c r="A22" s="4">
        <v>45310</v>
      </c>
      <c r="B22" s="5" t="s">
        <v>7</v>
      </c>
      <c r="C22" s="5" t="s">
        <v>17</v>
      </c>
      <c r="D22" s="5" t="s">
        <v>14</v>
      </c>
      <c r="E22" s="5">
        <v>6</v>
      </c>
      <c r="F22" s="5">
        <v>20000</v>
      </c>
      <c r="G22" s="5">
        <f t="shared" si="0"/>
        <v>120000</v>
      </c>
    </row>
    <row r="23" spans="1:7">
      <c r="A23" s="4">
        <v>45311</v>
      </c>
      <c r="B23" s="5" t="s">
        <v>4</v>
      </c>
      <c r="C23" s="5" t="s">
        <v>20</v>
      </c>
      <c r="D23" s="5" t="s">
        <v>13</v>
      </c>
      <c r="E23" s="5">
        <v>13</v>
      </c>
      <c r="F23" s="5">
        <v>30000</v>
      </c>
      <c r="G23" s="5">
        <f t="shared" si="0"/>
        <v>390000</v>
      </c>
    </row>
    <row r="24" spans="1:10">
      <c r="A24" s="4">
        <v>45312</v>
      </c>
      <c r="B24" s="5" t="s">
        <v>2</v>
      </c>
      <c r="C24" s="5" t="s">
        <v>18</v>
      </c>
      <c r="D24" s="5" t="s">
        <v>12</v>
      </c>
      <c r="E24" s="5">
        <v>9</v>
      </c>
      <c r="F24" s="5">
        <v>70000</v>
      </c>
      <c r="G24" s="5">
        <f t="shared" si="0"/>
        <v>630000</v>
      </c>
      <c r="J24" s="6" t="s">
        <v>32</v>
      </c>
    </row>
    <row r="25" spans="1:12">
      <c r="A25" s="4">
        <v>45313</v>
      </c>
      <c r="B25" s="5" t="s">
        <v>5</v>
      </c>
      <c r="C25" s="5" t="s">
        <v>16</v>
      </c>
      <c r="D25" s="5" t="s">
        <v>11</v>
      </c>
      <c r="E25" s="5">
        <v>8</v>
      </c>
      <c r="F25" s="5">
        <v>50000</v>
      </c>
      <c r="G25" s="5">
        <f t="shared" si="0"/>
        <v>400000</v>
      </c>
      <c r="K25" s="7" t="s">
        <v>27</v>
      </c>
      <c r="L25" s="7" t="s">
        <v>1</v>
      </c>
    </row>
    <row r="26" spans="1:12">
      <c r="A26" s="4">
        <v>45314</v>
      </c>
      <c r="B26" s="5" t="s">
        <v>6</v>
      </c>
      <c r="C26" s="5" t="s">
        <v>17</v>
      </c>
      <c r="D26" s="5" t="s">
        <v>14</v>
      </c>
      <c r="E26" s="5">
        <v>14</v>
      </c>
      <c r="F26" s="5">
        <v>20000</v>
      </c>
      <c r="G26" s="5">
        <f t="shared" si="0"/>
        <v>280000</v>
      </c>
      <c r="K26" s="8" t="s">
        <v>11</v>
      </c>
      <c r="L26" s="9">
        <v>6950000</v>
      </c>
    </row>
    <row r="27" spans="1:12">
      <c r="A27" s="4">
        <v>45315</v>
      </c>
      <c r="B27" s="5" t="s">
        <v>7</v>
      </c>
      <c r="C27" s="5" t="s">
        <v>20</v>
      </c>
      <c r="D27" s="5" t="s">
        <v>13</v>
      </c>
      <c r="E27" s="5">
        <v>7</v>
      </c>
      <c r="F27" s="5">
        <v>30000</v>
      </c>
      <c r="G27" s="5">
        <f t="shared" si="0"/>
        <v>210000</v>
      </c>
      <c r="K27" s="8" t="s">
        <v>12</v>
      </c>
      <c r="L27" s="9">
        <v>12250000</v>
      </c>
    </row>
    <row r="28" spans="1:12">
      <c r="A28" s="4">
        <v>45316</v>
      </c>
      <c r="B28" s="5" t="s">
        <v>4</v>
      </c>
      <c r="C28" s="5" t="s">
        <v>18</v>
      </c>
      <c r="D28" s="5" t="s">
        <v>12</v>
      </c>
      <c r="E28" s="5">
        <v>10</v>
      </c>
      <c r="F28" s="5">
        <v>70000</v>
      </c>
      <c r="G28" s="5">
        <f t="shared" si="0"/>
        <v>700000</v>
      </c>
      <c r="K28" s="8" t="s">
        <v>13</v>
      </c>
      <c r="L28" s="9">
        <v>6150000</v>
      </c>
    </row>
    <row r="29" spans="1:12">
      <c r="A29" s="4">
        <v>45317</v>
      </c>
      <c r="B29" s="5" t="s">
        <v>3</v>
      </c>
      <c r="C29" s="5" t="s">
        <v>15</v>
      </c>
      <c r="D29" s="5" t="s">
        <v>11</v>
      </c>
      <c r="E29" s="5">
        <v>5</v>
      </c>
      <c r="F29" s="5">
        <v>50000</v>
      </c>
      <c r="G29" s="5">
        <f t="shared" si="0"/>
        <v>250000</v>
      </c>
      <c r="K29" s="8" t="s">
        <v>14</v>
      </c>
      <c r="L29" s="9">
        <v>3320000</v>
      </c>
    </row>
    <row r="30" spans="1:12">
      <c r="A30" s="4">
        <v>45318</v>
      </c>
      <c r="B30" s="5" t="s">
        <v>2</v>
      </c>
      <c r="C30" s="5" t="s">
        <v>19</v>
      </c>
      <c r="D30" s="5" t="s">
        <v>14</v>
      </c>
      <c r="E30" s="5">
        <v>8</v>
      </c>
      <c r="F30" s="5">
        <v>20000</v>
      </c>
      <c r="G30" s="5">
        <f t="shared" si="0"/>
        <v>160000</v>
      </c>
      <c r="K30" s="8" t="s">
        <v>9</v>
      </c>
      <c r="L30" s="9">
        <v>28670000</v>
      </c>
    </row>
    <row r="31" spans="1:7">
      <c r="A31" s="4">
        <v>45319</v>
      </c>
      <c r="B31" s="5" t="s">
        <v>6</v>
      </c>
      <c r="C31" s="5" t="s">
        <v>20</v>
      </c>
      <c r="D31" s="5" t="s">
        <v>13</v>
      </c>
      <c r="E31" s="5">
        <v>6</v>
      </c>
      <c r="F31" s="5">
        <v>30000</v>
      </c>
      <c r="G31" s="5">
        <f t="shared" si="0"/>
        <v>180000</v>
      </c>
    </row>
    <row r="32" spans="1:7">
      <c r="A32" s="4">
        <v>45320</v>
      </c>
      <c r="B32" s="5" t="s">
        <v>7</v>
      </c>
      <c r="C32" s="5" t="s">
        <v>18</v>
      </c>
      <c r="D32" s="5" t="s">
        <v>12</v>
      </c>
      <c r="E32" s="5">
        <v>7</v>
      </c>
      <c r="F32" s="5">
        <v>70000</v>
      </c>
      <c r="G32" s="5">
        <f t="shared" si="0"/>
        <v>490000</v>
      </c>
    </row>
    <row r="33" spans="1:7">
      <c r="A33" s="4">
        <v>45323</v>
      </c>
      <c r="B33" s="5" t="s">
        <v>4</v>
      </c>
      <c r="C33" s="5" t="s">
        <v>16</v>
      </c>
      <c r="D33" s="5" t="s">
        <v>12</v>
      </c>
      <c r="E33" s="5">
        <v>8</v>
      </c>
      <c r="F33" s="5">
        <v>70000</v>
      </c>
      <c r="G33" s="5">
        <f t="shared" si="0"/>
        <v>560000</v>
      </c>
    </row>
    <row r="34" spans="1:7">
      <c r="A34" s="4">
        <v>45324</v>
      </c>
      <c r="B34" s="5" t="s">
        <v>3</v>
      </c>
      <c r="C34" s="5" t="s">
        <v>17</v>
      </c>
      <c r="D34" s="5" t="s">
        <v>11</v>
      </c>
      <c r="E34" s="5">
        <v>6</v>
      </c>
      <c r="F34" s="5">
        <v>50000</v>
      </c>
      <c r="G34" s="5">
        <f t="shared" si="0"/>
        <v>300000</v>
      </c>
    </row>
    <row r="35" spans="1:7">
      <c r="A35" s="4">
        <v>45325</v>
      </c>
      <c r="B35" s="5" t="s">
        <v>5</v>
      </c>
      <c r="C35" s="5" t="s">
        <v>20</v>
      </c>
      <c r="D35" s="5" t="s">
        <v>14</v>
      </c>
      <c r="E35" s="5">
        <v>10</v>
      </c>
      <c r="F35" s="5">
        <v>20000</v>
      </c>
      <c r="G35" s="5">
        <f t="shared" si="0"/>
        <v>200000</v>
      </c>
    </row>
    <row r="36" spans="1:7">
      <c r="A36" s="4">
        <v>45326</v>
      </c>
      <c r="B36" s="5" t="s">
        <v>6</v>
      </c>
      <c r="C36" s="5" t="s">
        <v>15</v>
      </c>
      <c r="D36" s="5" t="s">
        <v>13</v>
      </c>
      <c r="E36" s="5">
        <v>20</v>
      </c>
      <c r="F36" s="5">
        <v>30000</v>
      </c>
      <c r="G36" s="5">
        <f t="shared" si="0"/>
        <v>600000</v>
      </c>
    </row>
    <row r="37" spans="1:7">
      <c r="A37" s="4">
        <v>45327</v>
      </c>
      <c r="B37" s="5" t="s">
        <v>2</v>
      </c>
      <c r="C37" s="5" t="s">
        <v>16</v>
      </c>
      <c r="D37" s="5" t="s">
        <v>12</v>
      </c>
      <c r="E37" s="5">
        <v>4</v>
      </c>
      <c r="F37" s="5">
        <v>70000</v>
      </c>
      <c r="G37" s="5">
        <f t="shared" si="0"/>
        <v>280000</v>
      </c>
    </row>
    <row r="38" spans="1:13">
      <c r="A38" s="4">
        <v>45328</v>
      </c>
      <c r="B38" s="5" t="s">
        <v>4</v>
      </c>
      <c r="C38" s="5" t="s">
        <v>17</v>
      </c>
      <c r="D38" s="5" t="s">
        <v>11</v>
      </c>
      <c r="E38" s="5">
        <v>9</v>
      </c>
      <c r="F38" s="5">
        <v>50000</v>
      </c>
      <c r="G38" s="5">
        <f t="shared" si="0"/>
        <v>450000</v>
      </c>
      <c r="J38" s="6" t="s">
        <v>33</v>
      </c>
      <c r="K38" s="10" t="s">
        <v>34</v>
      </c>
      <c r="L38" s="10"/>
      <c r="M38" s="10"/>
    </row>
    <row r="39" spans="1:7">
      <c r="A39" s="4">
        <v>45329</v>
      </c>
      <c r="B39" s="5" t="s">
        <v>3</v>
      </c>
      <c r="C39" s="5" t="s">
        <v>16</v>
      </c>
      <c r="D39" s="5" t="s">
        <v>14</v>
      </c>
      <c r="E39" s="5">
        <v>5</v>
      </c>
      <c r="F39" s="5">
        <v>20000</v>
      </c>
      <c r="G39" s="5">
        <f t="shared" si="0"/>
        <v>100000</v>
      </c>
    </row>
    <row r="40" spans="1:13">
      <c r="A40" s="4">
        <v>45330</v>
      </c>
      <c r="B40" s="5" t="s">
        <v>2</v>
      </c>
      <c r="C40" s="5" t="s">
        <v>17</v>
      </c>
      <c r="D40" s="5" t="s">
        <v>13</v>
      </c>
      <c r="E40" s="5">
        <v>15</v>
      </c>
      <c r="F40" s="5">
        <v>30000</v>
      </c>
      <c r="G40" s="5">
        <f t="shared" si="0"/>
        <v>450000</v>
      </c>
      <c r="K40" s="7" t="s">
        <v>35</v>
      </c>
      <c r="L40" s="7" t="s">
        <v>36</v>
      </c>
      <c r="M40" s="7"/>
    </row>
    <row r="41" spans="1:13">
      <c r="A41" s="4">
        <v>45331</v>
      </c>
      <c r="B41" s="5" t="s">
        <v>6</v>
      </c>
      <c r="C41" s="5" t="s">
        <v>20</v>
      </c>
      <c r="D41" s="5" t="s">
        <v>12</v>
      </c>
      <c r="E41" s="5">
        <v>7</v>
      </c>
      <c r="F41" s="5">
        <v>70000</v>
      </c>
      <c r="G41" s="5">
        <f t="shared" si="0"/>
        <v>490000</v>
      </c>
      <c r="K41" s="7" t="s">
        <v>0</v>
      </c>
      <c r="L41" s="7" t="s">
        <v>13</v>
      </c>
      <c r="M41" s="7" t="s">
        <v>9</v>
      </c>
    </row>
    <row r="42" spans="1:13">
      <c r="A42" s="4">
        <v>45332</v>
      </c>
      <c r="B42" s="5" t="s">
        <v>7</v>
      </c>
      <c r="C42" s="5" t="s">
        <v>18</v>
      </c>
      <c r="D42" s="5" t="s">
        <v>11</v>
      </c>
      <c r="E42" s="5">
        <v>11</v>
      </c>
      <c r="F42" s="5">
        <v>50000</v>
      </c>
      <c r="G42" s="5">
        <f t="shared" si="0"/>
        <v>550000</v>
      </c>
      <c r="K42" s="8" t="s">
        <v>15</v>
      </c>
      <c r="L42" s="9">
        <v>42</v>
      </c>
      <c r="M42" s="9">
        <v>42</v>
      </c>
    </row>
    <row r="43" spans="1:13">
      <c r="A43" s="4">
        <v>45333</v>
      </c>
      <c r="B43" s="5" t="s">
        <v>4</v>
      </c>
      <c r="C43" s="5" t="s">
        <v>15</v>
      </c>
      <c r="D43" s="5" t="s">
        <v>14</v>
      </c>
      <c r="E43" s="5">
        <v>12</v>
      </c>
      <c r="F43" s="5">
        <v>20000</v>
      </c>
      <c r="G43" s="5">
        <f t="shared" si="0"/>
        <v>240000</v>
      </c>
      <c r="K43" s="8" t="s">
        <v>9</v>
      </c>
      <c r="L43" s="9">
        <v>42</v>
      </c>
      <c r="M43" s="9">
        <v>42</v>
      </c>
    </row>
    <row r="44" spans="1:7">
      <c r="A44" s="4">
        <v>45334</v>
      </c>
      <c r="B44" s="5" t="s">
        <v>3</v>
      </c>
      <c r="C44" s="5" t="s">
        <v>15</v>
      </c>
      <c r="D44" s="5" t="s">
        <v>13</v>
      </c>
      <c r="E44" s="5">
        <v>10</v>
      </c>
      <c r="F44" s="5">
        <v>30000</v>
      </c>
      <c r="G44" s="5">
        <f t="shared" si="0"/>
        <v>300000</v>
      </c>
    </row>
    <row r="45" spans="1:15">
      <c r="A45" s="4">
        <v>45335</v>
      </c>
      <c r="B45" s="5" t="s">
        <v>5</v>
      </c>
      <c r="C45" s="5" t="s">
        <v>19</v>
      </c>
      <c r="D45" s="5" t="s">
        <v>12</v>
      </c>
      <c r="E45" s="5">
        <v>9</v>
      </c>
      <c r="F45" s="5">
        <v>70000</v>
      </c>
      <c r="G45" s="5">
        <f t="shared" si="0"/>
        <v>630000</v>
      </c>
      <c r="J45" s="11"/>
      <c r="K45" s="11"/>
      <c r="L45" s="11"/>
      <c r="M45" s="11"/>
      <c r="N45" s="11"/>
      <c r="O45" s="11"/>
    </row>
    <row r="46" spans="1:15">
      <c r="A46" s="4">
        <v>45336</v>
      </c>
      <c r="B46" s="5" t="s">
        <v>6</v>
      </c>
      <c r="C46" s="5" t="s">
        <v>20</v>
      </c>
      <c r="D46" s="5" t="s">
        <v>11</v>
      </c>
      <c r="E46" s="5">
        <v>8</v>
      </c>
      <c r="F46" s="5">
        <v>50000</v>
      </c>
      <c r="G46" s="5">
        <f t="shared" si="0"/>
        <v>400000</v>
      </c>
      <c r="J46" s="11"/>
      <c r="K46" s="11"/>
      <c r="L46" s="11"/>
      <c r="M46" s="11"/>
      <c r="N46" s="11"/>
      <c r="O46" s="11"/>
    </row>
    <row r="47" spans="1:15">
      <c r="A47" s="4">
        <v>45337</v>
      </c>
      <c r="B47" s="5" t="s">
        <v>7</v>
      </c>
      <c r="C47" s="5" t="s">
        <v>18</v>
      </c>
      <c r="D47" s="5" t="s">
        <v>14</v>
      </c>
      <c r="E47" s="5">
        <v>11</v>
      </c>
      <c r="F47" s="5">
        <v>20000</v>
      </c>
      <c r="G47" s="5">
        <f t="shared" si="0"/>
        <v>220000</v>
      </c>
      <c r="J47" s="11"/>
      <c r="K47" s="11"/>
      <c r="L47" s="11"/>
      <c r="M47" s="11"/>
      <c r="N47" s="11"/>
      <c r="O47" s="11"/>
    </row>
    <row r="48" spans="1:15">
      <c r="A48" s="4">
        <v>45338</v>
      </c>
      <c r="B48" s="5" t="s">
        <v>2</v>
      </c>
      <c r="C48" s="5" t="s">
        <v>16</v>
      </c>
      <c r="D48" s="5" t="s">
        <v>13</v>
      </c>
      <c r="E48" s="5">
        <v>14</v>
      </c>
      <c r="F48" s="5">
        <v>30000</v>
      </c>
      <c r="G48" s="5">
        <f t="shared" si="0"/>
        <v>420000</v>
      </c>
      <c r="J48" s="11"/>
      <c r="K48" s="11"/>
      <c r="L48" s="11"/>
      <c r="M48" s="11"/>
      <c r="N48" s="11"/>
      <c r="O48" s="11"/>
    </row>
    <row r="49" spans="1:15">
      <c r="A49" s="4">
        <v>45339</v>
      </c>
      <c r="B49" s="5" t="s">
        <v>3</v>
      </c>
      <c r="C49" s="5" t="s">
        <v>17</v>
      </c>
      <c r="D49" s="5" t="s">
        <v>12</v>
      </c>
      <c r="E49" s="5">
        <v>10</v>
      </c>
      <c r="F49" s="5">
        <v>70000</v>
      </c>
      <c r="G49" s="5">
        <f t="shared" si="0"/>
        <v>700000</v>
      </c>
      <c r="J49" s="12"/>
      <c r="K49" s="12"/>
      <c r="L49" s="12"/>
      <c r="M49" s="12"/>
      <c r="N49" s="12"/>
      <c r="O49" s="12"/>
    </row>
    <row r="50" spans="1:15">
      <c r="A50" s="4">
        <v>45340</v>
      </c>
      <c r="B50" s="5" t="s">
        <v>5</v>
      </c>
      <c r="C50" s="5" t="s">
        <v>20</v>
      </c>
      <c r="D50" s="5" t="s">
        <v>11</v>
      </c>
      <c r="E50" s="5">
        <v>9</v>
      </c>
      <c r="F50" s="5">
        <v>50000</v>
      </c>
      <c r="G50" s="5">
        <f t="shared" si="0"/>
        <v>450000</v>
      </c>
      <c r="J50" s="12"/>
      <c r="K50" s="12"/>
      <c r="L50" s="12"/>
      <c r="M50" s="12"/>
      <c r="N50" s="12"/>
      <c r="O50" s="12"/>
    </row>
    <row r="51" spans="1:15">
      <c r="A51" s="4">
        <v>45341</v>
      </c>
      <c r="B51" s="5" t="s">
        <v>6</v>
      </c>
      <c r="C51" s="5" t="s">
        <v>18</v>
      </c>
      <c r="D51" s="5" t="s">
        <v>14</v>
      </c>
      <c r="E51" s="5">
        <v>13</v>
      </c>
      <c r="F51" s="5">
        <v>20000</v>
      </c>
      <c r="G51" s="5">
        <f t="shared" si="0"/>
        <v>260000</v>
      </c>
      <c r="J51" s="12"/>
      <c r="K51" s="12"/>
      <c r="L51" s="12"/>
      <c r="M51" s="12"/>
      <c r="N51" s="12"/>
      <c r="O51" s="12"/>
    </row>
    <row r="52" spans="1:15">
      <c r="A52" s="4">
        <v>45342</v>
      </c>
      <c r="B52" s="5" t="s">
        <v>7</v>
      </c>
      <c r="C52" s="5" t="s">
        <v>16</v>
      </c>
      <c r="D52" s="5" t="s">
        <v>13</v>
      </c>
      <c r="E52" s="5">
        <v>8</v>
      </c>
      <c r="F52" s="5">
        <v>30000</v>
      </c>
      <c r="G52" s="5">
        <f t="shared" si="0"/>
        <v>240000</v>
      </c>
      <c r="J52" s="12"/>
      <c r="K52" s="12"/>
      <c r="L52" s="12"/>
      <c r="M52" s="12"/>
      <c r="N52" s="12"/>
      <c r="O52" s="12"/>
    </row>
    <row r="53" spans="1:15">
      <c r="A53" s="4">
        <v>45343</v>
      </c>
      <c r="B53" s="5" t="s">
        <v>4</v>
      </c>
      <c r="C53" s="5" t="s">
        <v>17</v>
      </c>
      <c r="D53" s="5" t="s">
        <v>12</v>
      </c>
      <c r="E53" s="5">
        <v>12</v>
      </c>
      <c r="F53" s="5">
        <v>70000</v>
      </c>
      <c r="G53" s="5">
        <f t="shared" si="0"/>
        <v>840000</v>
      </c>
      <c r="J53" s="12"/>
      <c r="K53" s="12"/>
      <c r="L53" s="12"/>
      <c r="M53" s="12"/>
      <c r="N53" s="12"/>
      <c r="O53" s="12"/>
    </row>
    <row r="54" spans="1:15">
      <c r="A54" s="4">
        <v>45344</v>
      </c>
      <c r="B54" s="5" t="s">
        <v>3</v>
      </c>
      <c r="C54" s="5" t="s">
        <v>20</v>
      </c>
      <c r="D54" s="5" t="s">
        <v>11</v>
      </c>
      <c r="E54" s="5">
        <v>7</v>
      </c>
      <c r="F54" s="5">
        <v>50000</v>
      </c>
      <c r="G54" s="5">
        <f t="shared" si="0"/>
        <v>350000</v>
      </c>
      <c r="J54" s="12"/>
      <c r="K54" s="12"/>
      <c r="L54" s="12"/>
      <c r="M54" s="12"/>
      <c r="N54" s="12"/>
      <c r="O54" s="12"/>
    </row>
    <row r="55" spans="1:15">
      <c r="A55" s="4">
        <v>45345</v>
      </c>
      <c r="B55" s="5" t="s">
        <v>5</v>
      </c>
      <c r="C55" s="5" t="s">
        <v>18</v>
      </c>
      <c r="D55" s="5" t="s">
        <v>14</v>
      </c>
      <c r="E55" s="5">
        <v>9</v>
      </c>
      <c r="F55" s="5">
        <v>20000</v>
      </c>
      <c r="G55" s="5">
        <f t="shared" si="0"/>
        <v>180000</v>
      </c>
      <c r="J55" s="12"/>
      <c r="K55" s="12"/>
      <c r="L55" s="12"/>
      <c r="M55" s="12"/>
      <c r="N55" s="12"/>
      <c r="O55" s="12"/>
    </row>
    <row r="56" spans="1:15">
      <c r="A56" s="4">
        <v>45346</v>
      </c>
      <c r="B56" s="5" t="s">
        <v>2</v>
      </c>
      <c r="C56" s="5" t="s">
        <v>15</v>
      </c>
      <c r="D56" s="5" t="s">
        <v>13</v>
      </c>
      <c r="E56" s="5">
        <v>12</v>
      </c>
      <c r="F56" s="5">
        <v>30000</v>
      </c>
      <c r="G56" s="5">
        <f t="shared" si="0"/>
        <v>360000</v>
      </c>
      <c r="I56" s="10"/>
      <c r="J56" s="12"/>
      <c r="K56" s="12"/>
      <c r="L56" s="12"/>
      <c r="M56" s="12"/>
      <c r="N56" s="12"/>
      <c r="O56" s="12"/>
    </row>
    <row r="57" spans="1:15">
      <c r="A57" s="4">
        <v>45347</v>
      </c>
      <c r="B57" s="5" t="s">
        <v>7</v>
      </c>
      <c r="C57" s="5" t="s">
        <v>19</v>
      </c>
      <c r="D57" s="5" t="s">
        <v>12</v>
      </c>
      <c r="E57" s="5">
        <v>5</v>
      </c>
      <c r="F57" s="5">
        <v>70000</v>
      </c>
      <c r="G57" s="5">
        <f t="shared" si="0"/>
        <v>350000</v>
      </c>
      <c r="J57" s="12"/>
      <c r="K57" s="12"/>
      <c r="L57" s="12"/>
      <c r="M57" s="12"/>
      <c r="N57" s="12"/>
      <c r="O57" s="12"/>
    </row>
    <row r="58" spans="1:12">
      <c r="A58" s="4">
        <v>45352</v>
      </c>
      <c r="B58" s="5" t="s">
        <v>4</v>
      </c>
      <c r="C58" s="5" t="s">
        <v>15</v>
      </c>
      <c r="D58" s="5" t="s">
        <v>12</v>
      </c>
      <c r="E58" s="5">
        <v>12</v>
      </c>
      <c r="F58" s="5">
        <v>70000</v>
      </c>
      <c r="G58" s="5">
        <f t="shared" si="0"/>
        <v>840000</v>
      </c>
      <c r="J58" s="6"/>
      <c r="K58" s="11"/>
      <c r="L58" s="11"/>
    </row>
    <row r="59" spans="1:12">
      <c r="A59" s="4">
        <v>45353</v>
      </c>
      <c r="B59" s="5" t="s">
        <v>3</v>
      </c>
      <c r="C59" s="5" t="s">
        <v>15</v>
      </c>
      <c r="D59" s="5" t="s">
        <v>11</v>
      </c>
      <c r="E59" s="5">
        <v>8</v>
      </c>
      <c r="F59" s="5">
        <v>50000</v>
      </c>
      <c r="G59" s="5">
        <f t="shared" si="0"/>
        <v>400000</v>
      </c>
      <c r="K59" s="11"/>
      <c r="L59" s="11"/>
    </row>
    <row r="60" spans="1:12">
      <c r="A60" s="4">
        <v>45354</v>
      </c>
      <c r="B60" s="5" t="s">
        <v>5</v>
      </c>
      <c r="C60" s="5" t="s">
        <v>16</v>
      </c>
      <c r="D60" s="5" t="s">
        <v>14</v>
      </c>
      <c r="E60" s="5">
        <v>7</v>
      </c>
      <c r="F60" s="5">
        <v>20000</v>
      </c>
      <c r="G60" s="5">
        <f t="shared" si="0"/>
        <v>140000</v>
      </c>
      <c r="K60" s="11"/>
      <c r="L60" s="11"/>
    </row>
    <row r="61" spans="1:12">
      <c r="A61" s="4">
        <v>45355</v>
      </c>
      <c r="B61" s="5" t="s">
        <v>6</v>
      </c>
      <c r="C61" s="5" t="s">
        <v>17</v>
      </c>
      <c r="D61" s="5" t="s">
        <v>13</v>
      </c>
      <c r="E61" s="5">
        <v>9</v>
      </c>
      <c r="F61" s="5">
        <v>30000</v>
      </c>
      <c r="G61" s="5">
        <f t="shared" si="0"/>
        <v>270000</v>
      </c>
      <c r="K61" s="11"/>
      <c r="L61" s="11"/>
    </row>
    <row r="62" spans="1:12">
      <c r="A62" s="4">
        <v>45356</v>
      </c>
      <c r="B62" s="5" t="s">
        <v>7</v>
      </c>
      <c r="C62" s="5" t="s">
        <v>16</v>
      </c>
      <c r="D62" s="5" t="s">
        <v>12</v>
      </c>
      <c r="E62" s="5">
        <v>6</v>
      </c>
      <c r="F62" s="5">
        <v>70000</v>
      </c>
      <c r="G62" s="5">
        <f t="shared" si="0"/>
        <v>420000</v>
      </c>
      <c r="J62" s="10"/>
      <c r="K62" s="11"/>
      <c r="L62" s="11"/>
    </row>
    <row r="63" spans="1:12">
      <c r="A63" s="4">
        <v>45357</v>
      </c>
      <c r="B63" s="5" t="s">
        <v>2</v>
      </c>
      <c r="C63" s="5" t="s">
        <v>17</v>
      </c>
      <c r="D63" s="5" t="s">
        <v>11</v>
      </c>
      <c r="E63" s="5">
        <v>10</v>
      </c>
      <c r="F63" s="5">
        <v>50000</v>
      </c>
      <c r="G63" s="5">
        <f t="shared" si="0"/>
        <v>500000</v>
      </c>
      <c r="K63" s="11"/>
      <c r="L63" s="11"/>
    </row>
    <row r="64" spans="1:12">
      <c r="A64" s="4">
        <v>45358</v>
      </c>
      <c r="B64" s="5" t="s">
        <v>3</v>
      </c>
      <c r="C64" s="5" t="s">
        <v>20</v>
      </c>
      <c r="D64" s="5" t="s">
        <v>14</v>
      </c>
      <c r="E64" s="5">
        <v>8</v>
      </c>
      <c r="F64" s="5">
        <v>20000</v>
      </c>
      <c r="G64" s="5">
        <f t="shared" si="0"/>
        <v>160000</v>
      </c>
      <c r="K64" s="11"/>
      <c r="L64" s="11"/>
    </row>
    <row r="65" spans="1:12">
      <c r="A65" s="4">
        <v>45359</v>
      </c>
      <c r="B65" s="5" t="s">
        <v>2</v>
      </c>
      <c r="C65" s="5" t="s">
        <v>18</v>
      </c>
      <c r="D65" s="5" t="s">
        <v>13</v>
      </c>
      <c r="E65" s="5">
        <v>13</v>
      </c>
      <c r="F65" s="5">
        <v>30000</v>
      </c>
      <c r="G65" s="5">
        <f t="shared" si="0"/>
        <v>390000</v>
      </c>
      <c r="K65" s="11"/>
      <c r="L65" s="11"/>
    </row>
    <row r="66" spans="1:12">
      <c r="A66" s="4">
        <v>45360</v>
      </c>
      <c r="B66" s="5" t="s">
        <v>6</v>
      </c>
      <c r="C66" s="5" t="s">
        <v>15</v>
      </c>
      <c r="D66" s="5" t="s">
        <v>12</v>
      </c>
      <c r="E66" s="5">
        <v>9</v>
      </c>
      <c r="F66" s="5">
        <v>70000</v>
      </c>
      <c r="G66" s="5">
        <f t="shared" si="0"/>
        <v>630000</v>
      </c>
      <c r="K66" s="11"/>
      <c r="L66" s="11"/>
    </row>
    <row r="67" spans="1:12">
      <c r="A67" s="4">
        <v>45361</v>
      </c>
      <c r="B67" s="5" t="s">
        <v>7</v>
      </c>
      <c r="C67" s="5" t="s">
        <v>20</v>
      </c>
      <c r="D67" s="5" t="s">
        <v>11</v>
      </c>
      <c r="E67" s="5">
        <v>5</v>
      </c>
      <c r="F67" s="5">
        <v>50000</v>
      </c>
      <c r="G67" s="5">
        <f t="shared" si="0"/>
        <v>250000</v>
      </c>
      <c r="K67" s="11"/>
      <c r="L67" s="11"/>
    </row>
    <row r="68" spans="1:12">
      <c r="A68" s="4">
        <v>45362</v>
      </c>
      <c r="B68" s="5" t="s">
        <v>4</v>
      </c>
      <c r="C68" s="5" t="s">
        <v>19</v>
      </c>
      <c r="D68" s="5" t="s">
        <v>14</v>
      </c>
      <c r="E68" s="5">
        <v>11</v>
      </c>
      <c r="F68" s="5">
        <v>20000</v>
      </c>
      <c r="G68" s="5">
        <f t="shared" si="0"/>
        <v>220000</v>
      </c>
      <c r="K68" s="11"/>
      <c r="L68" s="11"/>
    </row>
    <row r="69" spans="1:7">
      <c r="A69" s="4">
        <v>45363</v>
      </c>
      <c r="B69" s="5" t="s">
        <v>3</v>
      </c>
      <c r="C69" s="5" t="s">
        <v>20</v>
      </c>
      <c r="D69" s="5" t="s">
        <v>13</v>
      </c>
      <c r="E69" s="5">
        <v>14</v>
      </c>
      <c r="F69" s="5">
        <v>30000</v>
      </c>
      <c r="G69" s="5">
        <f t="shared" si="0"/>
        <v>420000</v>
      </c>
    </row>
    <row r="70" spans="1:7">
      <c r="A70" s="4">
        <v>45364</v>
      </c>
      <c r="B70" s="5" t="s">
        <v>5</v>
      </c>
      <c r="C70" s="5" t="s">
        <v>18</v>
      </c>
      <c r="D70" s="5" t="s">
        <v>12</v>
      </c>
      <c r="E70" s="5">
        <v>10</v>
      </c>
      <c r="F70" s="5">
        <v>70000</v>
      </c>
      <c r="G70" s="5">
        <f t="shared" si="0"/>
        <v>700000</v>
      </c>
    </row>
    <row r="71" spans="1:7">
      <c r="A71" s="4">
        <v>45365</v>
      </c>
      <c r="B71" s="5" t="s">
        <v>6</v>
      </c>
      <c r="C71" s="5" t="s">
        <v>16</v>
      </c>
      <c r="D71" s="5" t="s">
        <v>11</v>
      </c>
      <c r="E71" s="5">
        <v>6</v>
      </c>
      <c r="F71" s="5">
        <v>50000</v>
      </c>
      <c r="G71" s="5">
        <f t="shared" si="0"/>
        <v>300000</v>
      </c>
    </row>
    <row r="72" spans="1:7">
      <c r="A72" s="4">
        <v>45366</v>
      </c>
      <c r="B72" s="5" t="s">
        <v>2</v>
      </c>
      <c r="C72" s="5" t="s">
        <v>17</v>
      </c>
      <c r="D72" s="5" t="s">
        <v>14</v>
      </c>
      <c r="E72" s="5">
        <v>8</v>
      </c>
      <c r="F72" s="5">
        <v>20000</v>
      </c>
      <c r="G72" s="5">
        <f t="shared" si="0"/>
        <v>160000</v>
      </c>
    </row>
    <row r="73" spans="1:7">
      <c r="A73" s="4">
        <v>45367</v>
      </c>
      <c r="B73" s="5" t="s">
        <v>4</v>
      </c>
      <c r="C73" s="5" t="s">
        <v>20</v>
      </c>
      <c r="D73" s="5" t="s">
        <v>13</v>
      </c>
      <c r="E73" s="5">
        <v>12</v>
      </c>
      <c r="F73" s="5">
        <v>30000</v>
      </c>
      <c r="G73" s="5">
        <f t="shared" ref="G73:G83" si="1">E73*F73</f>
        <v>360000</v>
      </c>
    </row>
    <row r="74" spans="1:7">
      <c r="A74" s="4">
        <v>45368</v>
      </c>
      <c r="B74" s="5" t="s">
        <v>3</v>
      </c>
      <c r="C74" s="5" t="s">
        <v>18</v>
      </c>
      <c r="D74" s="5" t="s">
        <v>12</v>
      </c>
      <c r="E74" s="5">
        <v>9</v>
      </c>
      <c r="F74" s="5">
        <v>70000</v>
      </c>
      <c r="G74" s="5">
        <f t="shared" si="1"/>
        <v>630000</v>
      </c>
    </row>
    <row r="75" spans="1:7">
      <c r="A75" s="4">
        <v>45369</v>
      </c>
      <c r="B75" s="5" t="s">
        <v>2</v>
      </c>
      <c r="C75" s="5" t="s">
        <v>19</v>
      </c>
      <c r="D75" s="5" t="s">
        <v>11</v>
      </c>
      <c r="E75" s="5">
        <v>7</v>
      </c>
      <c r="F75" s="5">
        <v>50000</v>
      </c>
      <c r="G75" s="5">
        <f t="shared" si="1"/>
        <v>350000</v>
      </c>
    </row>
    <row r="76" spans="1:7">
      <c r="A76" s="4">
        <v>45370</v>
      </c>
      <c r="B76" s="5" t="s">
        <v>6</v>
      </c>
      <c r="C76" s="5" t="s">
        <v>20</v>
      </c>
      <c r="D76" s="5" t="s">
        <v>14</v>
      </c>
      <c r="E76" s="5">
        <v>14</v>
      </c>
      <c r="F76" s="5">
        <v>20000</v>
      </c>
      <c r="G76" s="5">
        <f t="shared" si="1"/>
        <v>280000</v>
      </c>
    </row>
    <row r="77" spans="1:7">
      <c r="A77" s="4">
        <v>45371</v>
      </c>
      <c r="B77" s="5" t="s">
        <v>7</v>
      </c>
      <c r="C77" s="5" t="s">
        <v>18</v>
      </c>
      <c r="D77" s="5" t="s">
        <v>13</v>
      </c>
      <c r="E77" s="5">
        <v>8</v>
      </c>
      <c r="F77" s="5">
        <v>30000</v>
      </c>
      <c r="G77" s="5">
        <f t="shared" si="1"/>
        <v>240000</v>
      </c>
    </row>
    <row r="78" spans="1:7">
      <c r="A78" s="4">
        <v>45372</v>
      </c>
      <c r="B78" s="5" t="s">
        <v>4</v>
      </c>
      <c r="C78" s="5" t="s">
        <v>16</v>
      </c>
      <c r="D78" s="5" t="s">
        <v>12</v>
      </c>
      <c r="E78" s="5">
        <v>11</v>
      </c>
      <c r="F78" s="5">
        <v>70000</v>
      </c>
      <c r="G78" s="5">
        <f t="shared" si="1"/>
        <v>770000</v>
      </c>
    </row>
    <row r="79" spans="1:7">
      <c r="A79" s="4">
        <v>45373</v>
      </c>
      <c r="B79" s="5" t="s">
        <v>2</v>
      </c>
      <c r="C79" s="5" t="s">
        <v>17</v>
      </c>
      <c r="D79" s="5" t="s">
        <v>11</v>
      </c>
      <c r="E79" s="5">
        <v>5</v>
      </c>
      <c r="F79" s="5">
        <v>50000</v>
      </c>
      <c r="G79" s="5">
        <f t="shared" si="1"/>
        <v>250000</v>
      </c>
    </row>
    <row r="80" spans="1:7">
      <c r="A80" s="4">
        <v>45374</v>
      </c>
      <c r="B80" s="5" t="s">
        <v>5</v>
      </c>
      <c r="C80" s="5" t="s">
        <v>20</v>
      </c>
      <c r="D80" s="5" t="s">
        <v>14</v>
      </c>
      <c r="E80" s="5">
        <v>10</v>
      </c>
      <c r="F80" s="5">
        <v>20000</v>
      </c>
      <c r="G80" s="5">
        <f t="shared" si="1"/>
        <v>200000</v>
      </c>
    </row>
    <row r="81" spans="1:7">
      <c r="A81" s="4">
        <v>45375</v>
      </c>
      <c r="B81" s="5" t="s">
        <v>6</v>
      </c>
      <c r="C81" s="5" t="s">
        <v>18</v>
      </c>
      <c r="D81" s="5" t="s">
        <v>13</v>
      </c>
      <c r="E81" s="5">
        <v>9</v>
      </c>
      <c r="F81" s="5">
        <v>30000</v>
      </c>
      <c r="G81" s="5">
        <f t="shared" si="1"/>
        <v>270000</v>
      </c>
    </row>
    <row r="82" spans="1:7">
      <c r="A82" s="4">
        <v>45376</v>
      </c>
      <c r="B82" s="5" t="s">
        <v>7</v>
      </c>
      <c r="C82" s="5" t="s">
        <v>17</v>
      </c>
      <c r="D82" s="5" t="s">
        <v>12</v>
      </c>
      <c r="E82" s="5">
        <v>10</v>
      </c>
      <c r="F82" s="5">
        <v>70000</v>
      </c>
      <c r="G82" s="5">
        <f t="shared" si="1"/>
        <v>700000</v>
      </c>
    </row>
    <row r="83" spans="1:7">
      <c r="A83" s="4">
        <v>45381</v>
      </c>
      <c r="B83" s="5" t="s">
        <v>2</v>
      </c>
      <c r="C83" s="5" t="s">
        <v>18</v>
      </c>
      <c r="D83" s="5" t="s">
        <v>13</v>
      </c>
      <c r="E83" s="5">
        <v>5</v>
      </c>
      <c r="F83" s="5">
        <v>30000</v>
      </c>
      <c r="G83" s="5">
        <f t="shared" si="1"/>
        <v>150000</v>
      </c>
    </row>
    <row r="84" spans="1:7">
      <c r="A84" s="8" t="s">
        <v>37</v>
      </c>
      <c r="B84" s="8"/>
      <c r="C84" s="8"/>
      <c r="D84" s="8"/>
      <c r="E84" s="8"/>
      <c r="F84" s="8"/>
      <c r="G84" s="3">
        <f>SUM(G8:G83)</f>
        <v>28670000</v>
      </c>
    </row>
    <row r="86" spans="10:10">
      <c r="J86" s="6"/>
    </row>
    <row r="87" spans="3:11">
      <c r="C87" s="13" t="s">
        <v>38</v>
      </c>
      <c r="D87" s="13"/>
      <c r="E87" s="13"/>
      <c r="J87" s="23"/>
      <c r="K87" s="24"/>
    </row>
    <row r="88" spans="3:12">
      <c r="C88" s="13"/>
      <c r="D88" s="13"/>
      <c r="E88" s="13"/>
      <c r="J88" s="25" t="s">
        <v>39</v>
      </c>
      <c r="K88" s="25"/>
      <c r="L88" s="25"/>
    </row>
    <row r="89" spans="3:12">
      <c r="C89" s="14" t="s">
        <v>40</v>
      </c>
      <c r="D89" s="14"/>
      <c r="E89" s="14"/>
      <c r="F89" s="14"/>
      <c r="G89" s="14"/>
      <c r="H89" s="14"/>
      <c r="J89" s="25"/>
      <c r="K89" s="25"/>
      <c r="L89" s="25"/>
    </row>
    <row r="90" spans="3:12">
      <c r="C90" s="15" t="s">
        <v>41</v>
      </c>
      <c r="D90" s="15"/>
      <c r="E90" s="15"/>
      <c r="F90" s="15"/>
      <c r="G90" s="15"/>
      <c r="H90" s="15"/>
      <c r="L90" s="10"/>
    </row>
    <row r="91" spans="3:12">
      <c r="C91" s="16" t="s">
        <v>42</v>
      </c>
      <c r="D91" s="17" t="s">
        <v>43</v>
      </c>
      <c r="E91" s="16" t="s">
        <v>44</v>
      </c>
      <c r="F91" s="17" t="s">
        <v>45</v>
      </c>
      <c r="G91" s="17" t="s">
        <v>46</v>
      </c>
      <c r="H91" s="17" t="s">
        <v>47</v>
      </c>
      <c r="K91" s="26" t="s">
        <v>43</v>
      </c>
      <c r="L91" s="27" t="s">
        <v>47</v>
      </c>
    </row>
    <row r="92" spans="3:12">
      <c r="C92" s="18">
        <v>1</v>
      </c>
      <c r="D92" s="8" t="s">
        <v>15</v>
      </c>
      <c r="E92" s="18">
        <v>30000</v>
      </c>
      <c r="F92" s="9">
        <v>1760000</v>
      </c>
      <c r="G92" s="7">
        <f t="shared" ref="G92:G94" si="2">IF(F92&gt;=2000000,F92*10%,IF(F92&gt;=1000000,F92*8%,IF(F92&lt;1000000,F92*6%)))</f>
        <v>140800</v>
      </c>
      <c r="H92" s="7">
        <f>SUM(E92+G92)</f>
        <v>170800</v>
      </c>
      <c r="K92" s="8" t="s">
        <v>15</v>
      </c>
      <c r="L92" s="18">
        <v>170800</v>
      </c>
    </row>
    <row r="93" spans="3:12">
      <c r="C93" s="18">
        <v>2</v>
      </c>
      <c r="D93" s="8" t="s">
        <v>16</v>
      </c>
      <c r="E93" s="18">
        <v>30000</v>
      </c>
      <c r="F93" s="9">
        <v>960000</v>
      </c>
      <c r="G93" s="7">
        <f t="shared" si="2"/>
        <v>57600</v>
      </c>
      <c r="H93" s="7">
        <f t="shared" ref="H93:H95" si="3">SUM(E93+G93)</f>
        <v>87600</v>
      </c>
      <c r="K93" s="8" t="s">
        <v>16</v>
      </c>
      <c r="L93" s="18">
        <v>87600</v>
      </c>
    </row>
    <row r="94" spans="3:12">
      <c r="C94" s="18">
        <v>3</v>
      </c>
      <c r="D94" s="8" t="s">
        <v>17</v>
      </c>
      <c r="E94" s="18">
        <v>30000</v>
      </c>
      <c r="F94" s="9">
        <v>700000</v>
      </c>
      <c r="G94" s="7">
        <f t="shared" si="2"/>
        <v>42000</v>
      </c>
      <c r="H94" s="7">
        <f t="shared" si="3"/>
        <v>72000</v>
      </c>
      <c r="K94" s="8" t="s">
        <v>17</v>
      </c>
      <c r="L94" s="18">
        <v>72000</v>
      </c>
    </row>
    <row r="95" spans="3:12">
      <c r="C95" s="18">
        <v>4</v>
      </c>
      <c r="D95" s="8" t="s">
        <v>18</v>
      </c>
      <c r="E95" s="18">
        <v>30000</v>
      </c>
      <c r="F95" s="9">
        <v>3340000</v>
      </c>
      <c r="G95" s="7">
        <f t="shared" ref="G95:G97" si="4">IF(F95&gt;=2000000,F95*10%,IF(F95&gt;=1000000,F95*8%,IF(F95&lt;1000000,F95*6%)))</f>
        <v>334000</v>
      </c>
      <c r="H95" s="7">
        <f t="shared" si="3"/>
        <v>364000</v>
      </c>
      <c r="K95" s="8" t="s">
        <v>18</v>
      </c>
      <c r="L95" s="18">
        <v>364000</v>
      </c>
    </row>
    <row r="96" ht="15.5" customHeight="1" spans="3:12">
      <c r="C96" s="18">
        <v>5</v>
      </c>
      <c r="D96" s="8" t="s">
        <v>19</v>
      </c>
      <c r="E96" s="18">
        <v>30000</v>
      </c>
      <c r="F96" s="9">
        <v>840000</v>
      </c>
      <c r="G96" s="7">
        <f t="shared" si="4"/>
        <v>50400</v>
      </c>
      <c r="H96" s="7">
        <f t="shared" ref="H96:H97" si="5">SUM(E96+G96)</f>
        <v>80400</v>
      </c>
      <c r="K96" s="8" t="s">
        <v>19</v>
      </c>
      <c r="L96" s="18">
        <v>80400</v>
      </c>
    </row>
    <row r="97" ht="15.5" customHeight="1" spans="3:12">
      <c r="C97" s="18">
        <v>6</v>
      </c>
      <c r="D97" s="8" t="s">
        <v>20</v>
      </c>
      <c r="E97" s="18">
        <v>30000</v>
      </c>
      <c r="F97" s="9">
        <v>1150000</v>
      </c>
      <c r="G97" s="7">
        <f t="shared" si="4"/>
        <v>92000</v>
      </c>
      <c r="H97" s="7">
        <f t="shared" si="5"/>
        <v>122000</v>
      </c>
      <c r="K97" s="8" t="s">
        <v>20</v>
      </c>
      <c r="L97" s="18">
        <v>122000</v>
      </c>
    </row>
    <row r="98" spans="11:12">
      <c r="K98" s="28" t="s">
        <v>48</v>
      </c>
      <c r="L98" s="18">
        <f>MAX(L92:L97)</f>
        <v>364000</v>
      </c>
    </row>
    <row r="100" ht="14" customHeight="1" spans="3:5">
      <c r="C100" s="19" t="s">
        <v>49</v>
      </c>
      <c r="D100" s="19"/>
      <c r="E100" s="19"/>
    </row>
    <row r="101" ht="27.5" customHeight="1" spans="3:5">
      <c r="C101" s="19"/>
      <c r="D101" s="19"/>
      <c r="E101" s="19"/>
    </row>
    <row r="102" ht="14" customHeight="1" spans="3:22">
      <c r="C102" s="14" t="s">
        <v>40</v>
      </c>
      <c r="D102" s="14"/>
      <c r="E102" s="14"/>
      <c r="F102" s="14"/>
      <c r="G102" s="14"/>
      <c r="H102" s="14"/>
      <c r="J102" s="14" t="s">
        <v>40</v>
      </c>
      <c r="K102" s="14"/>
      <c r="L102" s="14"/>
      <c r="M102" s="14"/>
      <c r="N102" s="14"/>
      <c r="O102" s="14"/>
      <c r="Q102" s="14" t="s">
        <v>40</v>
      </c>
      <c r="R102" s="14"/>
      <c r="S102" s="14"/>
      <c r="T102" s="14"/>
      <c r="U102" s="14"/>
      <c r="V102" s="14"/>
    </row>
    <row r="103" ht="14" customHeight="1" spans="3:22">
      <c r="C103" s="15" t="s">
        <v>41</v>
      </c>
      <c r="D103" s="15"/>
      <c r="E103" s="15"/>
      <c r="F103" s="15"/>
      <c r="G103" s="15"/>
      <c r="H103" s="15"/>
      <c r="J103" s="15" t="s">
        <v>50</v>
      </c>
      <c r="K103" s="15"/>
      <c r="L103" s="15"/>
      <c r="M103" s="15"/>
      <c r="N103" s="15"/>
      <c r="O103" s="15"/>
      <c r="Q103" s="15" t="s">
        <v>51</v>
      </c>
      <c r="R103" s="15"/>
      <c r="S103" s="15"/>
      <c r="T103" s="15"/>
      <c r="U103" s="15"/>
      <c r="V103" s="15"/>
    </row>
    <row r="104" ht="14" customHeight="1" spans="3:22">
      <c r="C104" s="16" t="s">
        <v>42</v>
      </c>
      <c r="D104" s="17" t="s">
        <v>43</v>
      </c>
      <c r="E104" s="16" t="s">
        <v>44</v>
      </c>
      <c r="F104" s="17" t="s">
        <v>45</v>
      </c>
      <c r="G104" s="17" t="s">
        <v>46</v>
      </c>
      <c r="H104" s="17" t="s">
        <v>47</v>
      </c>
      <c r="J104" s="16" t="s">
        <v>42</v>
      </c>
      <c r="K104" s="17" t="s">
        <v>43</v>
      </c>
      <c r="L104" s="16" t="s">
        <v>44</v>
      </c>
      <c r="M104" s="17" t="s">
        <v>45</v>
      </c>
      <c r="N104" s="17" t="s">
        <v>46</v>
      </c>
      <c r="O104" s="17" t="s">
        <v>47</v>
      </c>
      <c r="Q104" s="16" t="s">
        <v>42</v>
      </c>
      <c r="R104" s="17" t="s">
        <v>43</v>
      </c>
      <c r="S104" s="16" t="s">
        <v>44</v>
      </c>
      <c r="T104" s="17" t="s">
        <v>45</v>
      </c>
      <c r="U104" s="17" t="s">
        <v>46</v>
      </c>
      <c r="V104" s="17" t="s">
        <v>47</v>
      </c>
    </row>
    <row r="105" ht="14" customHeight="1" spans="3:22">
      <c r="C105" s="18">
        <v>1</v>
      </c>
      <c r="D105" s="8" t="s">
        <v>15</v>
      </c>
      <c r="E105" s="18">
        <v>30000</v>
      </c>
      <c r="F105" s="9">
        <v>1760000</v>
      </c>
      <c r="G105" s="7">
        <f t="shared" ref="G105:G107" si="6">IF(F105&gt;=2000000,F105*10%,IF(F105&gt;=1000000,F105*8%,IF(F105&lt;1000000,F105*6%)))</f>
        <v>140800</v>
      </c>
      <c r="H105" s="7">
        <f>SUM(E105+G105)</f>
        <v>170800</v>
      </c>
      <c r="J105" s="18">
        <v>1</v>
      </c>
      <c r="K105" s="8" t="s">
        <v>15</v>
      </c>
      <c r="L105" s="18">
        <v>30000</v>
      </c>
      <c r="M105" s="29">
        <v>1500000</v>
      </c>
      <c r="N105" s="7">
        <f>IF(M105&gt;=2000000,M105*10%,IF(M105&gt;=1000000,M105*8%,IF(M105&lt;1000000,M105*6%)))</f>
        <v>120000</v>
      </c>
      <c r="O105" s="7">
        <f>SUM(L105,N105)</f>
        <v>150000</v>
      </c>
      <c r="Q105" s="18">
        <v>1</v>
      </c>
      <c r="R105" s="8" t="s">
        <v>15</v>
      </c>
      <c r="S105" s="18">
        <v>30000</v>
      </c>
      <c r="T105" s="29">
        <v>1870000</v>
      </c>
      <c r="U105" s="7">
        <f>IF(T105&gt;=2000000,T105*10%,IF(T105&gt;=1000000,T105*8%,IF(T105&lt;1000000,T105*6%)))</f>
        <v>149600</v>
      </c>
      <c r="V105" s="7">
        <f>SUM(S105,U105)</f>
        <v>179600</v>
      </c>
    </row>
    <row r="106" ht="14" customHeight="1" spans="3:22">
      <c r="C106" s="18">
        <v>2</v>
      </c>
      <c r="D106" s="8" t="s">
        <v>16</v>
      </c>
      <c r="E106" s="18">
        <v>30000</v>
      </c>
      <c r="F106" s="9">
        <v>960000</v>
      </c>
      <c r="G106" s="7">
        <f t="shared" si="6"/>
        <v>57600</v>
      </c>
      <c r="H106" s="7">
        <f t="shared" ref="H106:H108" si="7">SUM(E106+G106)</f>
        <v>87600</v>
      </c>
      <c r="J106" s="18">
        <v>2</v>
      </c>
      <c r="K106" s="8" t="s">
        <v>16</v>
      </c>
      <c r="L106" s="18">
        <v>30000</v>
      </c>
      <c r="M106" s="29">
        <v>1600000</v>
      </c>
      <c r="N106" s="7">
        <f t="shared" ref="N106:N110" si="8">IF(M106&gt;=2000000,M106*10%,IF(M106&gt;=1000000,M106*8%,IF(M106&lt;1000000,M106*6%)))</f>
        <v>128000</v>
      </c>
      <c r="O106" s="7">
        <f t="shared" ref="O106:O110" si="9">SUM(L106,N106)</f>
        <v>158000</v>
      </c>
      <c r="Q106" s="18">
        <v>2</v>
      </c>
      <c r="R106" s="8" t="s">
        <v>16</v>
      </c>
      <c r="S106" s="18">
        <v>30000</v>
      </c>
      <c r="T106" s="29">
        <v>1630000</v>
      </c>
      <c r="U106" s="7">
        <f t="shared" ref="U106:U110" si="10">IF(T106&gt;=2000000,T106*10%,IF(T106&gt;=1000000,T106*8%,IF(T106&lt;1000000,T106*6%)))</f>
        <v>130400</v>
      </c>
      <c r="V106" s="7">
        <f t="shared" ref="V106:V110" si="11">SUM(S106,U106)</f>
        <v>160400</v>
      </c>
    </row>
    <row r="107" ht="14" customHeight="1" spans="3:22">
      <c r="C107" s="18">
        <v>3</v>
      </c>
      <c r="D107" s="8" t="s">
        <v>17</v>
      </c>
      <c r="E107" s="18">
        <v>30000</v>
      </c>
      <c r="F107" s="9">
        <v>700000</v>
      </c>
      <c r="G107" s="7">
        <f t="shared" si="6"/>
        <v>42000</v>
      </c>
      <c r="H107" s="7">
        <f t="shared" si="7"/>
        <v>72000</v>
      </c>
      <c r="J107" s="18">
        <v>3</v>
      </c>
      <c r="K107" s="8" t="s">
        <v>17</v>
      </c>
      <c r="L107" s="18">
        <v>30000</v>
      </c>
      <c r="M107" s="30">
        <v>2740000</v>
      </c>
      <c r="N107" s="7">
        <f t="shared" si="8"/>
        <v>274000</v>
      </c>
      <c r="O107" s="7">
        <f t="shared" si="9"/>
        <v>304000</v>
      </c>
      <c r="Q107" s="18">
        <v>3</v>
      </c>
      <c r="R107" s="8" t="s">
        <v>17</v>
      </c>
      <c r="S107" s="18">
        <v>30000</v>
      </c>
      <c r="T107" s="29">
        <v>1880000</v>
      </c>
      <c r="U107" s="7">
        <f t="shared" si="10"/>
        <v>150400</v>
      </c>
      <c r="V107" s="7">
        <f t="shared" si="11"/>
        <v>180400</v>
      </c>
    </row>
    <row r="108" ht="14" customHeight="1" spans="3:22">
      <c r="C108" s="18">
        <v>4</v>
      </c>
      <c r="D108" s="8" t="s">
        <v>18</v>
      </c>
      <c r="E108" s="18">
        <v>30000</v>
      </c>
      <c r="F108" s="9">
        <v>3340000</v>
      </c>
      <c r="G108" s="7">
        <f t="shared" ref="G108:G110" si="12">IF(F108&gt;=2000000,F108*10%,IF(F108&gt;=1000000,F108*8%,IF(F108&lt;1000000,F108*6%)))</f>
        <v>334000</v>
      </c>
      <c r="H108" s="7">
        <f t="shared" si="7"/>
        <v>364000</v>
      </c>
      <c r="J108" s="18">
        <v>4</v>
      </c>
      <c r="K108" s="8" t="s">
        <v>18</v>
      </c>
      <c r="L108" s="18">
        <v>30000</v>
      </c>
      <c r="M108" s="30">
        <v>1210000</v>
      </c>
      <c r="N108" s="7">
        <f t="shared" si="8"/>
        <v>96800</v>
      </c>
      <c r="O108" s="7">
        <f t="shared" si="9"/>
        <v>126800</v>
      </c>
      <c r="Q108" s="18">
        <v>4</v>
      </c>
      <c r="R108" s="8" t="s">
        <v>18</v>
      </c>
      <c r="S108" s="18">
        <v>30000</v>
      </c>
      <c r="T108" s="29">
        <v>2380000</v>
      </c>
      <c r="U108" s="7">
        <f t="shared" si="10"/>
        <v>238000</v>
      </c>
      <c r="V108" s="7">
        <f t="shared" si="11"/>
        <v>268000</v>
      </c>
    </row>
    <row r="109" ht="14" customHeight="1" spans="3:22">
      <c r="C109" s="18">
        <v>5</v>
      </c>
      <c r="D109" s="8" t="s">
        <v>19</v>
      </c>
      <c r="E109" s="18">
        <v>30000</v>
      </c>
      <c r="F109" s="9">
        <v>840000</v>
      </c>
      <c r="G109" s="7">
        <f t="shared" si="12"/>
        <v>50400</v>
      </c>
      <c r="H109" s="7">
        <f t="shared" ref="H109:H110" si="13">SUM(E109+G109)</f>
        <v>80400</v>
      </c>
      <c r="J109" s="18">
        <v>5</v>
      </c>
      <c r="K109" s="8" t="s">
        <v>19</v>
      </c>
      <c r="L109" s="18">
        <v>30000</v>
      </c>
      <c r="M109" s="30">
        <v>980000</v>
      </c>
      <c r="N109" s="7">
        <f t="shared" si="8"/>
        <v>58800</v>
      </c>
      <c r="O109" s="7">
        <f t="shared" si="9"/>
        <v>88800</v>
      </c>
      <c r="Q109" s="18">
        <v>5</v>
      </c>
      <c r="R109" s="8" t="s">
        <v>19</v>
      </c>
      <c r="S109" s="18">
        <v>30000</v>
      </c>
      <c r="T109" s="29">
        <v>570000</v>
      </c>
      <c r="U109" s="7">
        <f t="shared" si="10"/>
        <v>34200</v>
      </c>
      <c r="V109" s="7">
        <f t="shared" si="11"/>
        <v>64200</v>
      </c>
    </row>
    <row r="110" spans="3:22">
      <c r="C110" s="18">
        <v>6</v>
      </c>
      <c r="D110" s="8" t="s">
        <v>20</v>
      </c>
      <c r="E110" s="18">
        <v>30000</v>
      </c>
      <c r="F110" s="9">
        <v>1150000</v>
      </c>
      <c r="G110" s="7">
        <f t="shared" si="12"/>
        <v>92000</v>
      </c>
      <c r="H110" s="7">
        <f t="shared" si="13"/>
        <v>122000</v>
      </c>
      <c r="J110" s="18">
        <v>6</v>
      </c>
      <c r="K110" s="8" t="s">
        <v>20</v>
      </c>
      <c r="L110" s="18">
        <v>30000</v>
      </c>
      <c r="M110" s="30">
        <v>1890000</v>
      </c>
      <c r="N110" s="7">
        <f t="shared" si="8"/>
        <v>151200</v>
      </c>
      <c r="O110" s="7">
        <f t="shared" si="9"/>
        <v>181200</v>
      </c>
      <c r="Q110" s="18">
        <v>6</v>
      </c>
      <c r="R110" s="8" t="s">
        <v>20</v>
      </c>
      <c r="S110" s="18">
        <v>30000</v>
      </c>
      <c r="T110" s="29">
        <v>1670000</v>
      </c>
      <c r="U110" s="7">
        <f t="shared" si="10"/>
        <v>133600</v>
      </c>
      <c r="V110" s="7">
        <f t="shared" si="11"/>
        <v>163600</v>
      </c>
    </row>
    <row r="113" spans="3:9">
      <c r="C113" s="20" t="s">
        <v>52</v>
      </c>
      <c r="D113" s="20" t="s">
        <v>43</v>
      </c>
      <c r="E113" s="21" t="s">
        <v>53</v>
      </c>
      <c r="F113" s="20" t="s">
        <v>54</v>
      </c>
      <c r="G113" s="20" t="s">
        <v>55</v>
      </c>
      <c r="H113" s="20" t="s">
        <v>56</v>
      </c>
      <c r="I113" s="20" t="s">
        <v>57</v>
      </c>
    </row>
    <row r="114" spans="3:9">
      <c r="C114" s="7">
        <v>1</v>
      </c>
      <c r="D114" s="8" t="s">
        <v>15</v>
      </c>
      <c r="E114" s="7">
        <v>170800</v>
      </c>
      <c r="F114" s="7">
        <v>150000</v>
      </c>
      <c r="G114" s="7">
        <v>179600</v>
      </c>
      <c r="H114" s="7">
        <f>AVERAGE(E114:G114)</f>
        <v>166800</v>
      </c>
      <c r="I114" s="7">
        <f>ROUND(H114,1)</f>
        <v>166800</v>
      </c>
    </row>
    <row r="115" spans="3:9">
      <c r="C115" s="7">
        <v>2</v>
      </c>
      <c r="D115" s="8" t="s">
        <v>16</v>
      </c>
      <c r="E115" s="7">
        <v>87600</v>
      </c>
      <c r="F115" s="7">
        <v>158000</v>
      </c>
      <c r="G115" s="7">
        <v>160400</v>
      </c>
      <c r="H115" s="7">
        <f t="shared" ref="H115:H119" si="14">AVERAGE(E115:G115)</f>
        <v>135333.333333333</v>
      </c>
      <c r="I115" s="7">
        <f t="shared" ref="I115:I119" si="15">ROUND(H115,1)</f>
        <v>135333.3</v>
      </c>
    </row>
    <row r="116" spans="3:9">
      <c r="C116" s="7">
        <v>3</v>
      </c>
      <c r="D116" s="8" t="s">
        <v>17</v>
      </c>
      <c r="E116" s="7">
        <v>72000</v>
      </c>
      <c r="F116" s="7">
        <v>304000</v>
      </c>
      <c r="G116" s="7">
        <v>180400</v>
      </c>
      <c r="H116" s="7">
        <f t="shared" si="14"/>
        <v>185466.666666667</v>
      </c>
      <c r="I116" s="7">
        <f t="shared" si="15"/>
        <v>185466.7</v>
      </c>
    </row>
    <row r="117" spans="3:9">
      <c r="C117" s="7">
        <v>4</v>
      </c>
      <c r="D117" s="8" t="s">
        <v>18</v>
      </c>
      <c r="E117" s="7">
        <v>364000</v>
      </c>
      <c r="F117" s="7">
        <v>126800</v>
      </c>
      <c r="G117" s="7">
        <v>268000</v>
      </c>
      <c r="H117" s="7">
        <f t="shared" si="14"/>
        <v>252933.333333333</v>
      </c>
      <c r="I117" s="7">
        <f t="shared" si="15"/>
        <v>252933.3</v>
      </c>
    </row>
    <row r="118" spans="3:9">
      <c r="C118" s="7">
        <v>5</v>
      </c>
      <c r="D118" s="8" t="s">
        <v>19</v>
      </c>
      <c r="E118" s="7">
        <v>80400</v>
      </c>
      <c r="F118" s="7">
        <v>88800</v>
      </c>
      <c r="G118" s="7">
        <v>64200</v>
      </c>
      <c r="H118" s="7">
        <f t="shared" si="14"/>
        <v>77800</v>
      </c>
      <c r="I118" s="7">
        <f t="shared" si="15"/>
        <v>77800</v>
      </c>
    </row>
    <row r="119" spans="3:9">
      <c r="C119" s="7">
        <v>6</v>
      </c>
      <c r="D119" s="8" t="s">
        <v>20</v>
      </c>
      <c r="E119" s="7">
        <v>122000</v>
      </c>
      <c r="F119" s="7">
        <v>181200</v>
      </c>
      <c r="G119" s="7">
        <v>163600</v>
      </c>
      <c r="H119" s="7">
        <f t="shared" si="14"/>
        <v>155600</v>
      </c>
      <c r="I119" s="7">
        <f t="shared" si="15"/>
        <v>155600</v>
      </c>
    </row>
    <row r="124" ht="14.5" customHeight="1" spans="1:5">
      <c r="A124" s="22" t="s">
        <v>58</v>
      </c>
      <c r="B124" s="22"/>
      <c r="C124" s="22"/>
      <c r="D124" s="22"/>
      <c r="E124" s="22"/>
    </row>
    <row r="125" ht="14.5" customHeight="1" spans="1:5">
      <c r="A125" s="22"/>
      <c r="B125" s="22"/>
      <c r="C125" s="22"/>
      <c r="D125" s="22"/>
      <c r="E125" s="22"/>
    </row>
    <row r="126" spans="1:1">
      <c r="A126" s="6"/>
    </row>
    <row r="128" spans="1:5">
      <c r="A128" s="7" t="s">
        <v>59</v>
      </c>
      <c r="B128" s="7" t="s">
        <v>60</v>
      </c>
      <c r="C128" s="7" t="s">
        <v>61</v>
      </c>
      <c r="D128" s="7" t="s">
        <v>62</v>
      </c>
      <c r="E128" s="7" t="s">
        <v>63</v>
      </c>
    </row>
    <row r="129" spans="1:5">
      <c r="A129" s="7" t="s">
        <v>41</v>
      </c>
      <c r="B129" s="7">
        <v>7854500</v>
      </c>
      <c r="C129" s="7">
        <v>8750000</v>
      </c>
      <c r="D129" s="7">
        <f>C129-B129</f>
        <v>895500</v>
      </c>
      <c r="E129" s="7" t="s">
        <v>64</v>
      </c>
    </row>
    <row r="130" spans="1:5">
      <c r="A130" s="7" t="s">
        <v>50</v>
      </c>
      <c r="B130" s="7">
        <v>9998300</v>
      </c>
      <c r="C130" s="7">
        <v>9920000</v>
      </c>
      <c r="D130" s="7">
        <f t="shared" ref="D130:D131" si="16">C130-B130</f>
        <v>-78300</v>
      </c>
      <c r="E130" s="7" t="s">
        <v>65</v>
      </c>
    </row>
    <row r="131" spans="1:5">
      <c r="A131" s="7" t="s">
        <v>51</v>
      </c>
      <c r="B131" s="7">
        <v>8985700</v>
      </c>
      <c r="C131" s="7">
        <v>10000000</v>
      </c>
      <c r="D131" s="7">
        <f t="shared" si="16"/>
        <v>1014300</v>
      </c>
      <c r="E131" s="7" t="s">
        <v>64</v>
      </c>
    </row>
    <row r="132" spans="1:5">
      <c r="A132" s="31"/>
      <c r="B132" s="31"/>
      <c r="C132" s="31"/>
      <c r="D132" s="31"/>
      <c r="E132" s="31"/>
    </row>
    <row r="134" spans="1:2">
      <c r="A134" s="32"/>
      <c r="B134" s="32"/>
    </row>
    <row r="135" spans="1:6">
      <c r="A135" s="33" t="s">
        <v>59</v>
      </c>
      <c r="B135" s="33" t="s">
        <v>12</v>
      </c>
      <c r="C135" s="33" t="s">
        <v>11</v>
      </c>
      <c r="D135" s="33" t="s">
        <v>13</v>
      </c>
      <c r="E135" s="33" t="s">
        <v>14</v>
      </c>
      <c r="F135" s="33" t="s">
        <v>66</v>
      </c>
    </row>
    <row r="136" spans="1:6">
      <c r="A136" s="7" t="s">
        <v>41</v>
      </c>
      <c r="B136" s="7">
        <v>53</v>
      </c>
      <c r="C136" s="7">
        <v>48</v>
      </c>
      <c r="D136" s="7">
        <v>56</v>
      </c>
      <c r="E136" s="7">
        <v>48</v>
      </c>
      <c r="F136" s="7">
        <f>SUM(B136:E136)</f>
        <v>205</v>
      </c>
    </row>
    <row r="137" spans="1:6">
      <c r="A137" s="7" t="s">
        <v>50</v>
      </c>
      <c r="B137" s="7">
        <v>55</v>
      </c>
      <c r="C137" s="7">
        <v>50</v>
      </c>
      <c r="D137" s="7">
        <v>79</v>
      </c>
      <c r="E137" s="7">
        <v>60</v>
      </c>
      <c r="F137" s="7">
        <f t="shared" ref="F137:F138" si="17">SUM(B137:E137)</f>
        <v>244</v>
      </c>
    </row>
    <row r="138" spans="1:6">
      <c r="A138" s="7" t="s">
        <v>51</v>
      </c>
      <c r="B138" s="7">
        <v>67</v>
      </c>
      <c r="C138" s="7">
        <v>41</v>
      </c>
      <c r="D138" s="7">
        <v>70</v>
      </c>
      <c r="E138" s="7">
        <v>58</v>
      </c>
      <c r="F138" s="7">
        <f t="shared" si="17"/>
        <v>236</v>
      </c>
    </row>
    <row r="139" spans="1:6">
      <c r="A139" s="34" t="s">
        <v>67</v>
      </c>
      <c r="B139" s="35"/>
      <c r="C139" s="35"/>
      <c r="D139" s="35"/>
      <c r="E139" s="36"/>
      <c r="F139" s="17">
        <f>MIN(F136:F138)</f>
        <v>205</v>
      </c>
    </row>
    <row r="140" spans="1:6">
      <c r="A140" s="37"/>
      <c r="B140" s="37"/>
      <c r="C140" s="37"/>
      <c r="D140" s="37"/>
      <c r="E140" s="37"/>
      <c r="F140" s="38"/>
    </row>
    <row r="141" spans="1:6">
      <c r="A141" s="37"/>
      <c r="B141" s="37"/>
      <c r="C141" s="37"/>
      <c r="D141" s="37"/>
      <c r="E141" s="37"/>
      <c r="F141" s="38"/>
    </row>
    <row r="142" spans="1:6">
      <c r="A142" s="37"/>
      <c r="B142" s="37"/>
      <c r="C142" s="37"/>
      <c r="D142" s="37"/>
      <c r="E142" s="37"/>
      <c r="F142" s="38"/>
    </row>
    <row r="143" spans="1:6">
      <c r="A143" s="37"/>
      <c r="B143" s="37"/>
      <c r="C143" s="37"/>
      <c r="D143" s="37"/>
      <c r="E143" s="37"/>
      <c r="F143" s="38"/>
    </row>
    <row r="144" spans="1:6">
      <c r="A144" s="37"/>
      <c r="B144" s="37"/>
      <c r="C144" s="37"/>
      <c r="D144" s="37"/>
      <c r="E144" s="37"/>
      <c r="F144" s="38"/>
    </row>
    <row r="145" spans="1:6">
      <c r="A145" s="37"/>
      <c r="B145" s="37"/>
      <c r="C145" s="37"/>
      <c r="D145" s="37"/>
      <c r="E145" s="37"/>
      <c r="F145" s="38"/>
    </row>
    <row r="146" spans="1:6">
      <c r="A146" s="37"/>
      <c r="B146" s="37"/>
      <c r="C146" s="37"/>
      <c r="D146" s="37"/>
      <c r="E146" s="37"/>
      <c r="F146" s="38"/>
    </row>
    <row r="149" ht="26.25" spans="1:3">
      <c r="A149" s="39" t="s">
        <v>68</v>
      </c>
      <c r="B149" s="39"/>
      <c r="C149" s="39"/>
    </row>
    <row r="150" spans="1:3">
      <c r="A150" s="40"/>
      <c r="B150" s="40"/>
      <c r="C150" s="40"/>
    </row>
    <row r="152" spans="1:4">
      <c r="A152" s="41" t="s">
        <v>59</v>
      </c>
      <c r="B152" s="41" t="s">
        <v>60</v>
      </c>
      <c r="C152" s="41" t="s">
        <v>61</v>
      </c>
      <c r="D152" s="41" t="s">
        <v>64</v>
      </c>
    </row>
    <row r="153" spans="1:4">
      <c r="A153" s="7" t="s">
        <v>41</v>
      </c>
      <c r="B153" s="7">
        <v>9288500</v>
      </c>
      <c r="C153" s="7">
        <v>8750000</v>
      </c>
      <c r="D153" s="7">
        <v>-538500</v>
      </c>
    </row>
    <row r="154" spans="1:4">
      <c r="A154" s="7" t="s">
        <v>50</v>
      </c>
      <c r="B154" s="7">
        <v>9744300</v>
      </c>
      <c r="C154" s="7">
        <v>9920000</v>
      </c>
      <c r="D154" s="7">
        <v>175700</v>
      </c>
    </row>
    <row r="155" spans="1:4">
      <c r="A155" s="7" t="s">
        <v>51</v>
      </c>
      <c r="B155" s="7">
        <v>8904700</v>
      </c>
      <c r="C155" s="7">
        <v>10000000</v>
      </c>
      <c r="D155" s="7">
        <v>1095300</v>
      </c>
    </row>
    <row r="156" spans="1:4">
      <c r="A156" s="7" t="s">
        <v>69</v>
      </c>
      <c r="B156" s="7">
        <v>7345200</v>
      </c>
      <c r="C156" s="7">
        <v>7957400</v>
      </c>
      <c r="D156" s="7">
        <v>612200</v>
      </c>
    </row>
    <row r="157" spans="1:4">
      <c r="A157" s="7" t="s">
        <v>70</v>
      </c>
      <c r="B157" s="7">
        <v>8987000</v>
      </c>
      <c r="C157" s="7">
        <v>9876500</v>
      </c>
      <c r="D157" s="7">
        <v>889500</v>
      </c>
    </row>
    <row r="158" spans="1:4">
      <c r="A158" s="7" t="s">
        <v>71</v>
      </c>
      <c r="B158" s="7">
        <v>5215400</v>
      </c>
      <c r="C158" s="7">
        <v>5164500</v>
      </c>
      <c r="D158" s="7">
        <v>-50900</v>
      </c>
    </row>
    <row r="159" spans="1:4">
      <c r="A159" s="7" t="s">
        <v>72</v>
      </c>
      <c r="B159" s="7">
        <v>9976500</v>
      </c>
      <c r="C159" s="7">
        <v>11543600</v>
      </c>
      <c r="D159" s="7">
        <v>1567100</v>
      </c>
    </row>
    <row r="160" spans="1:4">
      <c r="A160" s="7" t="s">
        <v>73</v>
      </c>
      <c r="B160" s="7">
        <v>7976700</v>
      </c>
      <c r="C160" s="7">
        <v>8087900</v>
      </c>
      <c r="D160" s="7">
        <v>111200</v>
      </c>
    </row>
    <row r="161" spans="1:4">
      <c r="A161" s="7" t="s">
        <v>74</v>
      </c>
      <c r="B161" s="7">
        <v>9879000</v>
      </c>
      <c r="C161" s="7">
        <v>9969800</v>
      </c>
      <c r="D161" s="7">
        <v>90800</v>
      </c>
    </row>
    <row r="162" spans="1:4">
      <c r="A162" s="7" t="s">
        <v>75</v>
      </c>
      <c r="B162" s="7">
        <v>6234800</v>
      </c>
      <c r="C162" s="7">
        <v>7024000</v>
      </c>
      <c r="D162" s="7">
        <v>789200</v>
      </c>
    </row>
    <row r="163" spans="1:4">
      <c r="A163" s="7" t="s">
        <v>76</v>
      </c>
      <c r="B163" s="7">
        <v>4534800</v>
      </c>
      <c r="C163" s="7">
        <v>4809300</v>
      </c>
      <c r="D163" s="7">
        <v>274500</v>
      </c>
    </row>
    <row r="164" spans="1:4">
      <c r="A164" s="7" t="s">
        <v>77</v>
      </c>
      <c r="B164" s="7">
        <v>8348700</v>
      </c>
      <c r="C164" s="7">
        <v>8834800</v>
      </c>
      <c r="D164" s="7">
        <v>486100</v>
      </c>
    </row>
  </sheetData>
  <sortState ref="J51:J56">
    <sortCondition ref="J51"/>
  </sortState>
  <mergeCells count="19">
    <mergeCell ref="C3:D3"/>
    <mergeCell ref="K38:M38"/>
    <mergeCell ref="A84:F84"/>
    <mergeCell ref="C89:H89"/>
    <mergeCell ref="C90:H90"/>
    <mergeCell ref="C102:H102"/>
    <mergeCell ref="J102:O102"/>
    <mergeCell ref="Q102:V102"/>
    <mergeCell ref="C103:H103"/>
    <mergeCell ref="J103:O103"/>
    <mergeCell ref="Q103:V103"/>
    <mergeCell ref="A134:B134"/>
    <mergeCell ref="A139:E139"/>
    <mergeCell ref="A149:C149"/>
    <mergeCell ref="J88:L89"/>
    <mergeCell ref="A124:E125"/>
    <mergeCell ref="C87:E88"/>
    <mergeCell ref="C100:E101"/>
    <mergeCell ref="A5:G6"/>
  </mergeCells>
  <conditionalFormatting sqref="E129:E132">
    <cfRule type="containsText" dxfId="13" priority="2" operator="between" text="Profit">
      <formula>NOT(ISERROR(SEARCH("Profit",E129)))</formula>
    </cfRule>
  </conditionalFormatting>
  <conditionalFormatting sqref="E130:E132">
    <cfRule type="containsText" dxfId="14" priority="1" operator="between" text="Loss">
      <formula>NOT(ISERROR(SEARCH("Loss",E130)))</formula>
    </cfRule>
  </conditionalFormatting>
  <pageMargins left="0.7" right="0.7" top="0.75" bottom="0.75" header="0.3" footer="0.3"/>
  <pageSetup paperSize="1" orientation="portrait"/>
  <headerFooter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Draft</vt:lpstr>
      <vt:lpstr>Draft2</vt:lpstr>
      <vt:lpstr>Draft3</vt:lpstr>
      <vt:lpstr>Draft4</vt:lpstr>
      <vt:lpstr>Draft5</vt:lpstr>
      <vt:lpstr>Ans to the 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Networking-Lab</cp:lastModifiedBy>
  <dcterms:created xsi:type="dcterms:W3CDTF">2024-05-29T21:50:00Z</dcterms:created>
  <dcterms:modified xsi:type="dcterms:W3CDTF">2025-02-05T10:37:49Z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C4D73A6B153A4F7BBD1B65E6DE426082_12</vt:lpwstr>
  </property>
  <property fmtid="{D5CDD505-2E9C-101B-9397-08002B2CF9AE}" pid="3" name="KSOProductBuildVer">
    <vt:lpwstr>1033-12.2.0.19805</vt:lpwstr>
  </property>
</Properties>
</file>