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GLH\Documents\"/>
    </mc:Choice>
  </mc:AlternateContent>
  <xr:revisionPtr revIDLastSave="0" documentId="8_{C763E657-42E5-42FE-B15D-BFF6651008AD}" xr6:coauthVersionLast="46" xr6:coauthVersionMax="46" xr10:uidLastSave="{00000000-0000-0000-0000-000000000000}"/>
  <bookViews>
    <workbookView xWindow="-120" yWindow="-120" windowWidth="29040" windowHeight="15840" xr2:uid="{7802C907-88FA-4DA3-862B-C2162136A4F5}"/>
  </bookViews>
  <sheets>
    <sheet name="Sheet2" sheetId="2" r:id="rId1"/>
    <sheet name="Sheet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8" i="2" l="1"/>
  <c r="D39" i="2" s="1"/>
  <c r="D40" i="2" s="1"/>
  <c r="D41" i="2" s="1"/>
  <c r="F9" i="2"/>
  <c r="L22" i="2"/>
  <c r="F18" i="2"/>
  <c r="F29" i="2"/>
  <c r="F28" i="2" l="1"/>
  <c r="F27" i="2" l="1"/>
  <c r="L14" i="2" l="1"/>
  <c r="O26" i="2"/>
  <c r="O25" i="2"/>
  <c r="O24" i="2"/>
  <c r="O23" i="2"/>
  <c r="O22" i="2"/>
  <c r="O21" i="2"/>
  <c r="L15" i="2"/>
  <c r="L16" i="2"/>
  <c r="L17" i="2"/>
  <c r="L18" i="2"/>
  <c r="L19" i="2"/>
  <c r="L20" i="2"/>
  <c r="F31" i="2"/>
  <c r="F30" i="2"/>
  <c r="F24" i="2"/>
  <c r="F6" i="2" l="1"/>
  <c r="F17" i="2"/>
  <c r="F10" i="2" l="1"/>
  <c r="L25" i="2"/>
  <c r="L24" i="2"/>
  <c r="L23" i="2"/>
  <c r="L21" i="2"/>
  <c r="F19" i="2"/>
  <c r="F22" i="2"/>
  <c r="F21" i="2"/>
  <c r="F20" i="2"/>
  <c r="F16" i="2"/>
  <c r="F15" i="2"/>
  <c r="F14" i="2"/>
  <c r="F13" i="2"/>
  <c r="F12" i="2"/>
  <c r="F11" i="2"/>
  <c r="F33" i="2" l="1"/>
  <c r="D33" i="2" l="1"/>
  <c r="D43" i="2" s="1"/>
</calcChain>
</file>

<file path=xl/sharedStrings.xml><?xml version="1.0" encoding="utf-8"?>
<sst xmlns="http://schemas.openxmlformats.org/spreadsheetml/2006/main" count="76" uniqueCount="53">
  <si>
    <t xml:space="preserve">Project Identification </t>
  </si>
  <si>
    <t>Project Evaluation</t>
  </si>
  <si>
    <t>Is this project the type of work that ATG performs?</t>
  </si>
  <si>
    <t>Is the project wired for someone else?</t>
  </si>
  <si>
    <t>Is there enough money in the project to complete the project?</t>
  </si>
  <si>
    <t>Can our team produce a quality product?</t>
  </si>
  <si>
    <t>Are the team's people and resources available within the projected schedule to work on the project?</t>
  </si>
  <si>
    <t>Project Assessment</t>
  </si>
  <si>
    <t>Anticipate Profit</t>
  </si>
  <si>
    <t xml:space="preserve">Expected Return </t>
  </si>
  <si>
    <t>Marketing Cost</t>
  </si>
  <si>
    <t xml:space="preserve">Probability of winning </t>
  </si>
  <si>
    <t>GO / NO - GO</t>
  </si>
  <si>
    <t>Project Selection Go vs No Go</t>
  </si>
  <si>
    <t>ATG ROI</t>
  </si>
  <si>
    <t>Project Funding (Total contract amount or if teaming, amount we expect to recieve)</t>
  </si>
  <si>
    <t>Do we have a good chance of winning (greater than 50%)</t>
  </si>
  <si>
    <t>NO</t>
  </si>
  <si>
    <t>YES</t>
  </si>
  <si>
    <t>Do we have a team and 3 recent relevant past projects that meet the minimum RFP/RFQ requirements?</t>
  </si>
  <si>
    <t>GO-NO-GO Score</t>
  </si>
  <si>
    <t xml:space="preserve">Don't Know </t>
  </si>
  <si>
    <t>minimum of 10%</t>
  </si>
  <si>
    <t>GO</t>
  </si>
  <si>
    <t>NO-GO</t>
  </si>
  <si>
    <t>GO; Need Written Approval by Practice Leader to go to Proposal Stage</t>
  </si>
  <si>
    <t>Is ATG Priming this Pursuit</t>
  </si>
  <si>
    <t>Is the Prime wired to win this project?</t>
  </si>
  <si>
    <t>Does the Prime have a good chance of winning (greater than 50%)?</t>
  </si>
  <si>
    <t>If yes to the previous question, then Skip to Project Assessment</t>
  </si>
  <si>
    <t xml:space="preserve">Do we have a positive relationship with the Prime? </t>
  </si>
  <si>
    <t>PRIME os SUB Contractor</t>
  </si>
  <si>
    <t>If no, then ATG is a SUB to a Prime on this pursuit, please answer the following:</t>
  </si>
  <si>
    <t xml:space="preserve">Minimum of 10% </t>
  </si>
  <si>
    <t>NO-GO; Need Written Justification &amp; Approval by BD Executive</t>
  </si>
  <si>
    <t>Score of 15-21</t>
  </si>
  <si>
    <t>Score of 12-14</t>
  </si>
  <si>
    <t>Score of 1-11</t>
  </si>
  <si>
    <t>Did we learn about the submittal with enough time to produce a quality proposal
(two weeks or more)?</t>
  </si>
  <si>
    <t>Did we learn about the project at least a month prior before it was advertised?</t>
  </si>
  <si>
    <t>If yes to the previous question, did we produce a capture plan?</t>
  </si>
  <si>
    <r>
      <t xml:space="preserve">Does our </t>
    </r>
    <r>
      <rPr>
        <b/>
        <u/>
        <sz val="14"/>
        <rFont val="Calibri"/>
        <family val="2"/>
        <scheme val="minor"/>
      </rPr>
      <t>team</t>
    </r>
    <r>
      <rPr>
        <sz val="14"/>
        <rFont val="Calibri"/>
        <family val="2"/>
        <scheme val="minor"/>
      </rPr>
      <t xml:space="preserve"> meet the selection criteria?</t>
    </r>
  </si>
  <si>
    <t>Can our team complete the project on-time?</t>
  </si>
  <si>
    <t>Do we have a positive, established relationship with the client/owner (decision maker)?</t>
  </si>
  <si>
    <t>Does the client/owner (decision maker) know, like and trust  PM and ATG well enough to award us this project?</t>
  </si>
  <si>
    <t>Can the team fit the work into our current workload (verified)?</t>
  </si>
  <si>
    <t>Does ATG expect to earn more than $250,000 in ATG revenue for this project or a foreseeable project stream?</t>
  </si>
  <si>
    <t>Is someone else wired to win this project?</t>
  </si>
  <si>
    <t>don't know is -3, blank is 0, YES+5, NO, +1</t>
  </si>
  <si>
    <t>Please select responses from the drop downs or insert appropriate information. For "No Go"s that move forward, please document the reason and include the signature of the BD Executive at the bottom of the sheet. Grey boxes will calculate automatically, please do not edit.</t>
  </si>
  <si>
    <t>Opp/Prop Number:                                                                                                        Project Name:                                                                                                                                                                                                                                     Capture Manager:                                                                                                           Est. Advertise Date:</t>
  </si>
  <si>
    <t>Black Hat Review Form
ATG Business Development</t>
  </si>
  <si>
    <t>This is the Labor Budget used in the Proposal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</si>
</sst>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sz val="36"/>
      <color theme="0"/>
      <name val="Calibri"/>
      <family val="2"/>
      <scheme val="minor"/>
    </font>
    <font>
      <b/>
      <sz val="24"/>
      <color theme="0"/>
      <name val="Calibri"/>
      <family val="2"/>
      <scheme val="minor"/>
    </font>
    <font>
      <b/>
      <sz val="24"/>
      <color rgb="FF3F3F3F"/>
      <name val="Calibri"/>
      <family val="2"/>
      <scheme val="minor"/>
    </font>
    <font>
      <sz val="14"/>
      <color theme="1"/>
      <name val="Calibri"/>
      <family val="2"/>
      <scheme val="minor"/>
    </font>
    <font>
      <sz val="11"/>
      <color rgb="FFFF0000"/>
      <name val="Calibri"/>
      <family val="2"/>
      <scheme val="minor"/>
    </font>
    <font>
      <b/>
      <sz val="11"/>
      <color theme="1"/>
      <name val="Calibri"/>
      <family val="2"/>
      <scheme val="minor"/>
    </font>
    <font>
      <sz val="14"/>
      <name val="Calibri"/>
      <family val="2"/>
      <scheme val="minor"/>
    </font>
    <font>
      <sz val="11"/>
      <name val="Calibri"/>
      <family val="2"/>
      <scheme val="minor"/>
    </font>
    <font>
      <b/>
      <sz val="16"/>
      <name val="Calibri"/>
      <family val="2"/>
      <scheme val="minor"/>
    </font>
    <font>
      <b/>
      <sz val="16"/>
      <color rgb="FF0E6C77"/>
      <name val="Calibri"/>
      <family val="2"/>
      <scheme val="minor"/>
    </font>
    <font>
      <sz val="11"/>
      <color rgb="FF0E6C77"/>
      <name val="Calibri"/>
      <family val="2"/>
      <scheme val="minor"/>
    </font>
    <font>
      <b/>
      <sz val="16"/>
      <color rgb="FFFF0000"/>
      <name val="Calibri"/>
      <family val="2"/>
      <scheme val="minor"/>
    </font>
    <font>
      <b/>
      <sz val="14"/>
      <name val="Calibri"/>
      <family val="2"/>
      <scheme val="minor"/>
    </font>
    <font>
      <sz val="36"/>
      <name val="Calibri"/>
      <family val="2"/>
      <scheme val="minor"/>
    </font>
    <font>
      <b/>
      <u/>
      <sz val="14"/>
      <name val="Calibri"/>
      <family val="2"/>
      <scheme val="minor"/>
    </font>
    <font>
      <b/>
      <sz val="16"/>
      <color theme="1"/>
      <name val="Calibri"/>
      <family val="2"/>
      <scheme val="minor"/>
    </font>
    <font>
      <b/>
      <sz val="18"/>
      <color theme="1"/>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rgb="FF1BA6B7"/>
        <bgColor indexed="64"/>
      </patternFill>
    </fill>
    <fill>
      <patternFill patternType="solid">
        <fgColor rgb="FF80DFEC"/>
        <bgColor indexed="64"/>
      </patternFill>
    </fill>
    <fill>
      <patternFill patternType="solid">
        <fgColor theme="2"/>
        <bgColor indexed="64"/>
      </patternFill>
    </fill>
  </fills>
  <borders count="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rgb="FF7F7F7F"/>
      </right>
      <top style="medium">
        <color indexed="64"/>
      </top>
      <bottom style="thin">
        <color rgb="FF7F7F7F"/>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rgb="FF7F7F7F"/>
      </left>
      <right/>
      <top style="medium">
        <color indexed="64"/>
      </top>
      <bottom style="thin">
        <color rgb="FF7F7F7F"/>
      </bottom>
      <diagonal/>
    </border>
    <border>
      <left style="thin">
        <color rgb="FF3F3F3F"/>
      </left>
      <right/>
      <top style="thin">
        <color rgb="FF3F3F3F"/>
      </top>
      <bottom style="thin">
        <color rgb="FF3F3F3F"/>
      </bottom>
      <diagonal/>
    </border>
    <border>
      <left style="thin">
        <color rgb="FF3F3F3F"/>
      </left>
      <right/>
      <top style="thin">
        <color rgb="FF3F3F3F"/>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3F3F3F"/>
      </top>
      <bottom style="thin">
        <color rgb="FF3F3F3F"/>
      </bottom>
      <diagonal/>
    </border>
    <border>
      <left/>
      <right style="medium">
        <color indexed="64"/>
      </right>
      <top style="thin">
        <color rgb="FF3F3F3F"/>
      </top>
      <bottom style="medium">
        <color indexed="64"/>
      </bottom>
      <diagonal/>
    </border>
    <border>
      <left style="medium">
        <color theme="0" tint="-0.14996795556505021"/>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theme="0" tint="-0.14996795556505021"/>
      </left>
      <right style="medium">
        <color theme="0" tint="-0.14993743705557422"/>
      </right>
      <top style="medium">
        <color theme="0" tint="-0.14993743705557422"/>
      </top>
      <bottom style="medium">
        <color theme="0" tint="-0.14993743705557422"/>
      </bottom>
      <diagonal/>
    </border>
    <border>
      <left style="medium">
        <color theme="0" tint="-0.14996795556505021"/>
      </left>
      <right style="medium">
        <color theme="0" tint="-0.14993743705557422"/>
      </right>
      <top/>
      <bottom style="medium">
        <color theme="0" tint="-0.14993743705557422"/>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rgb="FF3F3F3F"/>
      </right>
      <top style="medium">
        <color indexed="64"/>
      </top>
      <bottom style="medium">
        <color indexed="64"/>
      </bottom>
      <diagonal/>
    </border>
    <border>
      <left style="thin">
        <color rgb="FF3F3F3F"/>
      </left>
      <right/>
      <top style="medium">
        <color indexed="64"/>
      </top>
      <bottom style="medium">
        <color indexed="64"/>
      </bottom>
      <diagonal/>
    </border>
    <border>
      <left style="medium">
        <color indexed="64"/>
      </left>
      <right style="thin">
        <color rgb="FF7F7F7F"/>
      </right>
      <top/>
      <bottom/>
      <diagonal/>
    </border>
    <border>
      <left/>
      <right/>
      <top style="thin">
        <color indexed="64"/>
      </top>
      <bottom/>
      <diagonal/>
    </border>
    <border>
      <left/>
      <right style="thin">
        <color rgb="FF3F3F3F"/>
      </right>
      <top style="medium">
        <color indexed="64"/>
      </top>
      <bottom style="thin">
        <color indexed="64"/>
      </bottom>
      <diagonal/>
    </border>
    <border>
      <left/>
      <right style="thin">
        <color rgb="FF3F3F3F"/>
      </right>
      <top style="thin">
        <color indexed="64"/>
      </top>
      <bottom style="thin">
        <color indexed="64"/>
      </bottom>
      <diagonal/>
    </border>
    <border>
      <left/>
      <right style="thin">
        <color rgb="FF3F3F3F"/>
      </right>
      <top style="thin">
        <color indexed="64"/>
      </top>
      <bottom style="medium">
        <color indexed="64"/>
      </bottom>
      <diagonal/>
    </border>
    <border>
      <left style="thin">
        <color rgb="FF7F7F7F"/>
      </left>
      <right/>
      <top style="thin">
        <color rgb="FF7F7F7F"/>
      </top>
      <bottom/>
      <diagonal/>
    </border>
    <border>
      <left/>
      <right style="medium">
        <color indexed="64"/>
      </right>
      <top style="thin">
        <color rgb="FF7F7F7F"/>
      </top>
      <bottom/>
      <diagonal/>
    </border>
    <border>
      <left style="thin">
        <color rgb="FF3F3F3F"/>
      </left>
      <right/>
      <top style="medium">
        <color rgb="FF3F3F3F"/>
      </top>
      <bottom style="thin">
        <color rgb="FF3F3F3F"/>
      </bottom>
      <diagonal/>
    </border>
    <border>
      <left/>
      <right style="medium">
        <color indexed="64"/>
      </right>
      <top style="medium">
        <color rgb="FF3F3F3F"/>
      </top>
      <bottom style="thin">
        <color rgb="FF3F3F3F"/>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3" fillId="3" borderId="2" applyNumberFormat="0" applyAlignment="0" applyProtection="0"/>
  </cellStyleXfs>
  <cellXfs count="83">
    <xf numFmtId="0" fontId="0" fillId="0" borderId="0" xfId="0"/>
    <xf numFmtId="0" fontId="8" fillId="0" borderId="0" xfId="0" applyFont="1" applyAlignment="1">
      <alignment horizontal="right"/>
    </xf>
    <xf numFmtId="10" fontId="0" fillId="0" borderId="0" xfId="0" applyNumberFormat="1"/>
    <xf numFmtId="0" fontId="0" fillId="0" borderId="0" xfId="0" applyAlignment="1">
      <alignment horizontal="center"/>
    </xf>
    <xf numFmtId="0" fontId="9" fillId="0" borderId="0" xfId="0" applyFont="1"/>
    <xf numFmtId="16" fontId="9" fillId="0" borderId="0" xfId="0" applyNumberFormat="1" applyFont="1"/>
    <xf numFmtId="10" fontId="9" fillId="0" borderId="0" xfId="0" applyNumberFormat="1" applyFont="1"/>
    <xf numFmtId="0" fontId="10" fillId="4" borderId="9" xfId="3" applyFont="1" applyFill="1" applyBorder="1" applyAlignment="1">
      <alignment vertical="top"/>
    </xf>
    <xf numFmtId="0" fontId="0" fillId="0" borderId="25" xfId="0" applyBorder="1"/>
    <xf numFmtId="0" fontId="10" fillId="7" borderId="24" xfId="3" applyFont="1" applyFill="1" applyBorder="1" applyAlignment="1">
      <alignment horizontal="center"/>
    </xf>
    <xf numFmtId="0" fontId="10" fillId="7" borderId="23" xfId="3" applyFont="1" applyFill="1" applyBorder="1" applyAlignment="1">
      <alignment horizontal="center"/>
    </xf>
    <xf numFmtId="0" fontId="5" fillId="6" borderId="3" xfId="4" applyFont="1" applyFill="1" applyBorder="1" applyAlignment="1">
      <alignment horizontal="center"/>
    </xf>
    <xf numFmtId="0" fontId="5" fillId="6" borderId="10" xfId="4" applyFont="1" applyFill="1" applyBorder="1" applyAlignment="1">
      <alignment horizontal="center"/>
    </xf>
    <xf numFmtId="0" fontId="5" fillId="6" borderId="28" xfId="4" applyFont="1" applyFill="1" applyBorder="1" applyAlignment="1">
      <alignment horizontal="center"/>
    </xf>
    <xf numFmtId="0" fontId="4" fillId="6" borderId="5"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4" xfId="0" applyFont="1" applyFill="1" applyBorder="1" applyAlignment="1">
      <alignment horizontal="center" vertical="center"/>
    </xf>
    <xf numFmtId="164" fontId="10" fillId="7" borderId="13" xfId="1" applyNumberFormat="1" applyFont="1" applyFill="1" applyBorder="1" applyAlignment="1">
      <alignment horizontal="center"/>
    </xf>
    <xf numFmtId="0" fontId="11" fillId="7" borderId="16" xfId="0" applyFont="1" applyFill="1" applyBorder="1" applyAlignment="1">
      <alignment horizontal="center"/>
    </xf>
    <xf numFmtId="164" fontId="12" fillId="5" borderId="14" xfId="1" applyNumberFormat="1" applyFont="1" applyFill="1" applyBorder="1" applyAlignment="1">
      <alignment horizontal="center"/>
    </xf>
    <xf numFmtId="0" fontId="11" fillId="5" borderId="17" xfId="0" applyFont="1" applyFill="1" applyBorder="1" applyAlignment="1">
      <alignment horizontal="center"/>
    </xf>
    <xf numFmtId="10" fontId="12" fillId="5" borderId="15" xfId="2" applyNumberFormat="1" applyFont="1" applyFill="1" applyBorder="1" applyAlignment="1">
      <alignment horizontal="center"/>
    </xf>
    <xf numFmtId="10" fontId="11" fillId="5" borderId="18" xfId="0" applyNumberFormat="1" applyFont="1" applyFill="1" applyBorder="1" applyAlignment="1">
      <alignment horizontal="center"/>
    </xf>
    <xf numFmtId="0" fontId="6" fillId="3" borderId="29" xfId="4" applyFont="1" applyBorder="1" applyAlignment="1">
      <alignment horizontal="center" vertical="center"/>
    </xf>
    <xf numFmtId="0" fontId="0" fillId="0" borderId="4" xfId="0" applyBorder="1" applyAlignment="1">
      <alignment horizontal="center" vertical="center"/>
    </xf>
    <xf numFmtId="0" fontId="20" fillId="8" borderId="12" xfId="0" applyFont="1" applyFill="1" applyBorder="1" applyAlignment="1">
      <alignment horizontal="left" vertical="center" wrapText="1"/>
    </xf>
    <xf numFmtId="0" fontId="19" fillId="8" borderId="12" xfId="0" applyFont="1" applyFill="1" applyBorder="1" applyAlignment="1">
      <alignment horizontal="left" vertical="center" wrapText="1"/>
    </xf>
    <xf numFmtId="0" fontId="0" fillId="4" borderId="0" xfId="0" applyFill="1"/>
    <xf numFmtId="0" fontId="19" fillId="4" borderId="0" xfId="0" applyFont="1" applyFill="1" applyBorder="1" applyAlignment="1">
      <alignment horizontal="right" vertical="top" wrapText="1"/>
    </xf>
    <xf numFmtId="0" fontId="9" fillId="4" borderId="0" xfId="0" applyFont="1" applyFill="1"/>
    <xf numFmtId="164" fontId="0" fillId="4" borderId="0" xfId="0" applyNumberFormat="1" applyFill="1"/>
    <xf numFmtId="10" fontId="0" fillId="4" borderId="0" xfId="0" applyNumberFormat="1" applyFill="1"/>
    <xf numFmtId="0" fontId="7" fillId="4" borderId="10" xfId="0" applyFont="1" applyFill="1" applyBorder="1" applyAlignment="1">
      <alignment horizontal="left" vertical="top" wrapText="1"/>
    </xf>
    <xf numFmtId="0" fontId="10" fillId="4" borderId="0" xfId="3" applyFont="1" applyFill="1" applyBorder="1"/>
    <xf numFmtId="0" fontId="10" fillId="4" borderId="0" xfId="3" applyFont="1" applyFill="1" applyBorder="1" applyAlignment="1">
      <alignment horizontal="center"/>
    </xf>
    <xf numFmtId="0" fontId="10" fillId="4" borderId="0" xfId="3" applyFont="1" applyFill="1" applyBorder="1" applyAlignment="1">
      <alignment wrapText="1"/>
    </xf>
    <xf numFmtId="0" fontId="10" fillId="4" borderId="0" xfId="3" applyFont="1" applyFill="1" applyBorder="1" applyAlignment="1">
      <alignment horizontal="right"/>
    </xf>
    <xf numFmtId="0" fontId="10" fillId="4" borderId="0" xfId="0" applyFont="1" applyFill="1" applyBorder="1"/>
    <xf numFmtId="0" fontId="16" fillId="4" borderId="0" xfId="3" applyFont="1" applyFill="1" applyBorder="1"/>
    <xf numFmtId="0" fontId="10" fillId="4" borderId="0" xfId="0" applyFont="1" applyFill="1" applyBorder="1" applyAlignment="1">
      <alignment horizontal="left"/>
    </xf>
    <xf numFmtId="0" fontId="16" fillId="4" borderId="0" xfId="0" applyFont="1" applyFill="1" applyBorder="1" applyAlignment="1">
      <alignment horizontal="right"/>
    </xf>
    <xf numFmtId="0" fontId="10" fillId="4" borderId="0" xfId="0" applyFont="1" applyFill="1" applyBorder="1" applyAlignment="1">
      <alignment horizontal="right"/>
    </xf>
    <xf numFmtId="0" fontId="16" fillId="4" borderId="0" xfId="3" applyFont="1" applyFill="1" applyBorder="1" applyAlignment="1">
      <alignment horizontal="right"/>
    </xf>
    <xf numFmtId="0" fontId="17" fillId="4" borderId="0" xfId="0" applyFont="1" applyFill="1" applyBorder="1" applyAlignment="1">
      <alignment horizontal="center"/>
    </xf>
    <xf numFmtId="0" fontId="16" fillId="4" borderId="0" xfId="3" applyFont="1" applyFill="1" applyBorder="1" applyAlignment="1">
      <alignment horizontal="center"/>
    </xf>
    <xf numFmtId="0" fontId="10" fillId="4" borderId="19" xfId="3" applyFont="1" applyFill="1" applyBorder="1" applyAlignment="1">
      <alignment horizontal="center"/>
    </xf>
    <xf numFmtId="0" fontId="16" fillId="4" borderId="19" xfId="3" applyFont="1" applyFill="1" applyBorder="1" applyAlignment="1">
      <alignment horizontal="center"/>
    </xf>
    <xf numFmtId="0" fontId="17" fillId="4" borderId="19" xfId="0" applyFont="1" applyFill="1" applyBorder="1" applyAlignment="1">
      <alignment horizontal="center"/>
    </xf>
    <xf numFmtId="0" fontId="0" fillId="4" borderId="0" xfId="0" applyFill="1" applyAlignment="1">
      <alignment horizontal="center"/>
    </xf>
    <xf numFmtId="0" fontId="13" fillId="4" borderId="0" xfId="0" applyFont="1" applyFill="1" applyBorder="1" applyAlignment="1">
      <alignment horizontal="right"/>
    </xf>
    <xf numFmtId="0" fontId="15" fillId="4" borderId="0" xfId="0" applyFont="1" applyFill="1" applyAlignment="1">
      <alignment horizontal="right"/>
    </xf>
    <xf numFmtId="0" fontId="15" fillId="4" borderId="0" xfId="0" applyFont="1" applyFill="1" applyBorder="1" applyAlignment="1">
      <alignment horizontal="right"/>
    </xf>
    <xf numFmtId="9" fontId="13" fillId="4" borderId="0" xfId="0" applyNumberFormat="1" applyFont="1" applyFill="1" applyAlignment="1">
      <alignment horizontal="right"/>
    </xf>
    <xf numFmtId="9" fontId="15" fillId="4" borderId="0" xfId="0" applyNumberFormat="1" applyFont="1" applyFill="1" applyAlignment="1">
      <alignment horizontal="right"/>
    </xf>
    <xf numFmtId="10" fontId="9" fillId="4" borderId="0" xfId="0" applyNumberFormat="1" applyFont="1" applyFill="1"/>
    <xf numFmtId="0" fontId="13" fillId="4" borderId="0" xfId="0" applyFont="1" applyFill="1" applyAlignment="1">
      <alignment horizontal="right"/>
    </xf>
    <xf numFmtId="0" fontId="14" fillId="4" borderId="0" xfId="0" applyFont="1" applyFill="1"/>
    <xf numFmtId="9" fontId="8" fillId="4" borderId="0" xfId="0" applyNumberFormat="1" applyFont="1" applyFill="1" applyAlignment="1">
      <alignment horizontal="right"/>
    </xf>
    <xf numFmtId="0" fontId="13" fillId="4" borderId="0" xfId="0" applyFont="1" applyFill="1" applyAlignment="1">
      <alignment horizontal="right" vertical="center"/>
    </xf>
    <xf numFmtId="9" fontId="15" fillId="4" borderId="0" xfId="0" applyNumberFormat="1" applyFont="1" applyFill="1" applyAlignment="1">
      <alignment horizontal="right" vertical="center" wrapText="1"/>
    </xf>
    <xf numFmtId="9" fontId="15" fillId="4" borderId="0" xfId="0" applyNumberFormat="1" applyFont="1" applyFill="1" applyAlignment="1">
      <alignment horizontal="right" vertical="center"/>
    </xf>
    <xf numFmtId="9" fontId="0" fillId="4" borderId="0" xfId="0" applyNumberFormat="1" applyFill="1"/>
    <xf numFmtId="0" fontId="10" fillId="4" borderId="30" xfId="3" applyFont="1" applyFill="1" applyBorder="1" applyAlignment="1">
      <alignment vertical="top"/>
    </xf>
    <xf numFmtId="0" fontId="0" fillId="0" borderId="31" xfId="0" applyBorder="1"/>
    <xf numFmtId="0" fontId="12" fillId="5" borderId="20" xfId="4" applyFont="1" applyFill="1" applyBorder="1" applyAlignment="1">
      <alignment horizontal="right"/>
    </xf>
    <xf numFmtId="0" fontId="0" fillId="0" borderId="25" xfId="0" applyBorder="1" applyAlignment="1">
      <alignment horizontal="right"/>
    </xf>
    <xf numFmtId="0" fontId="0" fillId="0" borderId="32" xfId="0" applyBorder="1" applyAlignment="1">
      <alignment horizontal="right"/>
    </xf>
    <xf numFmtId="0" fontId="12" fillId="5" borderId="21" xfId="4" applyFont="1" applyFill="1" applyBorder="1" applyAlignment="1">
      <alignment horizontal="right"/>
    </xf>
    <xf numFmtId="0" fontId="0" fillId="0" borderId="26" xfId="0" applyBorder="1" applyAlignment="1">
      <alignment horizontal="right"/>
    </xf>
    <xf numFmtId="0" fontId="0" fillId="0" borderId="33" xfId="0" applyBorder="1" applyAlignment="1">
      <alignment horizontal="right"/>
    </xf>
    <xf numFmtId="0" fontId="12" fillId="5" borderId="22" xfId="4" applyFont="1" applyFill="1" applyBorder="1" applyAlignment="1">
      <alignment horizontal="right"/>
    </xf>
    <xf numFmtId="0" fontId="0" fillId="0" borderId="27" xfId="0" applyBorder="1" applyAlignment="1">
      <alignment horizontal="right"/>
    </xf>
    <xf numFmtId="0" fontId="0" fillId="0" borderId="34" xfId="0" applyBorder="1" applyAlignment="1">
      <alignment horizontal="right"/>
    </xf>
    <xf numFmtId="9" fontId="10" fillId="7" borderId="35" xfId="2" applyFont="1" applyFill="1" applyBorder="1" applyAlignment="1">
      <alignment horizontal="center"/>
    </xf>
    <xf numFmtId="0" fontId="11" fillId="7" borderId="36" xfId="0" applyFont="1" applyFill="1" applyBorder="1" applyAlignment="1">
      <alignment horizontal="center"/>
    </xf>
    <xf numFmtId="164" fontId="12" fillId="5" borderId="37" xfId="1" applyNumberFormat="1" applyFont="1" applyFill="1" applyBorder="1" applyAlignment="1">
      <alignment horizontal="center"/>
    </xf>
    <xf numFmtId="0" fontId="11" fillId="5" borderId="38" xfId="0" applyFont="1" applyFill="1" applyBorder="1" applyAlignment="1">
      <alignment horizontal="center"/>
    </xf>
  </cellXfs>
  <cellStyles count="5">
    <cellStyle name="Currency" xfId="1" builtinId="4"/>
    <cellStyle name="Input" xfId="3" builtinId="20"/>
    <cellStyle name="Normal" xfId="0" builtinId="0"/>
    <cellStyle name="Output" xfId="4" builtinId="21"/>
    <cellStyle name="Percent" xfId="2"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1BA6B7"/>
      <color rgb="FF80DFEC"/>
      <color rgb="FF74CAE4"/>
      <color rgb="FF0E6C77"/>
      <color rgb="FF19AF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1088707</xdr:colOff>
      <xdr:row>0</xdr:row>
      <xdr:rowOff>685800</xdr:rowOff>
    </xdr:to>
    <xdr:pic>
      <xdr:nvPicPr>
        <xdr:cNvPr id="3" name="Picture 2">
          <a:extLst>
            <a:ext uri="{FF2B5EF4-FFF2-40B4-BE49-F238E27FC236}">
              <a16:creationId xmlns:a16="http://schemas.microsoft.com/office/drawing/2014/main" id="{7581D300-88BF-4034-BCB3-6EFD218DD9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314630" cy="685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2671A-BC5A-4A13-BBB0-02660B15146D}">
  <sheetPr>
    <pageSetUpPr fitToPage="1"/>
  </sheetPr>
  <dimension ref="A1:BF83"/>
  <sheetViews>
    <sheetView tabSelected="1" zoomScale="53" zoomScaleNormal="53" workbookViewId="0">
      <selection activeCell="D43" sqref="D43:E43"/>
    </sheetView>
  </sheetViews>
  <sheetFormatPr defaultRowHeight="15" x14ac:dyDescent="0.25"/>
  <cols>
    <col min="3" max="3" width="141.85546875" bestFit="1" customWidth="1"/>
    <col min="4" max="4" width="23.140625" style="3" customWidth="1"/>
    <col min="5" max="5" width="10.140625" style="3" bestFit="1" customWidth="1"/>
    <col min="6" max="6" width="5.5703125" hidden="1" customWidth="1"/>
    <col min="7" max="7" width="16.5703125" hidden="1" customWidth="1"/>
    <col min="8" max="8" width="9.140625" hidden="1" customWidth="1"/>
    <col min="9" max="9" width="43.85546875" hidden="1" customWidth="1"/>
    <col min="10" max="10" width="5.5703125" hidden="1" customWidth="1"/>
    <col min="11" max="11" width="4.42578125" hidden="1" customWidth="1"/>
    <col min="12" max="12" width="12.28515625" hidden="1" customWidth="1"/>
    <col min="13" max="13" width="4.42578125" hidden="1" customWidth="1"/>
    <col min="14" max="14" width="13.5703125" hidden="1" customWidth="1"/>
    <col min="15" max="15" width="8.7109375" hidden="1" customWidth="1"/>
    <col min="16" max="16" width="21.7109375" style="33" hidden="1" customWidth="1"/>
    <col min="17" max="17" width="4.5703125" style="33" customWidth="1"/>
    <col min="18" max="18" width="11.140625" style="33" bestFit="1" customWidth="1"/>
    <col min="19" max="19" width="12.7109375" style="33" customWidth="1"/>
    <col min="20" max="20" width="12.5703125" style="33" customWidth="1"/>
    <col min="21" max="58" width="9.140625" style="33"/>
  </cols>
  <sheetData>
    <row r="1" spans="1:14" s="33" customFormat="1" ht="75" customHeight="1" x14ac:dyDescent="0.25">
      <c r="D1" s="34" t="s">
        <v>51</v>
      </c>
      <c r="E1" s="34"/>
    </row>
    <row r="2" spans="1:14" ht="75" customHeight="1" thickBot="1" x14ac:dyDescent="0.3">
      <c r="A2" s="31" t="s">
        <v>50</v>
      </c>
      <c r="B2" s="32"/>
      <c r="C2" s="32"/>
      <c r="D2" s="32"/>
      <c r="E2" s="32"/>
    </row>
    <row r="3" spans="1:14" ht="47.25" thickBot="1" x14ac:dyDescent="0.3">
      <c r="A3" s="20" t="s">
        <v>13</v>
      </c>
      <c r="B3" s="21"/>
      <c r="C3" s="21"/>
      <c r="D3" s="21"/>
      <c r="E3" s="22"/>
    </row>
    <row r="4" spans="1:14" s="33" customFormat="1" ht="39.75" customHeight="1" thickBot="1" x14ac:dyDescent="0.3">
      <c r="A4" s="38" t="s">
        <v>49</v>
      </c>
      <c r="B4" s="38"/>
      <c r="C4" s="38"/>
      <c r="D4" s="38"/>
      <c r="E4" s="38"/>
    </row>
    <row r="5" spans="1:14" ht="62.25" customHeight="1" thickBot="1" x14ac:dyDescent="0.3">
      <c r="A5" s="20" t="s">
        <v>0</v>
      </c>
      <c r="B5" s="21"/>
      <c r="C5" s="21"/>
      <c r="D5" s="21"/>
      <c r="E5" s="22"/>
    </row>
    <row r="6" spans="1:14" s="33" customFormat="1" ht="19.5" thickBot="1" x14ac:dyDescent="0.35">
      <c r="C6" s="39" t="s">
        <v>2</v>
      </c>
      <c r="D6" s="40" t="s">
        <v>18</v>
      </c>
      <c r="E6" s="40"/>
      <c r="F6" s="33">
        <f>IF(D6=N8,1,0)</f>
        <v>1</v>
      </c>
    </row>
    <row r="7" spans="1:14" ht="46.5" customHeight="1" x14ac:dyDescent="0.25">
      <c r="A7" s="14" t="s">
        <v>1</v>
      </c>
      <c r="B7" s="15"/>
      <c r="C7" s="15"/>
      <c r="D7" s="15"/>
      <c r="E7" s="16"/>
    </row>
    <row r="8" spans="1:14" ht="25.5" customHeight="1" thickBot="1" x14ac:dyDescent="0.3">
      <c r="A8" s="17"/>
      <c r="B8" s="18"/>
      <c r="C8" s="18"/>
      <c r="D8" s="18"/>
      <c r="E8" s="19"/>
      <c r="N8" t="s">
        <v>18</v>
      </c>
    </row>
    <row r="9" spans="1:14" ht="19.5" thickBot="1" x14ac:dyDescent="0.35">
      <c r="A9" s="33"/>
      <c r="B9" s="33"/>
      <c r="C9" s="41" t="s">
        <v>39</v>
      </c>
      <c r="D9" s="9" t="s">
        <v>18</v>
      </c>
      <c r="E9" s="40"/>
      <c r="F9">
        <f>IF(D9=N8,1,-1)</f>
        <v>1</v>
      </c>
      <c r="N9" t="s">
        <v>17</v>
      </c>
    </row>
    <row r="10" spans="1:14" ht="19.5" thickBot="1" x14ac:dyDescent="0.35">
      <c r="A10" s="33"/>
      <c r="B10" s="33"/>
      <c r="C10" s="42" t="s">
        <v>40</v>
      </c>
      <c r="D10" s="10" t="s">
        <v>18</v>
      </c>
      <c r="E10" s="40"/>
      <c r="F10">
        <f>IF(D9=N9,0,1)</f>
        <v>1</v>
      </c>
      <c r="N10" t="s">
        <v>21</v>
      </c>
    </row>
    <row r="11" spans="1:14" ht="19.5" thickBot="1" x14ac:dyDescent="0.35">
      <c r="A11" s="33"/>
      <c r="B11" s="33"/>
      <c r="C11" s="43" t="s">
        <v>43</v>
      </c>
      <c r="D11" s="10" t="s">
        <v>18</v>
      </c>
      <c r="E11" s="40"/>
      <c r="F11">
        <f>IF(D11=N8,1,0)</f>
        <v>1</v>
      </c>
    </row>
    <row r="12" spans="1:14" ht="19.5" thickBot="1" x14ac:dyDescent="0.35">
      <c r="A12" s="33"/>
      <c r="B12" s="33"/>
      <c r="C12" s="39" t="s">
        <v>44</v>
      </c>
      <c r="D12" s="10" t="s">
        <v>18</v>
      </c>
      <c r="E12" s="40"/>
      <c r="F12">
        <f>IF(D12=N8,1,0)</f>
        <v>1</v>
      </c>
    </row>
    <row r="13" spans="1:14" ht="19.5" thickBot="1" x14ac:dyDescent="0.35">
      <c r="A13" s="33"/>
      <c r="B13" s="33"/>
      <c r="C13" s="43" t="s">
        <v>16</v>
      </c>
      <c r="D13" s="10" t="s">
        <v>18</v>
      </c>
      <c r="E13" s="40"/>
      <c r="F13">
        <f>IF(D13=N8,1,0)</f>
        <v>1</v>
      </c>
    </row>
    <row r="14" spans="1:14" ht="19.5" thickBot="1" x14ac:dyDescent="0.35">
      <c r="A14" s="33"/>
      <c r="B14" s="33"/>
      <c r="C14" s="39" t="s">
        <v>41</v>
      </c>
      <c r="D14" s="10" t="s">
        <v>18</v>
      </c>
      <c r="E14" s="40"/>
      <c r="F14">
        <f>IF(D14=N8,1,0)</f>
        <v>1</v>
      </c>
      <c r="J14">
        <v>14</v>
      </c>
      <c r="K14">
        <v>21</v>
      </c>
      <c r="L14" s="2">
        <f t="shared" ref="L14" si="0">J14/K14</f>
        <v>0.66666666666666663</v>
      </c>
    </row>
    <row r="15" spans="1:14" ht="19.5" thickBot="1" x14ac:dyDescent="0.35">
      <c r="A15" s="33"/>
      <c r="B15" s="33"/>
      <c r="C15" s="41" t="s">
        <v>19</v>
      </c>
      <c r="D15" s="10" t="s">
        <v>18</v>
      </c>
      <c r="E15" s="40"/>
      <c r="F15">
        <f>IF(D15=N8,1,0)</f>
        <v>1</v>
      </c>
      <c r="J15">
        <v>15</v>
      </c>
      <c r="K15">
        <v>21</v>
      </c>
      <c r="L15" s="6">
        <f t="shared" ref="L15:L23" si="1">J15/K15</f>
        <v>0.7142857142857143</v>
      </c>
    </row>
    <row r="16" spans="1:14" ht="19.5" thickBot="1" x14ac:dyDescent="0.35">
      <c r="A16" s="33"/>
      <c r="B16" s="33"/>
      <c r="C16" s="39" t="s">
        <v>42</v>
      </c>
      <c r="D16" s="10" t="s">
        <v>18</v>
      </c>
      <c r="E16" s="40"/>
      <c r="F16">
        <f>IF(D16=N8,1,0)</f>
        <v>1</v>
      </c>
      <c r="J16">
        <v>16</v>
      </c>
      <c r="K16">
        <v>21</v>
      </c>
      <c r="L16" s="6">
        <f t="shared" si="1"/>
        <v>0.76190476190476186</v>
      </c>
    </row>
    <row r="17" spans="1:15" ht="19.5" thickBot="1" x14ac:dyDescent="0.35">
      <c r="A17" s="33"/>
      <c r="B17" s="33"/>
      <c r="C17" s="39" t="s">
        <v>5</v>
      </c>
      <c r="D17" s="10" t="s">
        <v>18</v>
      </c>
      <c r="E17" s="40"/>
      <c r="F17">
        <f>IF(D17=N8,1,0)</f>
        <v>1</v>
      </c>
      <c r="J17">
        <v>17</v>
      </c>
      <c r="K17">
        <v>21</v>
      </c>
      <c r="L17" s="6">
        <f t="shared" si="1"/>
        <v>0.80952380952380953</v>
      </c>
    </row>
    <row r="18" spans="1:15" ht="19.5" thickBot="1" x14ac:dyDescent="0.35">
      <c r="A18" s="33"/>
      <c r="B18" s="33"/>
      <c r="C18" s="39" t="s">
        <v>3</v>
      </c>
      <c r="D18" s="10" t="s">
        <v>18</v>
      </c>
      <c r="E18" s="40"/>
      <c r="F18">
        <f>IF(D18=$N$9,1,IF(D18=$N$10,-3,IF(D18=$N$8,-10,0)))</f>
        <v>-10</v>
      </c>
      <c r="J18">
        <v>18</v>
      </c>
      <c r="K18">
        <v>21</v>
      </c>
      <c r="L18" s="6">
        <f t="shared" si="1"/>
        <v>0.8571428571428571</v>
      </c>
    </row>
    <row r="19" spans="1:15" ht="38.25" thickBot="1" x14ac:dyDescent="0.35">
      <c r="A19" s="33"/>
      <c r="B19" s="33"/>
      <c r="C19" s="41" t="s">
        <v>38</v>
      </c>
      <c r="D19" s="10" t="s">
        <v>18</v>
      </c>
      <c r="E19" s="40"/>
      <c r="F19">
        <f>IF(D19=N8,1,-1)</f>
        <v>1</v>
      </c>
      <c r="J19">
        <v>19</v>
      </c>
      <c r="K19">
        <v>21</v>
      </c>
      <c r="L19" s="6">
        <f t="shared" si="1"/>
        <v>0.90476190476190477</v>
      </c>
    </row>
    <row r="20" spans="1:15" ht="19.5" thickBot="1" x14ac:dyDescent="0.35">
      <c r="A20" s="33"/>
      <c r="B20" s="33"/>
      <c r="C20" s="39" t="s">
        <v>4</v>
      </c>
      <c r="D20" s="10" t="s">
        <v>18</v>
      </c>
      <c r="E20" s="40"/>
      <c r="F20">
        <f>IF(D20=N8,1,0)</f>
        <v>1</v>
      </c>
      <c r="J20">
        <v>20</v>
      </c>
      <c r="K20">
        <v>21</v>
      </c>
      <c r="L20" s="6">
        <f t="shared" si="1"/>
        <v>0.95238095238095233</v>
      </c>
    </row>
    <row r="21" spans="1:15" ht="19.5" thickBot="1" x14ac:dyDescent="0.35">
      <c r="A21" s="33"/>
      <c r="B21" s="33"/>
      <c r="C21" s="39" t="s">
        <v>6</v>
      </c>
      <c r="D21" s="10" t="s">
        <v>18</v>
      </c>
      <c r="E21" s="40"/>
      <c r="F21">
        <f>IF(D21=N8,1,0)</f>
        <v>1</v>
      </c>
      <c r="J21" s="4">
        <v>21</v>
      </c>
      <c r="K21">
        <v>21</v>
      </c>
      <c r="L21" s="6">
        <f t="shared" si="1"/>
        <v>1</v>
      </c>
      <c r="M21">
        <v>10</v>
      </c>
      <c r="N21">
        <v>21</v>
      </c>
      <c r="O21" s="2">
        <f>M21/N21</f>
        <v>0.47619047619047616</v>
      </c>
    </row>
    <row r="22" spans="1:15" ht="19.5" thickBot="1" x14ac:dyDescent="0.35">
      <c r="A22" s="33"/>
      <c r="B22" s="33"/>
      <c r="C22" s="39" t="s">
        <v>45</v>
      </c>
      <c r="D22" s="10" t="s">
        <v>18</v>
      </c>
      <c r="E22" s="40"/>
      <c r="F22">
        <f>IF(D22=N8,1,0)</f>
        <v>1</v>
      </c>
      <c r="L22" s="2" t="e">
        <f>J22/K22</f>
        <v>#DIV/0!</v>
      </c>
      <c r="M22">
        <v>11</v>
      </c>
      <c r="N22">
        <v>21</v>
      </c>
      <c r="O22" s="2">
        <f>M22/N22</f>
        <v>0.52380952380952384</v>
      </c>
    </row>
    <row r="23" spans="1:15" ht="19.5" thickBot="1" x14ac:dyDescent="0.35">
      <c r="A23" s="33"/>
      <c r="B23" s="33"/>
      <c r="C23" s="44" t="s">
        <v>31</v>
      </c>
      <c r="D23" s="51"/>
      <c r="E23" s="40"/>
      <c r="L23" s="2" t="e">
        <f t="shared" si="1"/>
        <v>#DIV/0!</v>
      </c>
      <c r="M23">
        <v>12</v>
      </c>
      <c r="N23">
        <v>21</v>
      </c>
      <c r="O23" s="2">
        <f t="shared" ref="O23:O25" si="2">M23/N23</f>
        <v>0.5714285714285714</v>
      </c>
    </row>
    <row r="24" spans="1:15" ht="27.75" customHeight="1" thickBot="1" x14ac:dyDescent="0.75">
      <c r="A24" s="33"/>
      <c r="B24" s="33"/>
      <c r="C24" s="45" t="s">
        <v>26</v>
      </c>
      <c r="D24" s="10" t="s">
        <v>17</v>
      </c>
      <c r="E24" s="49"/>
      <c r="F24">
        <f>IF(D24=N8,6,1)</f>
        <v>1</v>
      </c>
      <c r="L24" s="2" t="e">
        <f t="shared" ref="L24:L25" si="3">J24/K24</f>
        <v>#DIV/0!</v>
      </c>
      <c r="M24">
        <v>13</v>
      </c>
      <c r="N24">
        <v>21</v>
      </c>
      <c r="O24" s="2">
        <f t="shared" si="2"/>
        <v>0.61904761904761907</v>
      </c>
    </row>
    <row r="25" spans="1:15" ht="24.75" customHeight="1" x14ac:dyDescent="0.7">
      <c r="A25" s="33"/>
      <c r="B25" s="33"/>
      <c r="C25" s="46" t="s">
        <v>29</v>
      </c>
      <c r="D25" s="53"/>
      <c r="E25" s="49"/>
      <c r="L25" s="2" t="e">
        <f t="shared" si="3"/>
        <v>#DIV/0!</v>
      </c>
      <c r="M25">
        <v>14</v>
      </c>
      <c r="N25">
        <v>21</v>
      </c>
      <c r="O25" s="2">
        <f t="shared" si="2"/>
        <v>0.66666666666666663</v>
      </c>
    </row>
    <row r="26" spans="1:15" ht="26.25" customHeight="1" thickBot="1" x14ac:dyDescent="0.75">
      <c r="A26" s="33"/>
      <c r="B26" s="33"/>
      <c r="C26" s="47" t="s">
        <v>32</v>
      </c>
      <c r="D26" s="53"/>
      <c r="E26" s="49"/>
      <c r="L26" s="2"/>
      <c r="M26">
        <v>15</v>
      </c>
      <c r="N26">
        <v>21</v>
      </c>
      <c r="O26" s="2">
        <f t="shared" ref="O26" si="4">M26/N26</f>
        <v>0.7142857142857143</v>
      </c>
    </row>
    <row r="27" spans="1:15" ht="21.75" customHeight="1" thickBot="1" x14ac:dyDescent="0.75">
      <c r="A27" s="33"/>
      <c r="B27" s="33"/>
      <c r="C27" s="47" t="s">
        <v>30</v>
      </c>
      <c r="D27" s="10"/>
      <c r="E27" s="49"/>
      <c r="F27">
        <f>IF(D27=N8,1,0)</f>
        <v>0</v>
      </c>
    </row>
    <row r="28" spans="1:15" ht="23.25" customHeight="1" thickBot="1" x14ac:dyDescent="0.75">
      <c r="A28" s="33"/>
      <c r="B28" s="33"/>
      <c r="C28" s="47" t="s">
        <v>27</v>
      </c>
      <c r="D28" s="10" t="s">
        <v>18</v>
      </c>
      <c r="E28" s="49"/>
      <c r="F28">
        <f>IF(D28=N8,5,IF(D28="",0,1))</f>
        <v>5</v>
      </c>
      <c r="I28" t="s">
        <v>48</v>
      </c>
    </row>
    <row r="29" spans="1:15" ht="23.25" customHeight="1" thickBot="1" x14ac:dyDescent="0.75">
      <c r="A29" s="33"/>
      <c r="B29" s="33"/>
      <c r="C29" s="47" t="s">
        <v>47</v>
      </c>
      <c r="D29" s="10" t="s">
        <v>18</v>
      </c>
      <c r="E29" s="49"/>
      <c r="F29">
        <f>IF(D29=$N$9,1,IF(D29=$N$10,-3,IF(D29=$N$8,5,0)))</f>
        <v>5</v>
      </c>
      <c r="I29" t="s">
        <v>48</v>
      </c>
    </row>
    <row r="30" spans="1:15" ht="25.5" customHeight="1" thickBot="1" x14ac:dyDescent="0.75">
      <c r="A30" s="33"/>
      <c r="B30" s="33"/>
      <c r="C30" s="47" t="s">
        <v>46</v>
      </c>
      <c r="D30" s="10"/>
      <c r="E30" s="49"/>
      <c r="F30">
        <f>IF(D30=N8,1,0)</f>
        <v>0</v>
      </c>
    </row>
    <row r="31" spans="1:15" ht="22.5" customHeight="1" thickBot="1" x14ac:dyDescent="0.75">
      <c r="A31" s="33"/>
      <c r="B31" s="33"/>
      <c r="C31" s="47" t="s">
        <v>28</v>
      </c>
      <c r="D31" s="10"/>
      <c r="E31" s="49"/>
      <c r="F31">
        <f>IF(D31=N8,1,0)</f>
        <v>0</v>
      </c>
    </row>
    <row r="32" spans="1:15" ht="18.75" x14ac:dyDescent="0.3">
      <c r="A32" s="33"/>
      <c r="B32" s="33"/>
      <c r="C32" s="39"/>
      <c r="D32" s="51"/>
      <c r="E32" s="40"/>
    </row>
    <row r="33" spans="1:58" s="4" customFormat="1" ht="28.5" customHeight="1" thickBot="1" x14ac:dyDescent="0.35">
      <c r="A33" s="35"/>
      <c r="B33" s="35"/>
      <c r="C33" s="48" t="s">
        <v>20</v>
      </c>
      <c r="D33" s="52">
        <f>F33</f>
        <v>15</v>
      </c>
      <c r="E33" s="50"/>
      <c r="F33" s="4">
        <f>SUM(F6:F31)</f>
        <v>15</v>
      </c>
      <c r="G33" s="5"/>
      <c r="H33" s="6"/>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row>
    <row r="34" spans="1:58" ht="46.5" customHeight="1" x14ac:dyDescent="0.25">
      <c r="A34" s="14" t="s">
        <v>7</v>
      </c>
      <c r="B34" s="15"/>
      <c r="C34" s="15"/>
      <c r="D34" s="15"/>
      <c r="E34" s="16"/>
    </row>
    <row r="35" spans="1:58" ht="23.25" customHeight="1" thickBot="1" x14ac:dyDescent="0.3">
      <c r="A35" s="17"/>
      <c r="B35" s="18"/>
      <c r="C35" s="18"/>
      <c r="D35" s="18"/>
      <c r="E35" s="19"/>
    </row>
    <row r="36" spans="1:58" ht="18.75" x14ac:dyDescent="0.3">
      <c r="A36" s="7" t="s">
        <v>15</v>
      </c>
      <c r="B36" s="8"/>
      <c r="C36" s="8"/>
      <c r="D36" s="23">
        <v>50000</v>
      </c>
      <c r="E36" s="24"/>
      <c r="R36" s="36"/>
    </row>
    <row r="37" spans="1:58" ht="19.5" thickBot="1" x14ac:dyDescent="0.35">
      <c r="A37" s="68" t="s">
        <v>11</v>
      </c>
      <c r="B37" s="69"/>
      <c r="C37" s="69"/>
      <c r="D37" s="79">
        <v>0.5</v>
      </c>
      <c r="E37" s="80"/>
      <c r="R37" s="36"/>
    </row>
    <row r="38" spans="1:58" ht="21" x14ac:dyDescent="0.35">
      <c r="A38" s="70" t="s">
        <v>8</v>
      </c>
      <c r="B38" s="71"/>
      <c r="C38" s="72"/>
      <c r="D38" s="81">
        <f>D36*0.12</f>
        <v>6000</v>
      </c>
      <c r="E38" s="82"/>
      <c r="R38" s="36"/>
    </row>
    <row r="39" spans="1:58" ht="21" x14ac:dyDescent="0.35">
      <c r="A39" s="73" t="s">
        <v>9</v>
      </c>
      <c r="B39" s="74"/>
      <c r="C39" s="75"/>
      <c r="D39" s="25">
        <f>D38*D37</f>
        <v>3000</v>
      </c>
      <c r="E39" s="26"/>
      <c r="R39" s="36"/>
    </row>
    <row r="40" spans="1:58" ht="21" x14ac:dyDescent="0.35">
      <c r="A40" s="73" t="s">
        <v>10</v>
      </c>
      <c r="B40" s="74"/>
      <c r="C40" s="75"/>
      <c r="D40" s="25">
        <f>D39*11%</f>
        <v>330</v>
      </c>
      <c r="E40" s="26"/>
      <c r="R40" s="36" t="s">
        <v>52</v>
      </c>
      <c r="S40" s="36"/>
      <c r="T40" s="36"/>
    </row>
    <row r="41" spans="1:58" ht="21.75" thickBot="1" x14ac:dyDescent="0.4">
      <c r="A41" s="76" t="s">
        <v>14</v>
      </c>
      <c r="B41" s="77"/>
      <c r="C41" s="78"/>
      <c r="D41" s="27">
        <f>(D39-D40)/((D36*D37)-D39)</f>
        <v>0.12136363636363637</v>
      </c>
      <c r="E41" s="28"/>
      <c r="G41" t="s">
        <v>22</v>
      </c>
      <c r="R41" s="37"/>
      <c r="S41" s="36"/>
      <c r="T41" s="37"/>
    </row>
    <row r="42" spans="1:58" ht="15.75" thickBot="1" x14ac:dyDescent="0.3">
      <c r="R42" s="36"/>
    </row>
    <row r="43" spans="1:58" ht="32.25" thickBot="1" x14ac:dyDescent="0.55000000000000004">
      <c r="A43" s="11" t="s">
        <v>12</v>
      </c>
      <c r="B43" s="12"/>
      <c r="C43" s="13"/>
      <c r="D43" s="29" t="str">
        <f>IF(AND((D33&gt;=15),(D41&gt;10%)),"GO","NO GO")</f>
        <v>GO</v>
      </c>
      <c r="E43" s="30"/>
    </row>
    <row r="44" spans="1:58" x14ac:dyDescent="0.25">
      <c r="A44" s="33"/>
      <c r="B44" s="33"/>
      <c r="C44" s="33"/>
      <c r="D44" s="1"/>
      <c r="E44" s="1"/>
    </row>
    <row r="45" spans="1:58" s="33" customFormat="1" ht="11.25" customHeight="1" x14ac:dyDescent="0.25">
      <c r="D45" s="54"/>
      <c r="E45" s="54"/>
    </row>
    <row r="46" spans="1:58" s="33" customFormat="1" ht="21" x14ac:dyDescent="0.35">
      <c r="C46" s="55" t="s">
        <v>24</v>
      </c>
      <c r="D46" s="56" t="s">
        <v>37</v>
      </c>
      <c r="E46" s="57" t="s">
        <v>24</v>
      </c>
    </row>
    <row r="47" spans="1:58" s="33" customFormat="1" ht="21" x14ac:dyDescent="0.35">
      <c r="C47" s="58" t="s">
        <v>34</v>
      </c>
      <c r="D47" s="59" t="s">
        <v>36</v>
      </c>
      <c r="E47" s="57" t="s">
        <v>24</v>
      </c>
      <c r="F47" s="60"/>
    </row>
    <row r="48" spans="1:58" s="33" customFormat="1" ht="21" x14ac:dyDescent="0.35">
      <c r="C48" s="61" t="s">
        <v>25</v>
      </c>
      <c r="D48" s="59" t="s">
        <v>35</v>
      </c>
      <c r="E48" s="59" t="s">
        <v>23</v>
      </c>
      <c r="F48" s="37"/>
    </row>
    <row r="49" spans="3:6" s="33" customFormat="1" ht="10.5" customHeight="1" x14ac:dyDescent="0.25">
      <c r="C49" s="62"/>
      <c r="D49" s="63"/>
      <c r="E49" s="63"/>
      <c r="F49" s="37"/>
    </row>
    <row r="50" spans="3:6" s="33" customFormat="1" ht="42" x14ac:dyDescent="0.25">
      <c r="C50" s="64" t="s">
        <v>14</v>
      </c>
      <c r="D50" s="65" t="s">
        <v>33</v>
      </c>
      <c r="E50" s="66" t="s">
        <v>23</v>
      </c>
      <c r="F50" s="37"/>
    </row>
    <row r="51" spans="3:6" s="33" customFormat="1" x14ac:dyDescent="0.25">
      <c r="D51" s="67"/>
      <c r="E51" s="67"/>
      <c r="F51" s="37"/>
    </row>
    <row r="52" spans="3:6" s="33" customFormat="1" x14ac:dyDescent="0.25">
      <c r="D52" s="54"/>
      <c r="E52" s="54"/>
    </row>
    <row r="53" spans="3:6" s="33" customFormat="1" x14ac:dyDescent="0.25">
      <c r="D53" s="54"/>
      <c r="E53" s="54"/>
    </row>
    <row r="54" spans="3:6" s="33" customFormat="1" x14ac:dyDescent="0.25">
      <c r="D54" s="54"/>
      <c r="E54" s="54"/>
    </row>
    <row r="55" spans="3:6" s="33" customFormat="1" x14ac:dyDescent="0.25">
      <c r="D55" s="54"/>
      <c r="E55" s="54"/>
    </row>
    <row r="56" spans="3:6" s="33" customFormat="1" x14ac:dyDescent="0.25">
      <c r="D56" s="54"/>
      <c r="E56" s="54"/>
    </row>
    <row r="57" spans="3:6" s="33" customFormat="1" x14ac:dyDescent="0.25">
      <c r="D57" s="54"/>
      <c r="E57" s="54"/>
    </row>
    <row r="58" spans="3:6" s="33" customFormat="1" x14ac:dyDescent="0.25">
      <c r="D58" s="54"/>
      <c r="E58" s="54"/>
    </row>
    <row r="59" spans="3:6" s="33" customFormat="1" x14ac:dyDescent="0.25">
      <c r="D59" s="54"/>
      <c r="E59" s="54"/>
    </row>
    <row r="60" spans="3:6" s="33" customFormat="1" x14ac:dyDescent="0.25">
      <c r="D60" s="54"/>
      <c r="E60" s="54"/>
    </row>
    <row r="61" spans="3:6" s="33" customFormat="1" x14ac:dyDescent="0.25">
      <c r="D61" s="54"/>
      <c r="E61" s="54"/>
    </row>
    <row r="62" spans="3:6" s="33" customFormat="1" x14ac:dyDescent="0.25">
      <c r="D62" s="54"/>
      <c r="E62" s="54"/>
    </row>
    <row r="63" spans="3:6" s="33" customFormat="1" x14ac:dyDescent="0.25">
      <c r="D63" s="54"/>
      <c r="E63" s="54"/>
    </row>
    <row r="64" spans="3:6" s="33" customFormat="1" x14ac:dyDescent="0.25">
      <c r="D64" s="54"/>
      <c r="E64" s="54"/>
    </row>
    <row r="65" spans="4:5" s="33" customFormat="1" x14ac:dyDescent="0.25">
      <c r="D65" s="54"/>
      <c r="E65" s="54"/>
    </row>
    <row r="66" spans="4:5" s="33" customFormat="1" x14ac:dyDescent="0.25">
      <c r="D66" s="54"/>
      <c r="E66" s="54"/>
    </row>
    <row r="67" spans="4:5" s="33" customFormat="1" x14ac:dyDescent="0.25">
      <c r="D67" s="54"/>
      <c r="E67" s="54"/>
    </row>
    <row r="68" spans="4:5" s="33" customFormat="1" x14ac:dyDescent="0.25">
      <c r="D68" s="54"/>
      <c r="E68" s="54"/>
    </row>
    <row r="69" spans="4:5" s="33" customFormat="1" x14ac:dyDescent="0.25">
      <c r="D69" s="54"/>
      <c r="E69" s="54"/>
    </row>
    <row r="70" spans="4:5" s="33" customFormat="1" x14ac:dyDescent="0.25">
      <c r="D70" s="54"/>
      <c r="E70" s="54"/>
    </row>
    <row r="71" spans="4:5" s="33" customFormat="1" x14ac:dyDescent="0.25">
      <c r="D71" s="54"/>
      <c r="E71" s="54"/>
    </row>
    <row r="72" spans="4:5" s="33" customFormat="1" x14ac:dyDescent="0.25">
      <c r="D72" s="54"/>
      <c r="E72" s="54"/>
    </row>
    <row r="73" spans="4:5" s="33" customFormat="1" x14ac:dyDescent="0.25">
      <c r="D73" s="54"/>
      <c r="E73" s="54"/>
    </row>
    <row r="74" spans="4:5" s="33" customFormat="1" x14ac:dyDescent="0.25">
      <c r="D74" s="54"/>
      <c r="E74" s="54"/>
    </row>
    <row r="75" spans="4:5" s="33" customFormat="1" x14ac:dyDescent="0.25">
      <c r="D75" s="54"/>
      <c r="E75" s="54"/>
    </row>
    <row r="76" spans="4:5" s="33" customFormat="1" x14ac:dyDescent="0.25">
      <c r="D76" s="54"/>
      <c r="E76" s="54"/>
    </row>
    <row r="77" spans="4:5" s="33" customFormat="1" x14ac:dyDescent="0.25">
      <c r="D77" s="54"/>
      <c r="E77" s="54"/>
    </row>
    <row r="78" spans="4:5" s="33" customFormat="1" x14ac:dyDescent="0.25">
      <c r="D78" s="54"/>
      <c r="E78" s="54"/>
    </row>
    <row r="79" spans="4:5" s="33" customFormat="1" x14ac:dyDescent="0.25">
      <c r="D79" s="54"/>
      <c r="E79" s="54"/>
    </row>
    <row r="80" spans="4:5" s="33" customFormat="1" x14ac:dyDescent="0.25">
      <c r="D80" s="54"/>
      <c r="E80" s="54"/>
    </row>
    <row r="81" spans="4:5" s="33" customFormat="1" x14ac:dyDescent="0.25">
      <c r="D81" s="54"/>
      <c r="E81" s="54"/>
    </row>
    <row r="82" spans="4:5" s="33" customFormat="1" x14ac:dyDescent="0.25">
      <c r="D82" s="54"/>
      <c r="E82" s="54"/>
    </row>
    <row r="83" spans="4:5" s="33" customFormat="1" x14ac:dyDescent="0.25">
      <c r="D83" s="54"/>
      <c r="E83" s="54"/>
    </row>
  </sheetData>
  <sheetProtection formatCells="0" formatColumns="0" formatRows="0" insertColumns="0" insertRows="0" insertHyperlinks="0" deleteColumns="0" deleteRows="0" sort="0" autoFilter="0" pivotTables="0"/>
  <protectedRanges>
    <protectedRange sqref="D9:E23 D32:E32 D24 D27:D31" name="Range2"/>
    <protectedRange sqref="D6:E6" name="Range1"/>
    <protectedRange sqref="D36:E37" name="Range3"/>
    <protectedRange sqref="D24:D31" name="Range5"/>
  </protectedRanges>
  <mergeCells count="19">
    <mergeCell ref="A2:E2"/>
    <mergeCell ref="A4:E4"/>
    <mergeCell ref="D1:E1"/>
    <mergeCell ref="A38:C38"/>
    <mergeCell ref="A39:C39"/>
    <mergeCell ref="A43:C43"/>
    <mergeCell ref="A34:E35"/>
    <mergeCell ref="A3:E3"/>
    <mergeCell ref="A5:E5"/>
    <mergeCell ref="A7:E8"/>
    <mergeCell ref="D36:E36"/>
    <mergeCell ref="D40:E40"/>
    <mergeCell ref="D41:E41"/>
    <mergeCell ref="D43:E43"/>
    <mergeCell ref="D37:E37"/>
    <mergeCell ref="D38:E38"/>
    <mergeCell ref="D39:E39"/>
    <mergeCell ref="A40:C40"/>
    <mergeCell ref="A41:C41"/>
  </mergeCells>
  <conditionalFormatting sqref="D43">
    <cfRule type="cellIs" dxfId="1" priority="1" operator="equal">
      <formula>"NO GO"</formula>
    </cfRule>
    <cfRule type="cellIs" dxfId="0" priority="2" operator="equal">
      <formula>"GO"</formula>
    </cfRule>
  </conditionalFormatting>
  <dataValidations count="2">
    <dataValidation type="list" allowBlank="1" showInputMessage="1" showErrorMessage="1" sqref="D6:E6 D30:D31 D27:D28 D24 D32:E32 D19:E23 D9:E17" xr:uid="{D9E375C9-73BB-4186-8726-8FE4F14B5881}">
      <formula1>$N$7:$N$9</formula1>
    </dataValidation>
    <dataValidation type="list" allowBlank="1" showInputMessage="1" showErrorMessage="1" sqref="D18:E18 D29" xr:uid="{9AD0FDE7-E708-47FF-AA9E-19760ECCAB26}">
      <formula1>$N$7:$N$10</formula1>
    </dataValidation>
  </dataValidations>
  <printOptions horizontalCentered="1"/>
  <pageMargins left="0.7" right="0.7" top="0.75" bottom="0.75" header="0.3" footer="0.3"/>
  <pageSetup scale="31" orientation="portrait" r:id="rId1"/>
  <headerFooter>
    <oddHeader xml:space="preserve">&amp;C
</oddHeader>
    <oddFooter>&amp;L&amp;Z&amp;F&amp;R&amp;D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BF666-6D5F-47F0-BFA5-57C529153B7E}">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Slivensky</dc:creator>
  <cp:lastModifiedBy>Gayle Heath</cp:lastModifiedBy>
  <cp:lastPrinted>2020-03-04T20:02:13Z</cp:lastPrinted>
  <dcterms:created xsi:type="dcterms:W3CDTF">2019-09-16T17:34:28Z</dcterms:created>
  <dcterms:modified xsi:type="dcterms:W3CDTF">2021-05-19T17:04:27Z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S Version">
    <vt:lpwstr>20.1</vt:lpwstr>
  </property>
</Properties>
</file>