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boston\OneDrive - Boston IT Solutions (India) Private Limited\Documents\WorkShop\cartanddecisiontree\"/>
    </mc:Choice>
  </mc:AlternateContent>
  <xr:revisionPtr revIDLastSave="0" documentId="13_ncr:1_{5565D09F-B490-45E6-AD88-8A8EDAB25B14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definedNames>
    <definedName name="_xlnm._FilterDatabase" localSheetId="0" hidden="1">Sheet1!$A$1:$O$13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31" i="1" s="1"/>
  <c r="B24" i="1"/>
  <c r="B30" i="1" s="1"/>
  <c r="B32" i="1"/>
  <c r="D30" i="1"/>
  <c r="D31" i="1"/>
  <c r="C51" i="1"/>
  <c r="C50" i="1"/>
  <c r="C49" i="1"/>
  <c r="N26" i="1" l="1"/>
  <c r="N32" i="1" s="1"/>
  <c r="N27" i="1"/>
  <c r="N33" i="1" s="1"/>
  <c r="N25" i="1"/>
  <c r="N31" i="1" s="1"/>
  <c r="O25" i="1"/>
  <c r="O31" i="1" s="1"/>
  <c r="O24" i="1"/>
  <c r="O30" i="1" s="1"/>
  <c r="N24" i="1"/>
  <c r="N30" i="1" s="1"/>
  <c r="J25" i="1"/>
  <c r="J31" i="1" s="1"/>
  <c r="J24" i="1"/>
  <c r="J30" i="1" s="1"/>
  <c r="I25" i="1"/>
  <c r="I31" i="1" s="1"/>
  <c r="I26" i="1"/>
  <c r="I32" i="1" s="1"/>
  <c r="H25" i="1"/>
  <c r="H31" i="1" s="1"/>
  <c r="H26" i="1"/>
  <c r="H32" i="1" s="1"/>
  <c r="G25" i="1"/>
  <c r="G31" i="1" s="1"/>
  <c r="G26" i="1"/>
  <c r="G32" i="1" s="1"/>
  <c r="G27" i="1"/>
  <c r="G33" i="1" s="1"/>
  <c r="G28" i="1"/>
  <c r="G34" i="1" s="1"/>
  <c r="I24" i="1"/>
  <c r="I30" i="1" s="1"/>
  <c r="H24" i="1"/>
  <c r="H30" i="1" s="1"/>
  <c r="G24" i="1"/>
  <c r="G30" i="1" s="1"/>
  <c r="F25" i="1"/>
  <c r="F31" i="1" s="1"/>
  <c r="F26" i="1"/>
  <c r="F32" i="1" s="1"/>
  <c r="F27" i="1"/>
  <c r="F33" i="1" s="1"/>
  <c r="F24" i="1"/>
  <c r="F30" i="1" s="1"/>
  <c r="D29" i="1"/>
  <c r="D35" i="1" s="1"/>
  <c r="D25" i="1"/>
  <c r="D26" i="1"/>
  <c r="D32" i="1" s="1"/>
  <c r="D37" i="1" s="1"/>
  <c r="D27" i="1"/>
  <c r="D33" i="1" s="1"/>
  <c r="D28" i="1"/>
  <c r="D34" i="1" s="1"/>
  <c r="D24" i="1"/>
  <c r="B37" i="1"/>
  <c r="I37" i="1" l="1"/>
  <c r="J37" i="1"/>
  <c r="N37" i="1"/>
  <c r="F37" i="1"/>
  <c r="H37" i="1"/>
  <c r="O37" i="1"/>
  <c r="C54" i="1" s="1"/>
  <c r="G37" i="1"/>
</calcChain>
</file>

<file path=xl/sharedStrings.xml><?xml version="1.0" encoding="utf-8"?>
<sst xmlns="http://schemas.openxmlformats.org/spreadsheetml/2006/main" count="183" uniqueCount="60">
  <si>
    <t>age</t>
  </si>
  <si>
    <t>workclass</t>
  </si>
  <si>
    <t>fnlwgt</t>
  </si>
  <si>
    <t>education</t>
  </si>
  <si>
    <t>education-num</t>
  </si>
  <si>
    <t>marital-status</t>
  </si>
  <si>
    <t>occupation</t>
  </si>
  <si>
    <t>relationship</t>
  </si>
  <si>
    <t>race</t>
  </si>
  <si>
    <t>sex</t>
  </si>
  <si>
    <t>capital-gain</t>
  </si>
  <si>
    <t>capital-loss</t>
  </si>
  <si>
    <t>hours-per-week</t>
  </si>
  <si>
    <t>native-country</t>
  </si>
  <si>
    <t xml:space="preserve"> State-gov</t>
  </si>
  <si>
    <t xml:space="preserve"> Bachelors</t>
  </si>
  <si>
    <t xml:space="preserve"> Never-married</t>
  </si>
  <si>
    <t xml:space="preserve"> Adm-clerical</t>
  </si>
  <si>
    <t xml:space="preserve"> Not-in-family</t>
  </si>
  <si>
    <t xml:space="preserve"> White</t>
  </si>
  <si>
    <t xml:space="preserve"> Male</t>
  </si>
  <si>
    <t xml:space="preserve"> United-States</t>
  </si>
  <si>
    <t xml:space="preserve"> &lt;=50K</t>
  </si>
  <si>
    <t xml:space="preserve"> Self-emp-not-inc</t>
  </si>
  <si>
    <t xml:space="preserve"> Married-civ-spouse</t>
  </si>
  <si>
    <t xml:space="preserve"> Exec-managerial</t>
  </si>
  <si>
    <t xml:space="preserve"> Husband</t>
  </si>
  <si>
    <t xml:space="preserve"> Private</t>
  </si>
  <si>
    <t xml:space="preserve"> HS-grad</t>
  </si>
  <si>
    <t xml:space="preserve"> Divorced</t>
  </si>
  <si>
    <t xml:space="preserve"> Handlers-cleaners</t>
  </si>
  <si>
    <t xml:space="preserve"> 11th</t>
  </si>
  <si>
    <t xml:space="preserve"> Black</t>
  </si>
  <si>
    <t xml:space="preserve"> Prof-specialty</t>
  </si>
  <si>
    <t xml:space="preserve"> Wife</t>
  </si>
  <si>
    <t xml:space="preserve"> Female</t>
  </si>
  <si>
    <t xml:space="preserve"> Cuba</t>
  </si>
  <si>
    <t xml:space="preserve"> Masters</t>
  </si>
  <si>
    <t xml:space="preserve"> 9th</t>
  </si>
  <si>
    <t xml:space="preserve"> Married-spouse-absent</t>
  </si>
  <si>
    <t xml:space="preserve"> Other-service</t>
  </si>
  <si>
    <t xml:space="preserve"> Jamaica</t>
  </si>
  <si>
    <t xml:space="preserve"> &gt;50K</t>
  </si>
  <si>
    <t xml:space="preserve"> Some-college</t>
  </si>
  <si>
    <t xml:space="preserve"> Asian-Pac-Islander</t>
  </si>
  <si>
    <t xml:space="preserve"> India</t>
  </si>
  <si>
    <t>Entropy</t>
  </si>
  <si>
    <t>Count of unique values</t>
  </si>
  <si>
    <t>Total</t>
  </si>
  <si>
    <r>
      <t>Now the next step is to choose the attribute that gives us highest possible Information Gain</t>
    </r>
    <r>
      <rPr>
        <sz val="11"/>
        <color theme="1"/>
        <rFont val="Calibri"/>
        <family val="2"/>
        <scheme val="minor"/>
      </rPr>
      <t xml:space="preserve"> which we’ll choose as the root node.</t>
    </r>
  </si>
  <si>
    <t>GAIN</t>
  </si>
  <si>
    <t>H(x)</t>
  </si>
  <si>
    <t>entropy of state-gov</t>
  </si>
  <si>
    <t>entropy of  Self-emp-not-inc</t>
  </si>
  <si>
    <t>entropy of Private</t>
  </si>
  <si>
    <t xml:space="preserve">Total </t>
  </si>
  <si>
    <t>GAIN(WORKCLASS)</t>
  </si>
  <si>
    <t>Income</t>
  </si>
  <si>
    <t>&lt;50K</t>
  </si>
  <si>
    <t>&gt;50K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</si>
</sst>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1" fillId="0" borderId="0" xfId="0" applyFont="1" applyAlignment="1">
      <alignment horizontal="center" wrapText="1"/>
    </xf>
    <xf numFmtId="0" fontId="3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39</xdr:row>
      <xdr:rowOff>83343</xdr:rowOff>
    </xdr:from>
    <xdr:to>
      <xdr:col>4</xdr:col>
      <xdr:colOff>781050</xdr:colOff>
      <xdr:row>42</xdr:row>
      <xdr:rowOff>121443</xdr:rowOff>
    </xdr:to>
    <xdr:pic>
      <xdr:nvPicPr>
        <xdr:cNvPr id="4" name="Picture 3" descr="Decision Trees modifie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28"/>
        <a:stretch/>
      </xdr:blipFill>
      <xdr:spPr bwMode="auto">
        <a:xfrm>
          <a:off x="5150644" y="7875984"/>
          <a:ext cx="1678781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B20" zoomScale="160" zoomScaleNormal="160" workbookViewId="0">
      <selection activeCell="C29" sqref="C29"/>
    </sheetView>
  </sheetViews>
  <sheetFormatPr defaultRowHeight="15" x14ac:dyDescent="0.25"/>
  <cols>
    <col min="1" max="1" width="4.140625" bestFit="1" customWidth="1"/>
    <col min="2" max="2" width="59.5703125" customWidth="1"/>
    <col min="3" max="3" width="13.28515625" bestFit="1" customWidth="1"/>
    <col min="4" max="4" width="13.7109375" bestFit="1" customWidth="1"/>
    <col min="5" max="5" width="14.7109375" bestFit="1" customWidth="1"/>
    <col min="6" max="6" width="22.5703125" bestFit="1" customWidth="1"/>
    <col min="7" max="7" width="17.7109375" bestFit="1" customWidth="1"/>
    <col min="8" max="8" width="13.5703125" bestFit="1" customWidth="1"/>
    <col min="9" max="9" width="18.140625" bestFit="1" customWidth="1"/>
    <col min="10" max="10" width="8" bestFit="1" customWidth="1"/>
    <col min="11" max="11" width="11.28515625" bestFit="1" customWidth="1"/>
    <col min="12" max="12" width="11" bestFit="1" customWidth="1"/>
    <col min="13" max="13" width="15.42578125" bestFit="1" customWidth="1"/>
    <col min="14" max="14" width="14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57</v>
      </c>
    </row>
    <row r="2" spans="1:16" x14ac:dyDescent="0.25">
      <c r="A2">
        <v>39</v>
      </c>
      <c r="B2" t="s">
        <v>14</v>
      </c>
      <c r="C2">
        <v>77516</v>
      </c>
      <c r="D2" t="s">
        <v>15</v>
      </c>
      <c r="E2">
        <v>13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2174</v>
      </c>
      <c r="L2">
        <v>0</v>
      </c>
      <c r="M2">
        <v>40</v>
      </c>
      <c r="N2" t="s">
        <v>21</v>
      </c>
      <c r="O2" s="5" t="s">
        <v>22</v>
      </c>
      <c r="P2" t="s">
        <v>14</v>
      </c>
    </row>
    <row r="3" spans="1:16" x14ac:dyDescent="0.25">
      <c r="A3">
        <v>50</v>
      </c>
      <c r="B3" t="s">
        <v>23</v>
      </c>
      <c r="C3">
        <v>83311</v>
      </c>
      <c r="D3" t="s">
        <v>15</v>
      </c>
      <c r="E3">
        <v>13</v>
      </c>
      <c r="F3" t="s">
        <v>24</v>
      </c>
      <c r="G3" t="s">
        <v>25</v>
      </c>
      <c r="H3" t="s">
        <v>26</v>
      </c>
      <c r="I3" t="s">
        <v>19</v>
      </c>
      <c r="J3" t="s">
        <v>20</v>
      </c>
      <c r="K3">
        <v>0</v>
      </c>
      <c r="L3">
        <v>0</v>
      </c>
      <c r="M3">
        <v>13</v>
      </c>
      <c r="N3" t="s">
        <v>21</v>
      </c>
      <c r="O3" s="5" t="s">
        <v>22</v>
      </c>
      <c r="P3" t="s">
        <v>23</v>
      </c>
    </row>
    <row r="4" spans="1:16" x14ac:dyDescent="0.25">
      <c r="A4">
        <v>38</v>
      </c>
      <c r="B4" t="s">
        <v>27</v>
      </c>
      <c r="C4">
        <v>215646</v>
      </c>
      <c r="D4" t="s">
        <v>28</v>
      </c>
      <c r="E4">
        <v>9</v>
      </c>
      <c r="F4" t="s">
        <v>29</v>
      </c>
      <c r="G4" t="s">
        <v>30</v>
      </c>
      <c r="H4" t="s">
        <v>18</v>
      </c>
      <c r="I4" t="s">
        <v>19</v>
      </c>
      <c r="J4" t="s">
        <v>20</v>
      </c>
      <c r="K4">
        <v>0</v>
      </c>
      <c r="L4">
        <v>0</v>
      </c>
      <c r="M4">
        <v>40</v>
      </c>
      <c r="N4" t="s">
        <v>21</v>
      </c>
      <c r="O4" s="5" t="s">
        <v>22</v>
      </c>
      <c r="P4" t="s">
        <v>27</v>
      </c>
    </row>
    <row r="5" spans="1:16" x14ac:dyDescent="0.25">
      <c r="A5">
        <v>53</v>
      </c>
      <c r="B5" t="s">
        <v>27</v>
      </c>
      <c r="C5">
        <v>234721</v>
      </c>
      <c r="D5" t="s">
        <v>31</v>
      </c>
      <c r="E5">
        <v>7</v>
      </c>
      <c r="F5" t="s">
        <v>24</v>
      </c>
      <c r="G5" t="s">
        <v>30</v>
      </c>
      <c r="H5" t="s">
        <v>26</v>
      </c>
      <c r="I5" t="s">
        <v>32</v>
      </c>
      <c r="J5" t="s">
        <v>20</v>
      </c>
      <c r="K5">
        <v>0</v>
      </c>
      <c r="L5">
        <v>0</v>
      </c>
      <c r="M5">
        <v>40</v>
      </c>
      <c r="N5" t="s">
        <v>21</v>
      </c>
      <c r="O5" s="5" t="s">
        <v>22</v>
      </c>
      <c r="P5" t="s">
        <v>27</v>
      </c>
    </row>
    <row r="6" spans="1:16" x14ac:dyDescent="0.25">
      <c r="A6">
        <v>28</v>
      </c>
      <c r="B6" t="s">
        <v>27</v>
      </c>
      <c r="C6">
        <v>338409</v>
      </c>
      <c r="D6" t="s">
        <v>15</v>
      </c>
      <c r="E6">
        <v>13</v>
      </c>
      <c r="F6" t="s">
        <v>24</v>
      </c>
      <c r="G6" t="s">
        <v>33</v>
      </c>
      <c r="H6" t="s">
        <v>34</v>
      </c>
      <c r="I6" t="s">
        <v>32</v>
      </c>
      <c r="J6" t="s">
        <v>35</v>
      </c>
      <c r="K6">
        <v>0</v>
      </c>
      <c r="L6">
        <v>0</v>
      </c>
      <c r="M6">
        <v>40</v>
      </c>
      <c r="N6" t="s">
        <v>36</v>
      </c>
      <c r="O6" s="5" t="s">
        <v>22</v>
      </c>
      <c r="P6" t="s">
        <v>27</v>
      </c>
    </row>
    <row r="7" spans="1:16" x14ac:dyDescent="0.25">
      <c r="A7">
        <v>37</v>
      </c>
      <c r="B7" t="s">
        <v>27</v>
      </c>
      <c r="C7">
        <v>284582</v>
      </c>
      <c r="D7" t="s">
        <v>37</v>
      </c>
      <c r="E7">
        <v>14</v>
      </c>
      <c r="F7" t="s">
        <v>24</v>
      </c>
      <c r="G7" t="s">
        <v>25</v>
      </c>
      <c r="H7" t="s">
        <v>34</v>
      </c>
      <c r="I7" t="s">
        <v>19</v>
      </c>
      <c r="J7" t="s">
        <v>35</v>
      </c>
      <c r="K7">
        <v>0</v>
      </c>
      <c r="L7">
        <v>0</v>
      </c>
      <c r="M7">
        <v>40</v>
      </c>
      <c r="N7" t="s">
        <v>21</v>
      </c>
      <c r="O7" s="5" t="s">
        <v>22</v>
      </c>
      <c r="P7" t="s">
        <v>27</v>
      </c>
    </row>
    <row r="8" spans="1:16" x14ac:dyDescent="0.25">
      <c r="A8">
        <v>49</v>
      </c>
      <c r="B8" t="s">
        <v>27</v>
      </c>
      <c r="C8">
        <v>160187</v>
      </c>
      <c r="D8" t="s">
        <v>38</v>
      </c>
      <c r="E8">
        <v>5</v>
      </c>
      <c r="F8" t="s">
        <v>39</v>
      </c>
      <c r="G8" t="s">
        <v>40</v>
      </c>
      <c r="H8" t="s">
        <v>18</v>
      </c>
      <c r="I8" t="s">
        <v>32</v>
      </c>
      <c r="J8" t="s">
        <v>35</v>
      </c>
      <c r="K8">
        <v>0</v>
      </c>
      <c r="L8">
        <v>0</v>
      </c>
      <c r="M8">
        <v>16</v>
      </c>
      <c r="N8" t="s">
        <v>41</v>
      </c>
      <c r="O8" s="5" t="s">
        <v>22</v>
      </c>
      <c r="P8" t="s">
        <v>27</v>
      </c>
    </row>
    <row r="9" spans="1:16" x14ac:dyDescent="0.25">
      <c r="A9">
        <v>52</v>
      </c>
      <c r="B9" t="s">
        <v>23</v>
      </c>
      <c r="C9">
        <v>209642</v>
      </c>
      <c r="D9" t="s">
        <v>28</v>
      </c>
      <c r="E9">
        <v>9</v>
      </c>
      <c r="F9" t="s">
        <v>24</v>
      </c>
      <c r="G9" t="s">
        <v>25</v>
      </c>
      <c r="H9" t="s">
        <v>26</v>
      </c>
      <c r="I9" t="s">
        <v>19</v>
      </c>
      <c r="J9" t="s">
        <v>20</v>
      </c>
      <c r="K9">
        <v>0</v>
      </c>
      <c r="L9">
        <v>0</v>
      </c>
      <c r="M9">
        <v>45</v>
      </c>
      <c r="N9" t="s">
        <v>21</v>
      </c>
      <c r="O9" s="5" t="s">
        <v>42</v>
      </c>
      <c r="P9" t="s">
        <v>23</v>
      </c>
    </row>
    <row r="10" spans="1:16" x14ac:dyDescent="0.25">
      <c r="A10">
        <v>31</v>
      </c>
      <c r="B10" t="s">
        <v>27</v>
      </c>
      <c r="C10">
        <v>45781</v>
      </c>
      <c r="D10" t="s">
        <v>37</v>
      </c>
      <c r="E10">
        <v>14</v>
      </c>
      <c r="F10" t="s">
        <v>16</v>
      </c>
      <c r="G10" t="s">
        <v>33</v>
      </c>
      <c r="H10" t="s">
        <v>18</v>
      </c>
      <c r="I10" t="s">
        <v>19</v>
      </c>
      <c r="J10" t="s">
        <v>35</v>
      </c>
      <c r="K10">
        <v>14084</v>
      </c>
      <c r="L10">
        <v>0</v>
      </c>
      <c r="M10">
        <v>50</v>
      </c>
      <c r="N10" t="s">
        <v>21</v>
      </c>
      <c r="O10" s="5" t="s">
        <v>42</v>
      </c>
      <c r="P10" t="s">
        <v>27</v>
      </c>
    </row>
    <row r="11" spans="1:16" x14ac:dyDescent="0.25">
      <c r="A11">
        <v>42</v>
      </c>
      <c r="B11" t="s">
        <v>27</v>
      </c>
      <c r="C11">
        <v>159449</v>
      </c>
      <c r="D11" t="s">
        <v>15</v>
      </c>
      <c r="E11">
        <v>13</v>
      </c>
      <c r="F11" t="s">
        <v>24</v>
      </c>
      <c r="G11" t="s">
        <v>25</v>
      </c>
      <c r="H11" t="s">
        <v>26</v>
      </c>
      <c r="I11" t="s">
        <v>19</v>
      </c>
      <c r="J11" t="s">
        <v>20</v>
      </c>
      <c r="K11">
        <v>5178</v>
      </c>
      <c r="L11">
        <v>0</v>
      </c>
      <c r="M11">
        <v>40</v>
      </c>
      <c r="N11" t="s">
        <v>21</v>
      </c>
      <c r="O11" s="5" t="s">
        <v>42</v>
      </c>
      <c r="P11" t="s">
        <v>27</v>
      </c>
    </row>
    <row r="12" spans="1:16" x14ac:dyDescent="0.25">
      <c r="A12">
        <v>37</v>
      </c>
      <c r="B12" t="s">
        <v>27</v>
      </c>
      <c r="C12">
        <v>280464</v>
      </c>
      <c r="D12" t="s">
        <v>43</v>
      </c>
      <c r="E12">
        <v>10</v>
      </c>
      <c r="F12" t="s">
        <v>24</v>
      </c>
      <c r="G12" t="s">
        <v>25</v>
      </c>
      <c r="H12" t="s">
        <v>26</v>
      </c>
      <c r="I12" t="s">
        <v>32</v>
      </c>
      <c r="J12" t="s">
        <v>20</v>
      </c>
      <c r="K12">
        <v>0</v>
      </c>
      <c r="L12">
        <v>0</v>
      </c>
      <c r="M12">
        <v>80</v>
      </c>
      <c r="N12" t="s">
        <v>21</v>
      </c>
      <c r="O12" s="5" t="s">
        <v>42</v>
      </c>
      <c r="P12" t="s">
        <v>27</v>
      </c>
    </row>
    <row r="13" spans="1:16" x14ac:dyDescent="0.25">
      <c r="A13">
        <v>30</v>
      </c>
      <c r="B13" t="s">
        <v>14</v>
      </c>
      <c r="C13">
        <v>141297</v>
      </c>
      <c r="D13" t="s">
        <v>15</v>
      </c>
      <c r="E13">
        <v>13</v>
      </c>
      <c r="F13" t="s">
        <v>24</v>
      </c>
      <c r="G13" t="s">
        <v>33</v>
      </c>
      <c r="H13" t="s">
        <v>26</v>
      </c>
      <c r="I13" t="s">
        <v>44</v>
      </c>
      <c r="J13" t="s">
        <v>20</v>
      </c>
      <c r="K13">
        <v>0</v>
      </c>
      <c r="L13">
        <v>0</v>
      </c>
      <c r="M13">
        <v>40</v>
      </c>
      <c r="N13" t="s">
        <v>45</v>
      </c>
      <c r="O13" s="5" t="s">
        <v>42</v>
      </c>
      <c r="P13" t="s">
        <v>14</v>
      </c>
    </row>
    <row r="16" spans="1:16" x14ac:dyDescent="0.25">
      <c r="B16" s="2" t="s">
        <v>14</v>
      </c>
      <c r="D16" s="2" t="s">
        <v>15</v>
      </c>
      <c r="F16" s="2" t="s">
        <v>16</v>
      </c>
      <c r="G16" s="2" t="s">
        <v>17</v>
      </c>
      <c r="H16" s="2" t="s">
        <v>18</v>
      </c>
      <c r="I16" s="2" t="s">
        <v>19</v>
      </c>
      <c r="J16" s="2" t="s">
        <v>20</v>
      </c>
      <c r="N16" s="2" t="s">
        <v>21</v>
      </c>
      <c r="O16" s="2" t="s">
        <v>22</v>
      </c>
    </row>
    <row r="17" spans="2:15" x14ac:dyDescent="0.25">
      <c r="B17" s="2" t="s">
        <v>23</v>
      </c>
      <c r="D17" s="2" t="s">
        <v>28</v>
      </c>
      <c r="F17" s="2" t="s">
        <v>24</v>
      </c>
      <c r="G17" s="2" t="s">
        <v>25</v>
      </c>
      <c r="H17" s="2" t="s">
        <v>26</v>
      </c>
      <c r="I17" s="2" t="s">
        <v>32</v>
      </c>
      <c r="J17" s="2" t="s">
        <v>35</v>
      </c>
      <c r="N17" s="2" t="s">
        <v>36</v>
      </c>
      <c r="O17" s="2" t="s">
        <v>42</v>
      </c>
    </row>
    <row r="18" spans="2:15" x14ac:dyDescent="0.25">
      <c r="B18" s="2" t="s">
        <v>27</v>
      </c>
      <c r="D18" s="2" t="s">
        <v>31</v>
      </c>
      <c r="F18" s="2" t="s">
        <v>29</v>
      </c>
      <c r="G18" s="2" t="s">
        <v>30</v>
      </c>
      <c r="H18" s="2" t="s">
        <v>34</v>
      </c>
      <c r="I18" s="2" t="s">
        <v>44</v>
      </c>
      <c r="N18" s="2" t="s">
        <v>41</v>
      </c>
    </row>
    <row r="19" spans="2:15" x14ac:dyDescent="0.25">
      <c r="D19" s="2" t="s">
        <v>37</v>
      </c>
      <c r="F19" s="2" t="s">
        <v>39</v>
      </c>
      <c r="G19" s="2" t="s">
        <v>33</v>
      </c>
      <c r="N19" s="2" t="s">
        <v>45</v>
      </c>
    </row>
    <row r="20" spans="2:15" x14ac:dyDescent="0.25">
      <c r="D20" s="2" t="s">
        <v>38</v>
      </c>
      <c r="G20" s="2" t="s">
        <v>40</v>
      </c>
    </row>
    <row r="21" spans="2:15" x14ac:dyDescent="0.25">
      <c r="D21" s="2" t="s">
        <v>43</v>
      </c>
    </row>
    <row r="22" spans="2:15" x14ac:dyDescent="0.25">
      <c r="B22" s="1" t="s">
        <v>46</v>
      </c>
      <c r="C22" t="s">
        <v>48</v>
      </c>
      <c r="D22" s="3">
        <v>12</v>
      </c>
    </row>
    <row r="23" spans="2:15" x14ac:dyDescent="0.25">
      <c r="B23" t="s">
        <v>47</v>
      </c>
    </row>
    <row r="24" spans="2:15" x14ac:dyDescent="0.25">
      <c r="B24">
        <f>COUNTIF($B$2:$B$13,B16)</f>
        <v>2</v>
      </c>
      <c r="D24">
        <f t="shared" ref="D24:D29" si="0">COUNTIF($D$2:$D$13,D16)</f>
        <v>5</v>
      </c>
      <c r="F24">
        <f>COUNTIF($F$2:$F$13,F16)</f>
        <v>2</v>
      </c>
      <c r="G24">
        <f>COUNTIF($G$2:$G$13,G16)</f>
        <v>1</v>
      </c>
      <c r="H24">
        <f>COUNTIF($H$2:$H$13,H16)</f>
        <v>4</v>
      </c>
      <c r="I24">
        <f>COUNTIF($I$2:$I$13,I16)</f>
        <v>7</v>
      </c>
      <c r="J24">
        <f>COUNTIF($J$2:$J$13,J16)</f>
        <v>8</v>
      </c>
      <c r="N24">
        <f>COUNTIF($N$2:$N$13,N16)</f>
        <v>9</v>
      </c>
      <c r="O24">
        <f>COUNTIF($O$2:$O$13,O16)</f>
        <v>7</v>
      </c>
    </row>
    <row r="25" spans="2:15" x14ac:dyDescent="0.25">
      <c r="B25">
        <f>COUNTIF($B$2:$B$13,B17)</f>
        <v>2</v>
      </c>
      <c r="D25">
        <f t="shared" si="0"/>
        <v>2</v>
      </c>
      <c r="F25">
        <f t="shared" ref="F25:F27" si="1">COUNTIF($F$2:$F$13,F17)</f>
        <v>8</v>
      </c>
      <c r="G25">
        <f t="shared" ref="G25:G28" si="2">COUNTIF($G$2:$G$13,G17)</f>
        <v>5</v>
      </c>
      <c r="H25">
        <f t="shared" ref="H25:H26" si="3">COUNTIF($H$2:$H$13,H17)</f>
        <v>6</v>
      </c>
      <c r="I25">
        <f t="shared" ref="I25:I26" si="4">COUNTIF($I$2:$I$13,I17)</f>
        <v>4</v>
      </c>
      <c r="J25">
        <f>COUNTIF($J$2:$J$13,J17)</f>
        <v>4</v>
      </c>
      <c r="N25">
        <f>COUNTIF($N$2:$N$13,N17)</f>
        <v>1</v>
      </c>
      <c r="O25">
        <f>COUNTIF($O$2:$O$13,O17)</f>
        <v>5</v>
      </c>
    </row>
    <row r="26" spans="2:15" x14ac:dyDescent="0.25">
      <c r="B26">
        <v>8</v>
      </c>
      <c r="D26">
        <f t="shared" si="0"/>
        <v>1</v>
      </c>
      <c r="F26">
        <f t="shared" si="1"/>
        <v>1</v>
      </c>
      <c r="G26">
        <f t="shared" si="2"/>
        <v>2</v>
      </c>
      <c r="H26">
        <f t="shared" si="3"/>
        <v>2</v>
      </c>
      <c r="I26">
        <f t="shared" si="4"/>
        <v>1</v>
      </c>
      <c r="N26">
        <f t="shared" ref="N26:N27" si="5">COUNTIF($N$2:$N$13,N18)</f>
        <v>1</v>
      </c>
    </row>
    <row r="27" spans="2:15" x14ac:dyDescent="0.25">
      <c r="D27">
        <f t="shared" si="0"/>
        <v>2</v>
      </c>
      <c r="F27">
        <f t="shared" si="1"/>
        <v>1</v>
      </c>
      <c r="G27">
        <f t="shared" si="2"/>
        <v>3</v>
      </c>
      <c r="N27">
        <f t="shared" si="5"/>
        <v>1</v>
      </c>
    </row>
    <row r="28" spans="2:15" x14ac:dyDescent="0.25">
      <c r="D28">
        <f t="shared" si="0"/>
        <v>1</v>
      </c>
      <c r="G28">
        <f t="shared" si="2"/>
        <v>1</v>
      </c>
    </row>
    <row r="29" spans="2:15" x14ac:dyDescent="0.25">
      <c r="D29">
        <f t="shared" si="0"/>
        <v>1</v>
      </c>
    </row>
    <row r="30" spans="2:15" x14ac:dyDescent="0.25">
      <c r="B30">
        <f>(B24/$D$22)*LOG(B24/$D$22,2)</f>
        <v>-0.43082708345352599</v>
      </c>
      <c r="D30">
        <f>(D24/$D$22)*LOG(D24/$D$22,2)</f>
        <v>-0.52626433576408072</v>
      </c>
      <c r="F30">
        <f t="shared" ref="F30:I30" si="6">(F24/$D$22)*LOG(F24/$D$22,2)</f>
        <v>-0.43082708345352599</v>
      </c>
      <c r="G30">
        <f t="shared" si="6"/>
        <v>-0.29874687506009634</v>
      </c>
      <c r="H30">
        <f t="shared" si="6"/>
        <v>-0.52832083357371873</v>
      </c>
      <c r="I30">
        <f t="shared" si="6"/>
        <v>-0.45360442088707198</v>
      </c>
      <c r="J30">
        <f t="shared" ref="J30:J31" si="7">(J24/$D$22)*LOG(J24/$D$22,2)</f>
        <v>-0.38997500048077083</v>
      </c>
      <c r="N30">
        <f t="shared" ref="N30:N33" si="8">(N24/$D$22)*LOG(N24/$D$22,2)</f>
        <v>-0.31127812445913283</v>
      </c>
      <c r="O30">
        <f>(O24/$D$22)*LOG(O24/$D$22,2)</f>
        <v>-0.45360442088707198</v>
      </c>
    </row>
    <row r="31" spans="2:15" x14ac:dyDescent="0.25">
      <c r="B31">
        <f>(B25/$D$22)*LOG(B25/$D$22,2)</f>
        <v>-0.43082708345352599</v>
      </c>
      <c r="D31">
        <f>(D25/$D$22)*LOG(D25/$D$22,2)</f>
        <v>-0.43082708345352599</v>
      </c>
      <c r="F31">
        <f t="shared" ref="F31:I31" si="9">(F25/$D$22)*LOG(F25/$D$22,2)</f>
        <v>-0.38997500048077083</v>
      </c>
      <c r="G31">
        <f t="shared" si="9"/>
        <v>-0.52626433576408072</v>
      </c>
      <c r="H31">
        <f t="shared" si="9"/>
        <v>-0.5</v>
      </c>
      <c r="I31">
        <f t="shared" si="9"/>
        <v>-0.52832083357371873</v>
      </c>
      <c r="J31">
        <f t="shared" si="7"/>
        <v>-0.52832083357371873</v>
      </c>
      <c r="N31">
        <f t="shared" si="8"/>
        <v>-0.29874687506009634</v>
      </c>
      <c r="O31">
        <f>(O25/$D$22)*LOG(O25/$D$22,2)</f>
        <v>-0.52626433576408072</v>
      </c>
    </row>
    <row r="32" spans="2:15" x14ac:dyDescent="0.25">
      <c r="B32">
        <f>(B26/$D$22)*LOG(B26/$D$22,2)</f>
        <v>-0.38997500048077083</v>
      </c>
      <c r="D32">
        <f t="shared" ref="D32" si="10">(D26/$D$22)*LOG(D26/$D$22,2)</f>
        <v>-0.29874687506009634</v>
      </c>
      <c r="F32">
        <f t="shared" ref="F32:I32" si="11">(F26/$D$22)*LOG(F26/$D$22,2)</f>
        <v>-0.29874687506009634</v>
      </c>
      <c r="G32">
        <f t="shared" si="11"/>
        <v>-0.43082708345352599</v>
      </c>
      <c r="H32">
        <f t="shared" si="11"/>
        <v>-0.43082708345352599</v>
      </c>
      <c r="I32">
        <f t="shared" si="11"/>
        <v>-0.29874687506009634</v>
      </c>
      <c r="N32">
        <f t="shared" si="8"/>
        <v>-0.29874687506009634</v>
      </c>
    </row>
    <row r="33" spans="2:15" x14ac:dyDescent="0.25">
      <c r="D33">
        <f t="shared" ref="D33" si="12">(D27/$D$22)*LOG(D27/$D$22,2)</f>
        <v>-0.43082708345352599</v>
      </c>
      <c r="F33">
        <f t="shared" ref="F33:G33" si="13">(F27/$D$22)*LOG(F27/$D$22,2)</f>
        <v>-0.29874687506009634</v>
      </c>
      <c r="G33">
        <f t="shared" si="13"/>
        <v>-0.5</v>
      </c>
      <c r="N33">
        <f t="shared" si="8"/>
        <v>-0.29874687506009634</v>
      </c>
    </row>
    <row r="34" spans="2:15" x14ac:dyDescent="0.25">
      <c r="D34">
        <f>(D28/$D$22)*LOG(D28/$D$22,2)</f>
        <v>-0.29874687506009634</v>
      </c>
      <c r="G34">
        <f t="shared" ref="G34" si="14">(G28/$D$22)*LOG(G28/$D$22,2)</f>
        <v>-0.29874687506009634</v>
      </c>
    </row>
    <row r="35" spans="2:15" x14ac:dyDescent="0.25">
      <c r="D35">
        <f t="shared" ref="D35" si="15">(D29/$D$22)*LOG(D29/$D$22,2)</f>
        <v>-0.29874687506009634</v>
      </c>
    </row>
    <row r="37" spans="2:15" x14ac:dyDescent="0.25">
      <c r="B37" s="8">
        <f>SUM(B30:B32)*-1</f>
        <v>1.2516291673878228</v>
      </c>
      <c r="D37">
        <f>SUM(D30:D35)*-1</f>
        <v>2.2841591278514217</v>
      </c>
      <c r="F37">
        <f>SUM(F30:F33)*-1</f>
        <v>1.4182958340544896</v>
      </c>
      <c r="G37">
        <f>SUM(G30:G34)*-1</f>
        <v>2.0545851693377992</v>
      </c>
      <c r="H37">
        <f>SUM(H30:H32)*-1</f>
        <v>1.4591479170272448</v>
      </c>
      <c r="I37">
        <f>SUM(I30:I32)*-1</f>
        <v>1.2806721295208869</v>
      </c>
      <c r="J37">
        <f>SUM(J30:J31)*-1</f>
        <v>0.91829583405448956</v>
      </c>
      <c r="N37">
        <f>SUM(N30:N33)*-1</f>
        <v>1.207518749639422</v>
      </c>
      <c r="O37" s="6">
        <f>SUM(O30:O31)*-1</f>
        <v>0.97986875665115269</v>
      </c>
    </row>
    <row r="39" spans="2:15" ht="43.5" customHeight="1" x14ac:dyDescent="0.25">
      <c r="B39" s="7" t="s">
        <v>49</v>
      </c>
      <c r="C39" s="7"/>
      <c r="D39" s="7"/>
      <c r="E39" s="7"/>
      <c r="F39" s="7"/>
    </row>
    <row r="40" spans="2:15" x14ac:dyDescent="0.25">
      <c r="B40" t="s">
        <v>50</v>
      </c>
    </row>
    <row r="44" spans="2:15" x14ac:dyDescent="0.25">
      <c r="B44" t="s">
        <v>51</v>
      </c>
      <c r="C44" t="s">
        <v>58</v>
      </c>
      <c r="D44" t="s">
        <v>59</v>
      </c>
      <c r="E44" t="s">
        <v>55</v>
      </c>
    </row>
    <row r="45" spans="2:15" x14ac:dyDescent="0.25">
      <c r="B45" t="s">
        <v>52</v>
      </c>
      <c r="C45">
        <v>1</v>
      </c>
      <c r="D45">
        <v>1</v>
      </c>
      <c r="E45">
        <v>2</v>
      </c>
    </row>
    <row r="46" spans="2:15" x14ac:dyDescent="0.25">
      <c r="B46" t="s">
        <v>53</v>
      </c>
      <c r="C46">
        <v>1</v>
      </c>
      <c r="D46">
        <v>1</v>
      </c>
      <c r="E46">
        <v>2</v>
      </c>
    </row>
    <row r="47" spans="2:15" x14ac:dyDescent="0.25">
      <c r="B47" t="s">
        <v>54</v>
      </c>
      <c r="C47">
        <v>5</v>
      </c>
      <c r="D47">
        <v>3</v>
      </c>
      <c r="E47">
        <v>8</v>
      </c>
    </row>
    <row r="49" spans="2:3" x14ac:dyDescent="0.25">
      <c r="B49" t="s">
        <v>52</v>
      </c>
      <c r="C49">
        <f>(D45/$E45)*LOG(C45/$E45,2)</f>
        <v>-0.5</v>
      </c>
    </row>
    <row r="50" spans="2:3" x14ac:dyDescent="0.25">
      <c r="B50" t="s">
        <v>53</v>
      </c>
      <c r="C50">
        <f>(D46/$E46)*LOG(C46/$E46,2)</f>
        <v>-0.5</v>
      </c>
    </row>
    <row r="51" spans="2:3" x14ac:dyDescent="0.25">
      <c r="B51" t="s">
        <v>54</v>
      </c>
      <c r="C51">
        <f>(D47/$E47)*LOG(C47/$E47,2)</f>
        <v>-0.25427696441723913</v>
      </c>
    </row>
    <row r="54" spans="2:3" x14ac:dyDescent="0.25">
      <c r="B54" t="s">
        <v>56</v>
      </c>
      <c r="C54">
        <f>$O$37-((E45/12)*C49-(E46/12)*C50-(E47/12)*C51)</f>
        <v>0.81035078037299324</v>
      </c>
    </row>
  </sheetData>
  <mergeCells count="1">
    <mergeCell ref="B39:F39"/>
  </mergeCells>
  <conditionalFormatting sqref="B24:O29">
    <cfRule type="cellIs" dxfId="0" priority="2" operator="greaterThan">
      <formula>0</formula>
    </cfRule>
  </conditionalFormatting>
  <conditionalFormatting sqref="B37:O3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boston</cp:lastModifiedBy>
  <dcterms:created xsi:type="dcterms:W3CDTF">2019-03-08T04:44:00Z</dcterms:created>
  <dcterms:modified xsi:type="dcterms:W3CDTF">2022-08-27T14:38:18Z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ea87587b-1247-4510-afd0-d88ba98fe77c</vt:lpwstr>
  </property>
</Properties>
</file>