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_no_backup_active\Google Drive\_SRC\projects\BarcodeSolutionNew\Doc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F15" i="1"/>
  <c r="E15" i="1"/>
  <c r="D15" i="1"/>
  <c r="F14" i="1"/>
  <c r="E14" i="1"/>
  <c r="D14" i="1"/>
  <c r="G14" i="1" s="1"/>
  <c r="I13" i="1"/>
  <c r="F13" i="1"/>
  <c r="E13" i="1"/>
  <c r="D13" i="1"/>
  <c r="G13" i="1" s="1"/>
  <c r="F12" i="1"/>
  <c r="E12" i="1"/>
  <c r="D12" i="1"/>
  <c r="F11" i="1"/>
  <c r="E11" i="1"/>
  <c r="D11" i="1"/>
  <c r="I11" i="1" s="1"/>
  <c r="F10" i="1"/>
  <c r="E10" i="1"/>
  <c r="D10" i="1"/>
  <c r="G10" i="1" s="1"/>
  <c r="F9" i="1"/>
  <c r="E9" i="1"/>
  <c r="D9" i="1"/>
  <c r="G9" i="1" s="1"/>
  <c r="F8" i="1"/>
  <c r="E8" i="1"/>
  <c r="D8" i="1"/>
  <c r="F7" i="1"/>
  <c r="E7" i="1"/>
  <c r="D7" i="1"/>
  <c r="I9" i="1" l="1"/>
  <c r="H13" i="1"/>
  <c r="I7" i="1"/>
  <c r="H9" i="1"/>
  <c r="I15" i="1"/>
  <c r="I12" i="1"/>
  <c r="I8" i="1"/>
  <c r="G12" i="1"/>
  <c r="I14" i="1"/>
  <c r="I10" i="1"/>
  <c r="G8" i="1"/>
  <c r="H8" i="1"/>
  <c r="H10" i="1"/>
  <c r="H14" i="1"/>
  <c r="H12" i="1"/>
  <c r="G7" i="1"/>
  <c r="H7" i="1"/>
  <c r="H11" i="1"/>
  <c r="H15" i="1"/>
  <c r="G11" i="1"/>
  <c r="G15" i="1"/>
  <c r="D6" i="1"/>
  <c r="F6" i="1"/>
  <c r="E6" i="1"/>
  <c r="I6" i="1" s="1"/>
  <c r="D2" i="1"/>
  <c r="F2" i="1" s="1"/>
  <c r="H6" i="1" l="1"/>
  <c r="G6" i="1"/>
  <c r="E2" i="1"/>
</calcChain>
</file>

<file path=xl/sharedStrings.xml><?xml version="1.0" encoding="utf-8"?>
<sst xmlns="http://schemas.openxmlformats.org/spreadsheetml/2006/main" count="24" uniqueCount="12">
  <si>
    <t>r</t>
  </si>
  <si>
    <t>g</t>
  </si>
  <si>
    <t>b</t>
  </si>
  <si>
    <t>y</t>
  </si>
  <si>
    <t>u</t>
  </si>
  <si>
    <t>v</t>
  </si>
  <si>
    <t>y0</t>
  </si>
  <si>
    <t>D</t>
  </si>
  <si>
    <t>E</t>
  </si>
  <si>
    <t>C</t>
  </si>
  <si>
    <t>7f</t>
  </si>
  <si>
    <t>12 80 11 7F 11 7F 11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</si>
</sst>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D8E1E6"/>
      </left>
      <right style="medium">
        <color rgb="FFD8E1E6"/>
      </right>
      <top style="medium">
        <color rgb="FFD8E1E6"/>
      </top>
      <bottom style="medium">
        <color rgb="FFD8E1E6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1" fontId="0" fillId="2" borderId="0" xfId="0" applyNumberFormat="1" applyFill="1"/>
    <xf numFmtId="1" fontId="1" fillId="3" borderId="0" xfId="0" applyNumberFormat="1" applyFont="1" applyFill="1"/>
    <xf numFmtId="0" fontId="2" fillId="0" borderId="1" xfId="0" applyFont="1" applyBorder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A21" sqref="A2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>
        <v>255</v>
      </c>
      <c r="B2">
        <v>255</v>
      </c>
      <c r="C2">
        <v>255</v>
      </c>
      <c r="D2" s="2">
        <f>0.3*A2+0.59*B2+0.114*C2</f>
        <v>256.02</v>
      </c>
      <c r="E2" s="2">
        <f>0.493*(C2-D2)</f>
        <v>-0.50285999999999098</v>
      </c>
      <c r="F2" s="2">
        <f>0.877*(A2-D2)</f>
        <v>-0.89453999999998401</v>
      </c>
    </row>
    <row r="5" spans="1:11" x14ac:dyDescent="0.25">
      <c r="A5" t="s">
        <v>4</v>
      </c>
      <c r="B5" t="s">
        <v>6</v>
      </c>
      <c r="C5" t="s">
        <v>5</v>
      </c>
      <c r="D5" t="s">
        <v>9</v>
      </c>
      <c r="E5" t="s">
        <v>7</v>
      </c>
      <c r="F5" t="s">
        <v>8</v>
      </c>
      <c r="G5" t="s">
        <v>0</v>
      </c>
      <c r="H5" t="s">
        <v>1</v>
      </c>
      <c r="I5" t="s">
        <v>2</v>
      </c>
    </row>
    <row r="6" spans="1:11" x14ac:dyDescent="0.25">
      <c r="A6" s="3">
        <v>0</v>
      </c>
      <c r="B6" s="3">
        <v>128</v>
      </c>
      <c r="C6" s="3">
        <v>0</v>
      </c>
      <c r="D6" s="1">
        <f>B6-16</f>
        <v>112</v>
      </c>
      <c r="E6" s="1">
        <f>A6-128</f>
        <v>-128</v>
      </c>
      <c r="F6" s="1">
        <f>C6-128</f>
        <v>-128</v>
      </c>
      <c r="G6" s="4">
        <f>(298 * D6 + 516 * E6 + 128)/256</f>
        <v>-127.125</v>
      </c>
      <c r="H6" s="4">
        <f>(298 * D6 - 100 * E6 - 208 * F6 + 128)/256</f>
        <v>284.875</v>
      </c>
      <c r="I6" s="4">
        <f>(298 * E6 + 409 * F6 + 128)/256</f>
        <v>-353</v>
      </c>
    </row>
    <row r="7" spans="1:11" x14ac:dyDescent="0.25">
      <c r="A7" s="3">
        <v>12</v>
      </c>
      <c r="B7" s="3">
        <v>80</v>
      </c>
      <c r="C7" s="3">
        <v>11</v>
      </c>
      <c r="D7" s="1">
        <f>HEX2DEC(B7)</f>
        <v>128</v>
      </c>
      <c r="E7" s="1">
        <f>HEX2DEC(A7)</f>
        <v>18</v>
      </c>
      <c r="F7" s="1">
        <f>HEX2DEC(C7)</f>
        <v>17</v>
      </c>
      <c r="G7" s="4">
        <f>MAX(0,MIN(255,(D7+1.1398*F7)))</f>
        <v>147.3766</v>
      </c>
      <c r="H7" s="4">
        <f>MAX(0,MIN(255,D7-0.3946*E7-0.5805*F7))</f>
        <v>111.0287</v>
      </c>
      <c r="I7" s="4">
        <f>MAX(0,MIN(255,D7+2.032*E7))</f>
        <v>164.57599999999999</v>
      </c>
    </row>
    <row r="8" spans="1:11" x14ac:dyDescent="0.25">
      <c r="A8" s="3">
        <v>23</v>
      </c>
      <c r="B8" s="3" t="s">
        <v>10</v>
      </c>
      <c r="C8" s="3">
        <v>22</v>
      </c>
      <c r="D8" s="1">
        <f>HEX2DEC(B8)</f>
        <v>127</v>
      </c>
      <c r="E8" s="1">
        <f>HEX2DEC(A8)</f>
        <v>35</v>
      </c>
      <c r="F8" s="1">
        <f t="shared" ref="F8:F15" si="0">HEX2DEC(C8)</f>
        <v>34</v>
      </c>
      <c r="G8" s="4">
        <f t="shared" ref="G8:G15" si="1">MAX(0,MIN(255,(D8+1.1398*F8)))</f>
        <v>165.75319999999999</v>
      </c>
      <c r="H8" s="4">
        <f t="shared" ref="H8:H15" si="2">MAX(0,MIN(255,D8-0.3946*E8-0.5805*F8))</f>
        <v>93.451999999999998</v>
      </c>
      <c r="I8" s="4">
        <f t="shared" ref="I8:I15" si="3">MAX(0,MIN(255,D8+2.032*E8))</f>
        <v>198.12</v>
      </c>
      <c r="K8" s="3"/>
    </row>
    <row r="9" spans="1:11" x14ac:dyDescent="0.25">
      <c r="A9" s="3">
        <v>23</v>
      </c>
      <c r="B9" s="3" t="s">
        <v>10</v>
      </c>
      <c r="C9" s="3">
        <v>22</v>
      </c>
      <c r="D9" s="1">
        <f>HEX2DEC(B9)</f>
        <v>127</v>
      </c>
      <c r="E9" s="1">
        <f>HEX2DEC(A9)</f>
        <v>35</v>
      </c>
      <c r="F9" s="1">
        <f t="shared" si="0"/>
        <v>34</v>
      </c>
      <c r="G9" s="4">
        <f t="shared" si="1"/>
        <v>165.75319999999999</v>
      </c>
      <c r="H9" s="4">
        <f t="shared" si="2"/>
        <v>93.451999999999998</v>
      </c>
      <c r="I9" s="4">
        <f t="shared" si="3"/>
        <v>198.12</v>
      </c>
      <c r="K9" s="3"/>
    </row>
    <row r="10" spans="1:11" x14ac:dyDescent="0.25">
      <c r="A10" s="3">
        <v>23</v>
      </c>
      <c r="B10" s="3" t="s">
        <v>10</v>
      </c>
      <c r="C10" s="3">
        <v>22</v>
      </c>
      <c r="D10" s="1">
        <f>HEX2DEC(B10)</f>
        <v>127</v>
      </c>
      <c r="E10" s="1">
        <f>HEX2DEC(A10)</f>
        <v>35</v>
      </c>
      <c r="F10" s="1">
        <f t="shared" si="0"/>
        <v>34</v>
      </c>
      <c r="G10" s="4">
        <f t="shared" si="1"/>
        <v>165.75319999999999</v>
      </c>
      <c r="H10" s="4">
        <f t="shared" si="2"/>
        <v>93.451999999999998</v>
      </c>
      <c r="I10" s="4">
        <f t="shared" si="3"/>
        <v>198.12</v>
      </c>
      <c r="K10" s="3"/>
    </row>
    <row r="11" spans="1:11" x14ac:dyDescent="0.25">
      <c r="A11" s="3">
        <v>23</v>
      </c>
      <c r="B11" s="3" t="s">
        <v>10</v>
      </c>
      <c r="C11" s="3">
        <v>22</v>
      </c>
      <c r="D11" s="1">
        <f>HEX2DEC(B11)</f>
        <v>127</v>
      </c>
      <c r="E11" s="1">
        <f>HEX2DEC(A11)</f>
        <v>35</v>
      </c>
      <c r="F11" s="1">
        <f t="shared" si="0"/>
        <v>34</v>
      </c>
      <c r="G11" s="4">
        <f t="shared" si="1"/>
        <v>165.75319999999999</v>
      </c>
      <c r="H11" s="4">
        <f t="shared" si="2"/>
        <v>93.451999999999998</v>
      </c>
      <c r="I11" s="4">
        <f t="shared" si="3"/>
        <v>198.12</v>
      </c>
      <c r="K11" s="3"/>
    </row>
    <row r="12" spans="1:11" x14ac:dyDescent="0.25">
      <c r="A12" s="3">
        <v>23</v>
      </c>
      <c r="B12" s="3" t="s">
        <v>10</v>
      </c>
      <c r="C12" s="3">
        <v>22</v>
      </c>
      <c r="D12" s="1">
        <f>HEX2DEC(B12)</f>
        <v>127</v>
      </c>
      <c r="E12" s="1">
        <f>HEX2DEC(A12)</f>
        <v>35</v>
      </c>
      <c r="F12" s="1">
        <f t="shared" si="0"/>
        <v>34</v>
      </c>
      <c r="G12" s="4">
        <f t="shared" si="1"/>
        <v>165.75319999999999</v>
      </c>
      <c r="H12" s="4">
        <f t="shared" si="2"/>
        <v>93.451999999999998</v>
      </c>
      <c r="I12" s="4">
        <f t="shared" si="3"/>
        <v>198.12</v>
      </c>
      <c r="K12" s="3"/>
    </row>
    <row r="13" spans="1:11" x14ac:dyDescent="0.25">
      <c r="A13" s="3">
        <v>23</v>
      </c>
      <c r="B13" s="3" t="s">
        <v>10</v>
      </c>
      <c r="C13" s="3">
        <v>22</v>
      </c>
      <c r="D13" s="1">
        <f>HEX2DEC(B13)</f>
        <v>127</v>
      </c>
      <c r="E13" s="1">
        <f>HEX2DEC(A13)</f>
        <v>35</v>
      </c>
      <c r="F13" s="1">
        <f t="shared" si="0"/>
        <v>34</v>
      </c>
      <c r="G13" s="4">
        <f t="shared" si="1"/>
        <v>165.75319999999999</v>
      </c>
      <c r="H13" s="4">
        <f t="shared" si="2"/>
        <v>93.451999999999998</v>
      </c>
      <c r="I13" s="4">
        <f t="shared" si="3"/>
        <v>198.12</v>
      </c>
      <c r="K13" s="3"/>
    </row>
    <row r="14" spans="1:11" x14ac:dyDescent="0.25">
      <c r="A14" s="3">
        <v>23</v>
      </c>
      <c r="B14" s="3" t="s">
        <v>10</v>
      </c>
      <c r="C14" s="3">
        <v>22</v>
      </c>
      <c r="D14" s="1">
        <f>HEX2DEC(B14)</f>
        <v>127</v>
      </c>
      <c r="E14" s="1">
        <f>HEX2DEC(A14)</f>
        <v>35</v>
      </c>
      <c r="F14" s="1">
        <f t="shared" si="0"/>
        <v>34</v>
      </c>
      <c r="G14" s="4">
        <f t="shared" si="1"/>
        <v>165.75319999999999</v>
      </c>
      <c r="H14" s="4">
        <f t="shared" si="2"/>
        <v>93.451999999999998</v>
      </c>
      <c r="I14" s="4">
        <f t="shared" si="3"/>
        <v>198.12</v>
      </c>
      <c r="K14" s="3"/>
    </row>
    <row r="15" spans="1:11" x14ac:dyDescent="0.25">
      <c r="A15" s="3">
        <v>23</v>
      </c>
      <c r="B15" s="3" t="s">
        <v>10</v>
      </c>
      <c r="C15" s="3">
        <v>22</v>
      </c>
      <c r="D15" s="1">
        <f>HEX2DEC(B15)</f>
        <v>127</v>
      </c>
      <c r="E15" s="1">
        <f>HEX2DEC(A15)</f>
        <v>35</v>
      </c>
      <c r="F15" s="1">
        <f t="shared" si="0"/>
        <v>34</v>
      </c>
      <c r="G15" s="4">
        <f t="shared" si="1"/>
        <v>165.75319999999999</v>
      </c>
      <c r="H15" s="4">
        <f t="shared" si="2"/>
        <v>93.451999999999998</v>
      </c>
      <c r="I15" s="4">
        <f t="shared" si="3"/>
        <v>198.12</v>
      </c>
      <c r="K15" s="3"/>
    </row>
    <row r="17" spans="1:1" ht="15.75" thickBot="1" x14ac:dyDescent="0.3"/>
    <row r="18" spans="1:1" ht="15.75" thickBot="1" x14ac:dyDescent="0.3">
      <c r="A18" s="5" t="s">
        <v>11</v>
      </c>
    </row>
    <row r="20" spans="1:1" x14ac:dyDescent="0.25">
      <c r="A20">
        <f>HEX2DEC("9c")</f>
        <v>156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Volvo Car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Nøhr-Rasmussen, Nikolaj</dc:creator>
  <cp:lastModifiedBy>Nøhr-Rasmussen, Nikolaj</cp:lastModifiedBy>
  <dcterms:created xsi:type="dcterms:W3CDTF">2018-02-13T17:45:05Z</dcterms:created>
  <dcterms:modified xsi:type="dcterms:W3CDTF">2018-02-14T19:17:16Z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a2623-af8f-4fb8-b1cf-b63cc8e496aa_Enabled">
    <vt:lpwstr>True</vt:lpwstr>
  </property>
  <property fmtid="{D5CDD505-2E9C-101B-9397-08002B2CF9AE}" pid="3" name="MSIP_Label_7fea2623-af8f-4fb8-b1cf-b63cc8e496aa_SiteId">
    <vt:lpwstr>81fa766e-a349-4867-8bf4-ab35e250a08f</vt:lpwstr>
  </property>
  <property fmtid="{D5CDD505-2E9C-101B-9397-08002B2CF9AE}" pid="4" name="MSIP_Label_7fea2623-af8f-4fb8-b1cf-b63cc8e496aa_Ref">
    <vt:lpwstr>https://api.informationprotection.azure.com/api/81fa766e-a349-4867-8bf4-ab35e250a08f</vt:lpwstr>
  </property>
  <property fmtid="{D5CDD505-2E9C-101B-9397-08002B2CF9AE}" pid="5" name="MSIP_Label_7fea2623-af8f-4fb8-b1cf-b63cc8e496aa_Owner">
    <vt:lpwstr>NNOHRRAS@volvocars.com</vt:lpwstr>
  </property>
  <property fmtid="{D5CDD505-2E9C-101B-9397-08002B2CF9AE}" pid="6" name="MSIP_Label_7fea2623-af8f-4fb8-b1cf-b63cc8e496aa_SetDate">
    <vt:lpwstr>2018-02-13T21:44:05.8643248+01:00</vt:lpwstr>
  </property>
  <property fmtid="{D5CDD505-2E9C-101B-9397-08002B2CF9AE}" pid="7" name="MSIP_Label_7fea2623-af8f-4fb8-b1cf-b63cc8e496aa_Name">
    <vt:lpwstr>Proprietary</vt:lpwstr>
  </property>
  <property fmtid="{D5CDD505-2E9C-101B-9397-08002B2CF9AE}" pid="8" name="MSIP_Label_7fea2623-af8f-4fb8-b1cf-b63cc8e496aa_Application">
    <vt:lpwstr>Microsoft Azure Information Protection</vt:lpwstr>
  </property>
  <property fmtid="{D5CDD505-2E9C-101B-9397-08002B2CF9AE}" pid="9" name="MSIP_Label_7fea2623-af8f-4fb8-b1cf-b63cc8e496aa_Extended_MSFT_Method">
    <vt:lpwstr>Automatic</vt:lpwstr>
  </property>
  <property fmtid="{D5CDD505-2E9C-101B-9397-08002B2CF9AE}" pid="10" name="Sensitivity">
    <vt:lpwstr>Proprietary</vt:lpwstr>
  </property>
</Properties>
</file>