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C17" i="1"/>
  <c r="C2" i="1"/>
  <c r="A7" i="1"/>
  <c r="C7" i="1"/>
  <c r="D17" i="1"/>
  <c r="D2" i="1"/>
  <c r="D7" i="1"/>
  <c r="D26" i="1"/>
  <c r="E16" i="1"/>
  <c r="E2" i="1"/>
  <c r="A6" i="1"/>
  <c r="E6" i="1"/>
  <c r="E25" i="1"/>
  <c r="F16" i="1"/>
  <c r="F2" i="1"/>
  <c r="F6" i="1"/>
  <c r="F25" i="1"/>
  <c r="G15" i="1"/>
  <c r="G2" i="1"/>
  <c r="A5" i="1"/>
  <c r="G5" i="1"/>
  <c r="G24" i="1"/>
  <c r="H15" i="1"/>
  <c r="H2" i="1"/>
  <c r="H5" i="1"/>
  <c r="H24" i="1"/>
  <c r="I15" i="1"/>
  <c r="I2" i="1"/>
  <c r="I5" i="1"/>
  <c r="I24" i="1"/>
  <c r="J15" i="1"/>
  <c r="J2" i="1"/>
  <c r="J5" i="1"/>
  <c r="J24" i="1"/>
  <c r="A27" i="1"/>
  <c r="A26" i="1"/>
  <c r="A25" i="1"/>
  <c r="A24" i="1"/>
  <c r="A23" i="1"/>
  <c r="J21" i="1"/>
  <c r="I21" i="1"/>
  <c r="H21" i="1"/>
  <c r="G21" i="1"/>
  <c r="F21" i="1"/>
  <c r="E21" i="1"/>
  <c r="D21" i="1"/>
  <c r="C21" i="1"/>
  <c r="C18" i="1"/>
  <c r="C16" i="1"/>
  <c r="D16" i="1"/>
  <c r="C15" i="1"/>
  <c r="D15" i="1"/>
  <c r="E15" i="1"/>
  <c r="F15" i="1"/>
  <c r="C14" i="1"/>
  <c r="D14" i="1"/>
  <c r="E14" i="1"/>
  <c r="F14" i="1"/>
  <c r="G14" i="1"/>
  <c r="H14" i="1"/>
  <c r="I14" i="1"/>
  <c r="J14" i="1"/>
  <c r="J12" i="1"/>
  <c r="I12" i="1"/>
  <c r="H12" i="1"/>
  <c r="G12" i="1"/>
  <c r="F12" i="1"/>
  <c r="E12" i="1"/>
  <c r="D12" i="1"/>
  <c r="C12" i="1"/>
  <c r="A18" i="1"/>
  <c r="A17" i="1"/>
  <c r="A16" i="1"/>
  <c r="A15" i="1"/>
  <c r="A14" i="1"/>
  <c r="A4" i="1"/>
  <c r="C4" i="1"/>
  <c r="C5" i="1"/>
  <c r="C6" i="1"/>
  <c r="A8" i="1"/>
  <c r="C8" i="1"/>
  <c r="A9" i="1"/>
  <c r="C9" i="1"/>
  <c r="E9" i="1"/>
  <c r="E8" i="1"/>
  <c r="E7" i="1"/>
  <c r="E5" i="1"/>
  <c r="E4" i="1"/>
  <c r="J9" i="1"/>
  <c r="I9" i="1"/>
  <c r="H9" i="1"/>
  <c r="G9" i="1"/>
  <c r="F9" i="1"/>
  <c r="D9" i="1"/>
  <c r="J8" i="1"/>
  <c r="I8" i="1"/>
  <c r="H8" i="1"/>
  <c r="G8" i="1"/>
  <c r="F8" i="1"/>
  <c r="D8" i="1"/>
  <c r="J7" i="1"/>
  <c r="I7" i="1"/>
  <c r="H7" i="1"/>
  <c r="G7" i="1"/>
  <c r="F7" i="1"/>
  <c r="J6" i="1"/>
  <c r="I6" i="1"/>
  <c r="H6" i="1"/>
  <c r="G6" i="1"/>
  <c r="D6" i="1"/>
  <c r="F5" i="1"/>
  <c r="D5" i="1"/>
  <c r="J4" i="1"/>
  <c r="I4" i="1"/>
  <c r="H4" i="1"/>
  <c r="G4" i="1"/>
  <c r="F4" i="1"/>
  <c r="D4" i="1"/>
</calcChain>
</file>

<file path=xl/sharedStrings.xml><?xml version="1.0" encoding="utf-8"?>
<sst xmlns="http://schemas.openxmlformats.org/spreadsheetml/2006/main" count="25" uniqueCount="6">
  <si>
    <t>entries</t>
  </si>
  <si>
    <t>ways</t>
  </si>
  <si>
    <t>Cache Size Chart</t>
  </si>
  <si>
    <t>Mispredictions/1000 (Average of FP1, INT1, MM1, SERV1)</t>
  </si>
  <si>
    <t>-</t>
  </si>
  <si>
    <t>Mispredictions per 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</si>
</sst>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24997711111789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5" fillId="0" borderId="0" xfId="0" applyFont="1" applyBorder="1"/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7" xfId="0" applyFont="1" applyBorder="1"/>
    <xf numFmtId="0" fontId="0" fillId="2" borderId="2" xfId="0" applyFill="1" applyBorder="1"/>
    <xf numFmtId="0" fontId="0" fillId="2" borderId="0" xfId="0" applyFill="1" applyBorder="1"/>
    <xf numFmtId="0" fontId="0" fillId="2" borderId="6" xfId="0" applyFill="1" applyBorder="1"/>
    <xf numFmtId="0" fontId="5" fillId="0" borderId="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5" fillId="0" borderId="0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5" fillId="0" borderId="4" xfId="0" applyNumberFormat="1" applyFont="1" applyBorder="1" applyAlignment="1">
      <alignment horizontal="center" vertical="center"/>
    </xf>
    <xf numFmtId="0" fontId="0" fillId="0" borderId="0" xfId="0" applyFill="1" applyBorder="1"/>
    <xf numFmtId="164" fontId="0" fillId="0" borderId="1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workbookViewId="0">
      <selection activeCell="C21" sqref="C21"/>
    </sheetView>
  </sheetViews>
  <sheetFormatPr baseColWidth="10" defaultRowHeight="15" x14ac:dyDescent="0"/>
  <cols>
    <col min="1" max="10" width="7.6640625" customWidth="1"/>
  </cols>
  <sheetData>
    <row r="1" spans="1:19">
      <c r="C1" s="36" t="s">
        <v>2</v>
      </c>
      <c r="D1" s="36"/>
      <c r="E1" s="36"/>
      <c r="F1" s="36"/>
      <c r="G1" s="36"/>
      <c r="H1" s="36"/>
      <c r="I1" s="36"/>
      <c r="J1" s="36"/>
    </row>
    <row r="2" spans="1:19">
      <c r="A2" s="1"/>
      <c r="B2" t="s">
        <v>1</v>
      </c>
      <c r="C2" s="3">
        <f>CEILING(LOG(FACT(C3),2),1)</f>
        <v>0</v>
      </c>
      <c r="D2" s="3">
        <f>CEILING(LOG(FACT(D3),2),1)</f>
        <v>1</v>
      </c>
      <c r="E2" s="3">
        <f>CEILING(LOG(FACT(E3),2),1)</f>
        <v>3</v>
      </c>
      <c r="F2" s="3">
        <f t="shared" ref="F2:J2" si="0">CEILING(LOG(FACT(F3),2),1)</f>
        <v>5</v>
      </c>
      <c r="G2" s="3">
        <f t="shared" si="0"/>
        <v>7</v>
      </c>
      <c r="H2" s="3">
        <f t="shared" si="0"/>
        <v>10</v>
      </c>
      <c r="I2" s="3">
        <f t="shared" si="0"/>
        <v>13</v>
      </c>
      <c r="J2" s="3">
        <f t="shared" si="0"/>
        <v>16</v>
      </c>
    </row>
    <row r="3" spans="1:19">
      <c r="A3" t="s">
        <v>0</v>
      </c>
      <c r="B3" s="1"/>
      <c r="C3" s="34">
        <v>1</v>
      </c>
      <c r="D3" s="34">
        <v>2</v>
      </c>
      <c r="E3" s="34">
        <v>3</v>
      </c>
      <c r="F3" s="34">
        <v>4</v>
      </c>
      <c r="G3" s="34">
        <v>5</v>
      </c>
      <c r="H3" s="34">
        <v>6</v>
      </c>
      <c r="I3" s="34">
        <v>7</v>
      </c>
      <c r="J3" s="34">
        <v>8</v>
      </c>
    </row>
    <row r="4" spans="1:19">
      <c r="A4" s="3">
        <f>LOG(B4,2)</f>
        <v>5</v>
      </c>
      <c r="B4" s="2">
        <v>32</v>
      </c>
      <c r="C4" s="5">
        <f>B4*(C2+(C3*(32-A4+32)))/8</f>
        <v>236</v>
      </c>
      <c r="D4" s="6">
        <f>B4*(D2+(D3*(32-A4+32)))/8</f>
        <v>476</v>
      </c>
      <c r="E4" s="6">
        <f>B4*(E2+(E3*(32-A4+32)))/8</f>
        <v>720</v>
      </c>
      <c r="F4" s="6">
        <f>B4*(F2+(F3*(32-A4+32)))/8</f>
        <v>964</v>
      </c>
      <c r="G4" s="6">
        <f>B4*(G2+(G3*(32-A4+32)))/8</f>
        <v>1208</v>
      </c>
      <c r="H4" s="6">
        <f>B4*(H2+(H3*(32-A4+32)))/8</f>
        <v>1456</v>
      </c>
      <c r="I4" s="6">
        <f>B4*(I2+(I3*(32-A4+32)))/8</f>
        <v>1704</v>
      </c>
      <c r="J4" s="7">
        <f>B4*(J2+(J3*(32-A4+32)))/8</f>
        <v>1952</v>
      </c>
    </row>
    <row r="5" spans="1:19">
      <c r="A5" s="3">
        <f t="shared" ref="A5:A9" si="1">LOG(B5,2)</f>
        <v>6</v>
      </c>
      <c r="B5" s="2">
        <v>64</v>
      </c>
      <c r="C5" s="4">
        <f>B5*(C2+(C3*(32-A5+32)))/8</f>
        <v>464</v>
      </c>
      <c r="D5" s="8">
        <f>B5*(D2+(D3*(32-A5+32)))/8</f>
        <v>936</v>
      </c>
      <c r="E5" s="8">
        <f>B5*(E2+(E3*(32-A5+32)))/8</f>
        <v>1416</v>
      </c>
      <c r="F5" s="8">
        <f>B5*(F2+(F3*(32-A5+32)))/8</f>
        <v>1896</v>
      </c>
      <c r="G5" s="15">
        <f>B5*(G2+(G3*(32-A5+32)))/8</f>
        <v>2376</v>
      </c>
      <c r="H5" s="15">
        <f>B5*(H2+(H3*(32-A5+32)))/8</f>
        <v>2864</v>
      </c>
      <c r="I5" s="15">
        <f>B5*(I2+(I3*(32-A5+32)))/8</f>
        <v>3352</v>
      </c>
      <c r="J5" s="16">
        <f>B5*(J2+(J3*(32-A5+32)))/8</f>
        <v>3840</v>
      </c>
    </row>
    <row r="6" spans="1:19">
      <c r="A6" s="3">
        <f t="shared" si="1"/>
        <v>7</v>
      </c>
      <c r="B6" s="2">
        <v>128</v>
      </c>
      <c r="C6" s="4">
        <f>B6*(C2+(C3*(32-A6+32)))/8</f>
        <v>912</v>
      </c>
      <c r="D6" s="8">
        <f>B6*(D2+(D3*(32-A6+32)))/8</f>
        <v>1840</v>
      </c>
      <c r="E6" s="15">
        <f>B6*(E2+(E3*(32-A6+32)))/8</f>
        <v>2784</v>
      </c>
      <c r="F6" s="15">
        <f>B6*(F2+(F3*(32-A6+32)))/8</f>
        <v>3728</v>
      </c>
      <c r="G6" s="38">
        <f>B6*(G2+(G3*(32-A6+32)))/8</f>
        <v>4672</v>
      </c>
      <c r="H6" s="9">
        <f>B6*(H2+(H3*(32-A6+32)))/8</f>
        <v>5632</v>
      </c>
      <c r="I6" s="9">
        <f>B6*(I2+(I3*(32-A6+32)))/8</f>
        <v>6592</v>
      </c>
      <c r="J6" s="10">
        <f>B6*(J2+(J3*(32-A6+32)))/8</f>
        <v>7552</v>
      </c>
    </row>
    <row r="7" spans="1:19">
      <c r="A7" s="3">
        <f t="shared" si="1"/>
        <v>8</v>
      </c>
      <c r="B7" s="2">
        <v>256</v>
      </c>
      <c r="C7" s="4">
        <f>B7*(C2+(C3*(32-A7+32)))/8</f>
        <v>1792</v>
      </c>
      <c r="D7" s="15">
        <f>B7*(D2+(D3*(32-A7+32)))/8</f>
        <v>3616</v>
      </c>
      <c r="E7" s="17">
        <f>B7*(E2+(E3*(32+A7+32)))/8</f>
        <v>7008</v>
      </c>
      <c r="F7" s="9">
        <f>B7*(F2+(F3*(32-A7+32)))/8</f>
        <v>7328</v>
      </c>
      <c r="G7" s="9">
        <f>B7*(G2+(G3*(32-A7+32)))/8</f>
        <v>9184</v>
      </c>
      <c r="H7" s="9">
        <f>B7*(H2+(H3*(32-A7+32)))/8</f>
        <v>11072</v>
      </c>
      <c r="I7" s="9">
        <f>B7*(I2+(I3*(32-A7+32)))/8</f>
        <v>12960</v>
      </c>
      <c r="J7" s="10">
        <f>B7*(J2+(J3*(32-A7+32)))/8</f>
        <v>14848</v>
      </c>
    </row>
    <row r="8" spans="1:19">
      <c r="A8" s="3">
        <f t="shared" si="1"/>
        <v>9</v>
      </c>
      <c r="B8" s="2">
        <v>512</v>
      </c>
      <c r="C8" s="14">
        <f>B8*(C2+(C3*(32-A8+32)))/8</f>
        <v>3520</v>
      </c>
      <c r="D8" s="9">
        <f>B8*(D2+(D3*(32-A8+32)))/8</f>
        <v>7104</v>
      </c>
      <c r="E8" s="9">
        <f>B8*(E2+(E3*(32-A8+32)))/8</f>
        <v>10752</v>
      </c>
      <c r="F8" s="9">
        <f>B8*(F2+(F3*(32-A8+32)))/8</f>
        <v>14400</v>
      </c>
      <c r="G8" s="9">
        <f>B8*(G2+(G3*(32-A8+32)))/8</f>
        <v>18048</v>
      </c>
      <c r="H8" s="9">
        <f>B8*(H2+(H3*(32-A8+32)))/8</f>
        <v>21760</v>
      </c>
      <c r="I8" s="9">
        <f>B8*(I2+(I3*(32-A8+32)))/8</f>
        <v>25472</v>
      </c>
      <c r="J8" s="10">
        <f>B8*(J2+(J3*(32-A8+32)))/8</f>
        <v>29184</v>
      </c>
    </row>
    <row r="9" spans="1:19">
      <c r="A9" s="3">
        <f t="shared" si="1"/>
        <v>10</v>
      </c>
      <c r="B9" s="2">
        <v>1024</v>
      </c>
      <c r="C9" s="13">
        <f>B9*(C2+(C3*(32-A9+32)))/8</f>
        <v>6912</v>
      </c>
      <c r="D9" s="11">
        <f>B9*(D2+(D3*(32-A9+32)))/8</f>
        <v>13952</v>
      </c>
      <c r="E9" s="11">
        <f>B9*(E2+(E3*(32-A9+32)))/8</f>
        <v>21120</v>
      </c>
      <c r="F9" s="11">
        <f>B9*(F2+(F3*(32-A9+32)))/8</f>
        <v>28288</v>
      </c>
      <c r="G9" s="11">
        <f>B9*(G2+(G3*(32-A9+32)))/8</f>
        <v>35456</v>
      </c>
      <c r="H9" s="11">
        <f>B9*(H2+(H3*(32-A9+32)))/8</f>
        <v>42752</v>
      </c>
      <c r="I9" s="11">
        <f>B9*(I2+(I3*(32-A9+32)))/8</f>
        <v>50048</v>
      </c>
      <c r="J9" s="12">
        <f>B9*(J2+(J3*(32-A9+32)))/8</f>
        <v>57344</v>
      </c>
    </row>
    <row r="11" spans="1:19">
      <c r="C11" s="36" t="s">
        <v>3</v>
      </c>
      <c r="D11" s="36"/>
      <c r="E11" s="36"/>
      <c r="F11" s="36"/>
      <c r="G11" s="36"/>
      <c r="H11" s="36"/>
      <c r="I11" s="36"/>
      <c r="J11" s="36"/>
    </row>
    <row r="12" spans="1:19">
      <c r="A12" s="1"/>
      <c r="B12" t="s">
        <v>1</v>
      </c>
      <c r="C12" s="3">
        <f>CEILING(LOG(FACT(C13),2),1)</f>
        <v>0</v>
      </c>
      <c r="D12" s="3">
        <f>CEILING(LOG(FACT(D13),2),1)</f>
        <v>1</v>
      </c>
      <c r="E12" s="3">
        <f>CEILING(LOG(FACT(E13),2),1)</f>
        <v>3</v>
      </c>
      <c r="F12" s="3">
        <f t="shared" ref="F12:J12" si="2">CEILING(LOG(FACT(F13),2),1)</f>
        <v>5</v>
      </c>
      <c r="G12" s="3">
        <f t="shared" si="2"/>
        <v>7</v>
      </c>
      <c r="H12" s="3">
        <f t="shared" si="2"/>
        <v>10</v>
      </c>
      <c r="I12" s="3">
        <f t="shared" si="2"/>
        <v>13</v>
      </c>
      <c r="J12" s="3">
        <f t="shared" si="2"/>
        <v>16</v>
      </c>
    </row>
    <row r="13" spans="1:19">
      <c r="A13" t="s">
        <v>0</v>
      </c>
      <c r="B13" s="1"/>
      <c r="C13" s="34">
        <v>1</v>
      </c>
      <c r="D13" s="34">
        <v>2</v>
      </c>
      <c r="E13" s="34">
        <v>3</v>
      </c>
      <c r="F13" s="34">
        <v>4</v>
      </c>
      <c r="G13" s="34">
        <v>5</v>
      </c>
      <c r="H13" s="34">
        <v>6</v>
      </c>
      <c r="I13" s="34">
        <v>7</v>
      </c>
      <c r="J13" s="34">
        <v>8</v>
      </c>
    </row>
    <row r="14" spans="1:19">
      <c r="A14" s="3">
        <f>LOG(B14,2)</f>
        <v>5</v>
      </c>
      <c r="B14" s="2">
        <v>32</v>
      </c>
      <c r="C14" s="33">
        <f t="shared" ref="C14:H14" si="3">AVERAGE(L14:L17)</f>
        <v>34.323880000000003</v>
      </c>
      <c r="D14" s="22">
        <f t="shared" si="3"/>
        <v>28.460542499999999</v>
      </c>
      <c r="E14" s="22">
        <f t="shared" si="3"/>
        <v>24.320625</v>
      </c>
      <c r="F14" s="22">
        <f t="shared" si="3"/>
        <v>21.190035000000002</v>
      </c>
      <c r="G14" s="22">
        <f t="shared" si="3"/>
        <v>19.4595375</v>
      </c>
      <c r="H14" s="22">
        <f t="shared" si="3"/>
        <v>18.59666</v>
      </c>
      <c r="I14" s="22">
        <f>AVERAGE(R14:R17)</f>
        <v>18.115069999999999</v>
      </c>
      <c r="J14" s="23">
        <f>AVERAGE(S14:S17)</f>
        <v>17.784765</v>
      </c>
      <c r="L14" s="18">
        <v>16.70072</v>
      </c>
      <c r="M14" s="18">
        <v>14.759499999999999</v>
      </c>
      <c r="N14" s="18">
        <v>12.46963</v>
      </c>
      <c r="O14" s="18">
        <v>7.6781699999999997</v>
      </c>
      <c r="P14" s="18">
        <v>5.0450499999999998</v>
      </c>
      <c r="Q14" s="18">
        <v>4.0287800000000002</v>
      </c>
      <c r="R14" s="18">
        <v>3.7669800000000002</v>
      </c>
      <c r="S14" s="18">
        <v>3.5493600000000001</v>
      </c>
    </row>
    <row r="15" spans="1:19">
      <c r="A15" s="3">
        <f t="shared" ref="A15:A18" si="4">LOG(B15,2)</f>
        <v>6</v>
      </c>
      <c r="B15" s="2">
        <v>64</v>
      </c>
      <c r="C15" s="31">
        <f t="shared" ref="C15:H15" si="5">AVERAGE(L18:L21)</f>
        <v>29.483962500000001</v>
      </c>
      <c r="D15" s="32">
        <f t="shared" si="5"/>
        <v>21.793622500000001</v>
      </c>
      <c r="E15" s="32">
        <f t="shared" si="5"/>
        <v>19.285565000000002</v>
      </c>
      <c r="F15" s="32">
        <f t="shared" si="5"/>
        <v>18.029087499999999</v>
      </c>
      <c r="G15" s="32">
        <f t="shared" si="5"/>
        <v>17.414845</v>
      </c>
      <c r="H15" s="25">
        <f t="shared" si="5"/>
        <v>17.083829999999999</v>
      </c>
      <c r="I15" s="25">
        <f>AVERAGE(R18:R21)</f>
        <v>16.873547500000001</v>
      </c>
      <c r="J15" s="42">
        <f>AVERAGE(S18:S21)</f>
        <v>16.663134999999997</v>
      </c>
      <c r="L15" s="19">
        <v>44.900390000000002</v>
      </c>
      <c r="M15" s="19">
        <v>30.124659999999999</v>
      </c>
      <c r="N15" s="19">
        <v>19.757529999999999</v>
      </c>
      <c r="O15" s="19">
        <v>13.91024</v>
      </c>
      <c r="P15" s="19">
        <v>11.130280000000001</v>
      </c>
      <c r="Q15" s="19">
        <v>9.8643400000000003</v>
      </c>
      <c r="R15" s="19">
        <v>9.23461</v>
      </c>
      <c r="S15" s="19">
        <v>8.8934599999999993</v>
      </c>
    </row>
    <row r="16" spans="1:19">
      <c r="A16" s="3">
        <f t="shared" si="4"/>
        <v>7</v>
      </c>
      <c r="B16" s="2">
        <v>128</v>
      </c>
      <c r="C16" s="31">
        <f t="shared" ref="C16:F16" si="6">AVERAGE(L22:L25)</f>
        <v>25.173652500000003</v>
      </c>
      <c r="D16" s="32">
        <f t="shared" si="6"/>
        <v>19.051275</v>
      </c>
      <c r="E16" s="25">
        <f t="shared" si="6"/>
        <v>17.604189999999999</v>
      </c>
      <c r="F16" s="42">
        <f t="shared" si="6"/>
        <v>16.748889999999999</v>
      </c>
      <c r="G16" s="32"/>
      <c r="H16" s="21" t="s">
        <v>4</v>
      </c>
      <c r="I16" s="21" t="s">
        <v>4</v>
      </c>
      <c r="J16" s="27" t="s">
        <v>4</v>
      </c>
      <c r="L16" s="19">
        <v>17.920590000000001</v>
      </c>
      <c r="M16" s="19">
        <v>13.5672</v>
      </c>
      <c r="N16" s="19">
        <v>11.989940000000001</v>
      </c>
      <c r="O16" s="19">
        <v>11.17408</v>
      </c>
      <c r="P16" s="19">
        <v>10.45384</v>
      </c>
      <c r="Q16" s="19">
        <v>9.8828200000000006</v>
      </c>
      <c r="R16" s="19">
        <v>9.4852600000000002</v>
      </c>
      <c r="S16" s="19">
        <v>9.1425800000000006</v>
      </c>
    </row>
    <row r="17" spans="1:19">
      <c r="A17" s="3">
        <f t="shared" si="4"/>
        <v>8</v>
      </c>
      <c r="B17" s="2">
        <v>256</v>
      </c>
      <c r="C17" s="24">
        <f>AVERAGE(L26:L29)</f>
        <v>20.7624675</v>
      </c>
      <c r="D17" s="25">
        <f>AVERAGE(M26:M29)</f>
        <v>17.402304999999998</v>
      </c>
      <c r="E17" s="26" t="s">
        <v>4</v>
      </c>
      <c r="F17" s="21" t="s">
        <v>4</v>
      </c>
      <c r="G17" s="21" t="s">
        <v>4</v>
      </c>
      <c r="H17" s="21" t="s">
        <v>4</v>
      </c>
      <c r="I17" s="21" t="s">
        <v>4</v>
      </c>
      <c r="J17" s="27" t="s">
        <v>4</v>
      </c>
      <c r="L17" s="20">
        <v>57.773820000000001</v>
      </c>
      <c r="M17" s="20">
        <v>55.390810000000002</v>
      </c>
      <c r="N17" s="20">
        <v>53.065399999999997</v>
      </c>
      <c r="O17" s="20">
        <v>51.99765</v>
      </c>
      <c r="P17" s="20">
        <v>51.208979999999997</v>
      </c>
      <c r="Q17" s="20">
        <v>50.610700000000001</v>
      </c>
      <c r="R17" s="20">
        <v>49.97343</v>
      </c>
      <c r="S17" s="20">
        <v>49.553660000000001</v>
      </c>
    </row>
    <row r="18" spans="1:19">
      <c r="A18" s="3">
        <f t="shared" si="4"/>
        <v>9</v>
      </c>
      <c r="B18" s="2">
        <v>512</v>
      </c>
      <c r="C18" s="28">
        <f>AVERAGE(L30:L33)</f>
        <v>18.292355000000001</v>
      </c>
      <c r="D18" s="21" t="s">
        <v>4</v>
      </c>
      <c r="E18" s="21" t="s">
        <v>4</v>
      </c>
      <c r="F18" s="21" t="s">
        <v>4</v>
      </c>
      <c r="G18" s="21" t="s">
        <v>4</v>
      </c>
      <c r="H18" s="21" t="s">
        <v>4</v>
      </c>
      <c r="I18" s="21" t="s">
        <v>4</v>
      </c>
      <c r="J18" s="27" t="s">
        <v>4</v>
      </c>
      <c r="L18" s="18">
        <v>14.836169999999999</v>
      </c>
      <c r="M18" s="18">
        <v>8.0137</v>
      </c>
      <c r="N18" s="18">
        <v>5.1087100000000003</v>
      </c>
      <c r="O18" s="18">
        <v>3.8990900000000002</v>
      </c>
      <c r="P18" s="18">
        <v>3.53356</v>
      </c>
      <c r="Q18" s="18">
        <v>3.52793</v>
      </c>
      <c r="R18" s="18">
        <v>3.52515</v>
      </c>
      <c r="S18" s="18">
        <v>3.52183</v>
      </c>
    </row>
    <row r="19" spans="1:19">
      <c r="A19" s="3"/>
      <c r="B19" s="2"/>
      <c r="C19" s="37"/>
      <c r="D19" s="37"/>
      <c r="E19" s="37"/>
      <c r="F19" s="37"/>
      <c r="G19" s="37"/>
      <c r="H19" s="37"/>
      <c r="I19" s="37"/>
      <c r="J19" s="37"/>
      <c r="L19" s="19">
        <v>33.34198</v>
      </c>
      <c r="M19" s="19">
        <v>15.417400000000001</v>
      </c>
      <c r="N19" s="19">
        <v>10.918340000000001</v>
      </c>
      <c r="O19" s="19">
        <v>9.1206800000000001</v>
      </c>
      <c r="P19" s="19">
        <v>8.4351599999999998</v>
      </c>
      <c r="Q19" s="19">
        <v>8.1715999999999998</v>
      </c>
      <c r="R19" s="19">
        <v>8.0402400000000007</v>
      </c>
      <c r="S19" s="19">
        <v>7.9605800000000002</v>
      </c>
    </row>
    <row r="20" spans="1:19">
      <c r="C20" s="36" t="s">
        <v>5</v>
      </c>
      <c r="D20" s="36"/>
      <c r="E20" s="36"/>
      <c r="F20" s="36"/>
      <c r="G20" s="36"/>
      <c r="H20" s="36"/>
      <c r="I20" s="36"/>
      <c r="J20" s="36"/>
      <c r="L20" s="19">
        <v>14.312010000000001</v>
      </c>
      <c r="M20" s="19">
        <v>11.352040000000001</v>
      </c>
      <c r="N20" s="19">
        <v>10.34736</v>
      </c>
      <c r="O20" s="19">
        <v>9.4656699999999994</v>
      </c>
      <c r="P20" s="19">
        <v>9.0360099999999992</v>
      </c>
      <c r="Q20" s="19">
        <v>8.8219399999999997</v>
      </c>
      <c r="R20" s="19">
        <v>8.7553300000000007</v>
      </c>
      <c r="S20" s="19">
        <v>8.7460699999999996</v>
      </c>
    </row>
    <row r="21" spans="1:19">
      <c r="A21" s="1"/>
      <c r="B21" t="s">
        <v>1</v>
      </c>
      <c r="C21" s="3">
        <f>CEILING(LOG(FACT(C22),2),1)</f>
        <v>0</v>
      </c>
      <c r="D21" s="3">
        <f>CEILING(LOG(FACT(D22),2),1)</f>
        <v>1</v>
      </c>
      <c r="E21" s="3">
        <f>CEILING(LOG(FACT(E22),2),1)</f>
        <v>3</v>
      </c>
      <c r="F21" s="3">
        <f t="shared" ref="F21:J21" si="7">CEILING(LOG(FACT(F22),2),1)</f>
        <v>5</v>
      </c>
      <c r="G21" s="3">
        <f t="shared" si="7"/>
        <v>7</v>
      </c>
      <c r="H21" s="3">
        <f t="shared" si="7"/>
        <v>10</v>
      </c>
      <c r="I21" s="3">
        <f t="shared" si="7"/>
        <v>13</v>
      </c>
      <c r="J21" s="3">
        <f t="shared" si="7"/>
        <v>16</v>
      </c>
      <c r="L21" s="20">
        <v>55.445689999999999</v>
      </c>
      <c r="M21" s="20">
        <v>52.391350000000003</v>
      </c>
      <c r="N21" s="20">
        <v>50.767850000000003</v>
      </c>
      <c r="O21" s="20">
        <v>49.63091</v>
      </c>
      <c r="P21" s="20">
        <v>48.654649999999997</v>
      </c>
      <c r="Q21" s="20">
        <v>47.813850000000002</v>
      </c>
      <c r="R21" s="20">
        <v>47.173470000000002</v>
      </c>
      <c r="S21" s="20">
        <v>46.424059999999997</v>
      </c>
    </row>
    <row r="22" spans="1:19">
      <c r="A22" t="s">
        <v>0</v>
      </c>
      <c r="B22" s="1"/>
      <c r="C22" s="35">
        <v>1</v>
      </c>
      <c r="D22" s="35">
        <v>2</v>
      </c>
      <c r="E22" s="35">
        <v>3</v>
      </c>
      <c r="F22" s="35">
        <v>4</v>
      </c>
      <c r="G22" s="35">
        <v>5</v>
      </c>
      <c r="H22" s="35">
        <v>6</v>
      </c>
      <c r="I22" s="35">
        <v>7</v>
      </c>
      <c r="J22" s="35">
        <v>8</v>
      </c>
      <c r="L22" s="18">
        <v>9.8355300000000003</v>
      </c>
      <c r="M22" s="18">
        <v>4.5675600000000003</v>
      </c>
      <c r="N22" s="18">
        <v>3.8250199999999999</v>
      </c>
      <c r="O22" s="18">
        <v>3.5242</v>
      </c>
      <c r="P22" s="18">
        <v>3.52075</v>
      </c>
    </row>
    <row r="23" spans="1:19">
      <c r="A23" s="3">
        <f>LOG(B23,2)</f>
        <v>5</v>
      </c>
      <c r="B23" s="2">
        <v>32</v>
      </c>
      <c r="C23" s="33"/>
      <c r="D23" s="22"/>
      <c r="E23" s="22"/>
      <c r="F23" s="22"/>
      <c r="G23" s="22"/>
      <c r="H23" s="22"/>
      <c r="I23" s="22"/>
      <c r="J23" s="23"/>
      <c r="L23" s="19">
        <v>25.59479</v>
      </c>
      <c r="M23" s="19">
        <v>11.816140000000001</v>
      </c>
      <c r="N23" s="19">
        <v>9.4007199999999997</v>
      </c>
      <c r="O23" s="19">
        <v>8.1558700000000002</v>
      </c>
      <c r="P23" s="19">
        <v>7.9537699999999996</v>
      </c>
    </row>
    <row r="24" spans="1:19">
      <c r="A24" s="3">
        <f t="shared" ref="A24:A27" si="8">LOG(B24,2)</f>
        <v>6</v>
      </c>
      <c r="B24" s="2">
        <v>64</v>
      </c>
      <c r="C24" s="24"/>
      <c r="D24" s="40"/>
      <c r="E24" s="40"/>
      <c r="F24" s="40"/>
      <c r="G24" s="40">
        <f t="shared" ref="G24:J24" si="9">G15/G5 *1000</f>
        <v>7.3294802188552186</v>
      </c>
      <c r="H24" s="40">
        <f t="shared" si="9"/>
        <v>5.9650244413407822</v>
      </c>
      <c r="I24" s="40">
        <f t="shared" si="9"/>
        <v>5.0338745525059672</v>
      </c>
      <c r="J24" s="39">
        <f t="shared" si="9"/>
        <v>4.3393580729166654</v>
      </c>
      <c r="L24" s="19">
        <v>12.4374</v>
      </c>
      <c r="M24" s="19">
        <v>9.8539399999999997</v>
      </c>
      <c r="N24" s="19">
        <v>9.1243800000000004</v>
      </c>
      <c r="O24" s="19">
        <v>8.7843800000000005</v>
      </c>
      <c r="P24" s="19">
        <v>8.7486499999999996</v>
      </c>
    </row>
    <row r="25" spans="1:19">
      <c r="A25" s="3">
        <f t="shared" si="8"/>
        <v>7</v>
      </c>
      <c r="B25" s="2">
        <v>128</v>
      </c>
      <c r="C25" s="24"/>
      <c r="D25" s="40"/>
      <c r="E25" s="40">
        <f t="shared" ref="D25:E26" si="10">E16/E6 *1000</f>
        <v>6.3233441091954017</v>
      </c>
      <c r="F25" s="39">
        <f>F16/F6 *1000</f>
        <v>4.4927280042918456</v>
      </c>
      <c r="G25" s="40"/>
      <c r="H25" s="21"/>
      <c r="I25" s="21"/>
      <c r="J25" s="27"/>
      <c r="L25" s="20">
        <v>52.826889999999999</v>
      </c>
      <c r="M25" s="20">
        <v>49.967460000000003</v>
      </c>
      <c r="N25" s="20">
        <v>48.06664</v>
      </c>
      <c r="O25" s="20">
        <v>46.531109999999998</v>
      </c>
      <c r="P25" s="20">
        <v>45.35275</v>
      </c>
    </row>
    <row r="26" spans="1:19">
      <c r="A26" s="3">
        <f t="shared" si="8"/>
        <v>8</v>
      </c>
      <c r="B26" s="2">
        <v>256</v>
      </c>
      <c r="C26" s="24"/>
      <c r="D26" s="40">
        <f t="shared" si="10"/>
        <v>4.8125843473451324</v>
      </c>
      <c r="E26" s="26"/>
      <c r="F26" s="21"/>
      <c r="G26" s="21"/>
      <c r="H26" s="21"/>
      <c r="I26" s="21"/>
      <c r="J26" s="27"/>
      <c r="L26" s="18">
        <v>7.2354599999999998</v>
      </c>
      <c r="M26" s="18">
        <v>4.0156999999999998</v>
      </c>
    </row>
    <row r="27" spans="1:19">
      <c r="A27" s="3">
        <f t="shared" si="8"/>
        <v>9</v>
      </c>
      <c r="B27" s="2">
        <v>512</v>
      </c>
      <c r="C27" s="41">
        <f>C18/C8 *1000</f>
        <v>5.1966917613636365</v>
      </c>
      <c r="D27" s="29"/>
      <c r="E27" s="29"/>
      <c r="F27" s="29"/>
      <c r="G27" s="29"/>
      <c r="H27" s="29"/>
      <c r="I27" s="29"/>
      <c r="J27" s="30"/>
      <c r="L27" s="19">
        <v>14.325430000000001</v>
      </c>
      <c r="M27" s="19">
        <v>9.3343799999999995</v>
      </c>
    </row>
    <row r="28" spans="1:19">
      <c r="L28" s="19">
        <v>10.87848</v>
      </c>
      <c r="M28" s="19">
        <v>9.1473999999999993</v>
      </c>
    </row>
    <row r="29" spans="1:19">
      <c r="L29" s="20">
        <v>50.610500000000002</v>
      </c>
      <c r="M29" s="20">
        <v>47.111739999999998</v>
      </c>
    </row>
    <row r="30" spans="1:19">
      <c r="L30" s="18">
        <v>5.0268199999999998</v>
      </c>
    </row>
    <row r="31" spans="1:19">
      <c r="L31" s="19">
        <v>10.90221</v>
      </c>
    </row>
    <row r="32" spans="1:19">
      <c r="L32" s="19">
        <v>9.5180699999999998</v>
      </c>
    </row>
    <row r="33" spans="12:12">
      <c r="L33" s="20">
        <v>47.722320000000003</v>
      </c>
    </row>
  </sheetData>
  <mergeCells count="3">
    <mergeCell ref="C1:J1"/>
    <mergeCell ref="C11:J11"/>
    <mergeCell ref="C20:J20"/>
  </mergeCells>
  <conditionalFormatting sqref="C14:J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J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Krause</dc:creator>
  <cp:lastModifiedBy>Eric Krause</cp:lastModifiedBy>
  <dcterms:created xsi:type="dcterms:W3CDTF">2013-03-16T03:43:37Z</dcterms:created>
  <dcterms:modified xsi:type="dcterms:W3CDTF">2013-03-17T22:39:01Z</dcterms:modified>
</cp:coreProperties>
</file>