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ul\anaconda_projects\Machine Learning\Weather Stations\02 Data\Prepared Data\"/>
    </mc:Choice>
  </mc:AlternateContent>
  <xr:revisionPtr revIDLastSave="0" documentId="13_ncr:1_{D826930F-DE05-4F5F-A5FA-A2E8F9E41565}" xr6:coauthVersionLast="47" xr6:coauthVersionMax="47" xr10:uidLastSave="{00000000-0000-0000-0000-000000000000}"/>
  <bookViews>
    <workbookView xWindow="10" yWindow="0" windowWidth="18950" windowHeight="20840" xr2:uid="{5EBBBC3F-E184-4883-AB17-C7AACFB98484}"/>
  </bookViews>
  <sheets>
    <sheet name="Sheet1" sheetId="1" r:id="rId1"/>
    <sheet name="Sheet2" sheetId="2" r:id="rId2"/>
  </sheets>
  <definedNames>
    <definedName name="_xlnm._FilterDatabase" localSheetId="0" hidden="1">Sheet1!$B$46:$H$46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50" i="1"/>
  <c r="H58" i="1"/>
  <c r="H54" i="1"/>
  <c r="H53" i="1"/>
  <c r="H60" i="1"/>
  <c r="H51" i="1"/>
  <c r="H55" i="1"/>
  <c r="H48" i="1"/>
  <c r="H56" i="1"/>
  <c r="H59" i="1"/>
  <c r="H47" i="1"/>
  <c r="H57" i="1"/>
  <c r="H61" i="1"/>
  <c r="H52" i="1"/>
  <c r="G61" i="1"/>
  <c r="G57" i="1"/>
  <c r="G47" i="1"/>
  <c r="G59" i="1"/>
  <c r="G56" i="1"/>
  <c r="G48" i="1"/>
  <c r="G55" i="1"/>
  <c r="G51" i="1"/>
  <c r="G60" i="1"/>
  <c r="G53" i="1"/>
  <c r="G54" i="1"/>
  <c r="G58" i="1"/>
  <c r="G50" i="1"/>
  <c r="G49" i="1"/>
  <c r="G5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1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4" i="1"/>
  <c r="G19" i="1" l="1"/>
  <c r="G62" i="1"/>
  <c r="G41" i="1"/>
</calcChain>
</file>

<file path=xl/sharedStrings.xml><?xml version="1.0" encoding="utf-8"?>
<sst xmlns="http://schemas.openxmlformats.org/spreadsheetml/2006/main" count="67" uniqueCount="25">
  <si>
    <t xml:space="preserve">BASEL </t>
  </si>
  <si>
    <t>BELAGRADE</t>
  </si>
  <si>
    <t>BUDAPEST</t>
  </si>
  <si>
    <t>DEBILT</t>
  </si>
  <si>
    <t>DUSSELDORF</t>
  </si>
  <si>
    <t>HEATHROW</t>
  </si>
  <si>
    <t>KASSEL</t>
  </si>
  <si>
    <t>LJUBLJANA</t>
  </si>
  <si>
    <t>MAASTRICHT</t>
  </si>
  <si>
    <t>MADRID</t>
  </si>
  <si>
    <t>MUNCHENB</t>
  </si>
  <si>
    <t>OSLO</t>
  </si>
  <si>
    <t>SONNBLICK</t>
  </si>
  <si>
    <t>STOCKHOLM</t>
  </si>
  <si>
    <t>VALENTIA</t>
  </si>
  <si>
    <t>CORRECT</t>
  </si>
  <si>
    <t>FALSE +VE</t>
  </si>
  <si>
    <t>FALSE -VE</t>
  </si>
  <si>
    <t>ACCURACY</t>
  </si>
  <si>
    <t>Weather Station</t>
  </si>
  <si>
    <t xml:space="preserve">Average </t>
  </si>
  <si>
    <t>Model 3: ANN</t>
  </si>
  <si>
    <t>Model 2: Decision Tree</t>
  </si>
  <si>
    <t>Model 1: KNN</t>
  </si>
  <si>
    <t>Pleasant days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</si>
</sst>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64" fontId="1" fillId="0" borderId="6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0" xfId="0" applyNumberFormat="1"/>
    <xf numFmtId="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Sheet1!$H$46</c:f>
              <c:strCache>
                <c:ptCount val="1"/>
                <c:pt idx="0">
                  <c:v>Pleasant days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Sheet1!$B$47:$B$61</c:f>
              <c:strCache>
                <c:ptCount val="15"/>
                <c:pt idx="0">
                  <c:v>SONNBLICK</c:v>
                </c:pt>
                <c:pt idx="1">
                  <c:v>MADRID</c:v>
                </c:pt>
                <c:pt idx="2">
                  <c:v>BELAGRADE</c:v>
                </c:pt>
                <c:pt idx="3">
                  <c:v>BUDAPEST</c:v>
                </c:pt>
                <c:pt idx="4">
                  <c:v>LJUBLJANA</c:v>
                </c:pt>
                <c:pt idx="5">
                  <c:v>BASEL </c:v>
                </c:pt>
                <c:pt idx="6">
                  <c:v>HEATHROW</c:v>
                </c:pt>
                <c:pt idx="7">
                  <c:v>DUSSELDORF</c:v>
                </c:pt>
                <c:pt idx="8">
                  <c:v>MAASTRICHT</c:v>
                </c:pt>
                <c:pt idx="9">
                  <c:v>MUNCHENB</c:v>
                </c:pt>
                <c:pt idx="10">
                  <c:v>STOCKHOLM</c:v>
                </c:pt>
                <c:pt idx="11">
                  <c:v>DEBILT</c:v>
                </c:pt>
                <c:pt idx="12">
                  <c:v>OSLO</c:v>
                </c:pt>
                <c:pt idx="13">
                  <c:v>KASSEL</c:v>
                </c:pt>
                <c:pt idx="14">
                  <c:v>VALENTIA</c:v>
                </c:pt>
              </c:strCache>
            </c:strRef>
          </c:cat>
          <c:val>
            <c:numRef>
              <c:f>Sheet1!$H$47:$H$61</c:f>
              <c:numCache>
                <c:formatCode>0.0%</c:formatCode>
                <c:ptCount val="15"/>
                <c:pt idx="0">
                  <c:v>1</c:v>
                </c:pt>
                <c:pt idx="1">
                  <c:v>0.42262112234227955</c:v>
                </c:pt>
                <c:pt idx="2">
                  <c:v>0.30986406413384454</c:v>
                </c:pt>
                <c:pt idx="3">
                  <c:v>0.30934123387940049</c:v>
                </c:pt>
                <c:pt idx="4">
                  <c:v>0.27535726734053678</c:v>
                </c:pt>
                <c:pt idx="5">
                  <c:v>0.2338794004879749</c:v>
                </c:pt>
                <c:pt idx="6">
                  <c:v>0.20982920878354827</c:v>
                </c:pt>
                <c:pt idx="7">
                  <c:v>0.18905732706046349</c:v>
                </c:pt>
                <c:pt idx="8">
                  <c:v>0.18821889159986058</c:v>
                </c:pt>
                <c:pt idx="9">
                  <c:v>0.18343504795117699</c:v>
                </c:pt>
                <c:pt idx="10">
                  <c:v>0.16782851167654234</c:v>
                </c:pt>
                <c:pt idx="11">
                  <c:v>0.16451725339839665</c:v>
                </c:pt>
                <c:pt idx="12">
                  <c:v>0.1566747995817358</c:v>
                </c:pt>
                <c:pt idx="13">
                  <c:v>0.1563262460787731</c:v>
                </c:pt>
                <c:pt idx="14">
                  <c:v>3.3461136284419657E-2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271-BC93-D984EC143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318712"/>
        <c:axId val="681319072"/>
      </c:barChart>
      <c:catAx>
        <c:axId val="68131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19072"/>
        <c:crosses val="autoZero"/>
        <c:auto val="1"/>
        <c:lblAlgn val="ctr"/>
        <c:lblOffset val="100"/>
        <c:noMultiLvlLbl val="0"/>
      </c:catAx>
      <c:valAx>
        <c:axId val="68131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1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64</xdr:row>
      <xdr:rowOff>3174</xdr:rowOff>
    </xdr:from>
    <xdr:to>
      <xdr:col>7</xdr:col>
      <xdr:colOff>1028700</xdr:colOff>
      <xdr:row>82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A922-D9E1-AC6D-F69C-ABC4C3188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37BE-79A1-4996-BC35-3223C6522B82}">
  <dimension ref="B1:H62"/>
  <sheetViews>
    <sheetView showGridLines="0" tabSelected="1" topLeftCell="A27" workbookViewId="0">
      <selection activeCell="J76" sqref="J76"/>
    </sheetView>
  </sheetViews>
  <sheetFormatPr defaultRowHeight="14.5" x14ac:dyDescent="0.35"/>
  <cols>
    <col min="2" max="2" width="15.54296875" customWidth="1"/>
    <col min="3" max="5" width="13.36328125" customWidth="1"/>
    <col min="6" max="6" width="13.6328125" customWidth="1"/>
    <col min="7" max="7" width="10.81640625" customWidth="1"/>
    <col min="8" max="8" width="16.453125" customWidth="1"/>
  </cols>
  <sheetData>
    <row r="1" spans="2:7" x14ac:dyDescent="0.35">
      <c r="B1" t="s">
        <v>23</v>
      </c>
    </row>
    <row r="2" spans="2:7" ht="15" thickBot="1" x14ac:dyDescent="0.4"/>
    <row r="3" spans="2:7" ht="15" thickBot="1" x14ac:dyDescent="0.4">
      <c r="B3" s="15" t="s">
        <v>19</v>
      </c>
      <c r="C3" s="23" t="s">
        <v>15</v>
      </c>
      <c r="D3" s="24"/>
      <c r="E3" s="16" t="s">
        <v>17</v>
      </c>
      <c r="F3" s="17" t="s">
        <v>16</v>
      </c>
      <c r="G3" s="18" t="s">
        <v>18</v>
      </c>
    </row>
    <row r="4" spans="2:7" x14ac:dyDescent="0.35">
      <c r="B4" s="12" t="s">
        <v>0</v>
      </c>
      <c r="C4" s="6">
        <v>3917</v>
      </c>
      <c r="D4" s="7">
        <v>961</v>
      </c>
      <c r="E4" s="3">
        <v>439</v>
      </c>
      <c r="F4" s="3">
        <v>421</v>
      </c>
      <c r="G4" s="19">
        <f>((C4+D4)-(E4+F4))/SUM(C4:F4)</f>
        <v>0.70024398745207395</v>
      </c>
    </row>
    <row r="5" spans="2:7" x14ac:dyDescent="0.35">
      <c r="B5" s="13" t="s">
        <v>1</v>
      </c>
      <c r="C5" s="8">
        <v>3252</v>
      </c>
      <c r="D5" s="9">
        <v>1544</v>
      </c>
      <c r="E5" s="1">
        <v>418</v>
      </c>
      <c r="F5" s="4">
        <v>524</v>
      </c>
      <c r="G5" s="20">
        <f t="shared" ref="G5:G18" si="0">((C5+D5)-(E5+F5))/SUM(C5:F5)</f>
        <v>0.67166260020913215</v>
      </c>
    </row>
    <row r="6" spans="2:7" x14ac:dyDescent="0.35">
      <c r="B6" s="13" t="s">
        <v>2</v>
      </c>
      <c r="C6" s="8">
        <v>3424</v>
      </c>
      <c r="D6" s="9">
        <v>1462</v>
      </c>
      <c r="E6" s="1">
        <v>376</v>
      </c>
      <c r="F6" s="4">
        <v>476</v>
      </c>
      <c r="G6" s="20">
        <f t="shared" si="0"/>
        <v>0.70303241547577555</v>
      </c>
    </row>
    <row r="7" spans="2:7" x14ac:dyDescent="0.35">
      <c r="B7" s="13" t="s">
        <v>3</v>
      </c>
      <c r="C7" s="8">
        <v>4320</v>
      </c>
      <c r="D7" s="9">
        <v>723</v>
      </c>
      <c r="E7" s="1">
        <v>378</v>
      </c>
      <c r="F7" s="4">
        <v>317</v>
      </c>
      <c r="G7" s="20">
        <f t="shared" si="0"/>
        <v>0.75775531544092023</v>
      </c>
    </row>
    <row r="8" spans="2:7" x14ac:dyDescent="0.35">
      <c r="B8" s="13" t="s">
        <v>4</v>
      </c>
      <c r="C8" s="8">
        <v>4164</v>
      </c>
      <c r="D8" s="9">
        <v>810</v>
      </c>
      <c r="E8" s="1">
        <v>421</v>
      </c>
      <c r="F8" s="4">
        <v>343</v>
      </c>
      <c r="G8" s="20">
        <f t="shared" si="0"/>
        <v>0.73370512373649355</v>
      </c>
    </row>
    <row r="9" spans="2:7" x14ac:dyDescent="0.35">
      <c r="B9" s="13" t="s">
        <v>5</v>
      </c>
      <c r="C9" s="8">
        <v>4138</v>
      </c>
      <c r="D9" s="9">
        <v>744</v>
      </c>
      <c r="E9" s="1">
        <v>424</v>
      </c>
      <c r="F9" s="4">
        <v>432</v>
      </c>
      <c r="G9" s="20">
        <f t="shared" si="0"/>
        <v>0.70163820146392475</v>
      </c>
    </row>
    <row r="10" spans="2:7" x14ac:dyDescent="0.35">
      <c r="B10" s="13" t="s">
        <v>6</v>
      </c>
      <c r="C10" s="8">
        <v>4563</v>
      </c>
      <c r="D10" s="9">
        <v>614</v>
      </c>
      <c r="E10" s="1">
        <v>309</v>
      </c>
      <c r="F10" s="4">
        <v>252</v>
      </c>
      <c r="G10" s="20">
        <f t="shared" si="0"/>
        <v>0.80446148483792257</v>
      </c>
    </row>
    <row r="11" spans="2:7" x14ac:dyDescent="0.35">
      <c r="B11" s="13" t="s">
        <v>7</v>
      </c>
      <c r="C11" s="8">
        <v>3740</v>
      </c>
      <c r="D11" s="9">
        <v>1180</v>
      </c>
      <c r="E11" s="1">
        <v>363</v>
      </c>
      <c r="F11" s="4">
        <v>455</v>
      </c>
      <c r="G11" s="20">
        <f t="shared" si="0"/>
        <v>0.71488323457650749</v>
      </c>
    </row>
    <row r="12" spans="2:7" x14ac:dyDescent="0.35">
      <c r="B12" s="13" t="s">
        <v>8</v>
      </c>
      <c r="C12" s="8">
        <v>4253</v>
      </c>
      <c r="D12" s="9">
        <v>824</v>
      </c>
      <c r="E12" s="1">
        <v>352</v>
      </c>
      <c r="F12" s="1">
        <v>309</v>
      </c>
      <c r="G12" s="20">
        <f t="shared" si="0"/>
        <v>0.76960613454165216</v>
      </c>
    </row>
    <row r="13" spans="2:7" x14ac:dyDescent="0.35">
      <c r="B13" s="13" t="s">
        <v>9</v>
      </c>
      <c r="C13" s="8">
        <v>2750</v>
      </c>
      <c r="D13" s="9">
        <v>2261</v>
      </c>
      <c r="E13" s="1">
        <v>309</v>
      </c>
      <c r="F13" s="4">
        <v>418</v>
      </c>
      <c r="G13" s="20">
        <f t="shared" si="0"/>
        <v>0.74660160334611358</v>
      </c>
    </row>
    <row r="14" spans="2:7" x14ac:dyDescent="0.35">
      <c r="B14" s="13" t="s">
        <v>10</v>
      </c>
      <c r="C14" s="8">
        <v>4237</v>
      </c>
      <c r="D14" s="9">
        <v>792</v>
      </c>
      <c r="E14" s="1">
        <v>400</v>
      </c>
      <c r="F14" s="4">
        <v>309</v>
      </c>
      <c r="G14" s="20">
        <f t="shared" si="0"/>
        <v>0.75287556639944231</v>
      </c>
    </row>
    <row r="15" spans="2:7" x14ac:dyDescent="0.35">
      <c r="B15" s="13" t="s">
        <v>11</v>
      </c>
      <c r="C15" s="8">
        <v>4637</v>
      </c>
      <c r="D15" s="9">
        <v>512</v>
      </c>
      <c r="E15" s="1">
        <v>347</v>
      </c>
      <c r="F15" s="4">
        <v>242</v>
      </c>
      <c r="G15" s="20">
        <f t="shared" si="0"/>
        <v>0.79470198675496684</v>
      </c>
    </row>
    <row r="16" spans="2:7" x14ac:dyDescent="0.35">
      <c r="B16" s="13" t="s">
        <v>12</v>
      </c>
      <c r="C16" s="8">
        <v>5738</v>
      </c>
      <c r="D16" s="9">
        <v>0</v>
      </c>
      <c r="E16" s="1">
        <v>0</v>
      </c>
      <c r="F16" s="4">
        <v>0</v>
      </c>
      <c r="G16" s="20">
        <f t="shared" si="0"/>
        <v>1</v>
      </c>
    </row>
    <row r="17" spans="2:7" x14ac:dyDescent="0.35">
      <c r="B17" s="13" t="s">
        <v>13</v>
      </c>
      <c r="C17" s="8">
        <v>4483</v>
      </c>
      <c r="D17" s="9">
        <v>607</v>
      </c>
      <c r="E17" s="1">
        <v>365</v>
      </c>
      <c r="F17" s="4">
        <v>283</v>
      </c>
      <c r="G17" s="20">
        <f t="shared" si="0"/>
        <v>0.77413733008016727</v>
      </c>
    </row>
    <row r="18" spans="2:7" ht="15" thickBot="1" x14ac:dyDescent="0.4">
      <c r="B18" s="14" t="s">
        <v>14</v>
      </c>
      <c r="C18" s="10">
        <v>5404</v>
      </c>
      <c r="D18" s="11">
        <v>74</v>
      </c>
      <c r="E18" s="2">
        <v>202</v>
      </c>
      <c r="F18" s="5">
        <v>58</v>
      </c>
      <c r="G18" s="21">
        <f t="shared" si="0"/>
        <v>0.9093760892296967</v>
      </c>
    </row>
    <row r="19" spans="2:7" ht="15" thickBot="1" x14ac:dyDescent="0.4">
      <c r="F19" t="s">
        <v>20</v>
      </c>
      <c r="G19" s="22">
        <f>AVERAGE(G4:G18)</f>
        <v>0.76897873823631924</v>
      </c>
    </row>
    <row r="23" spans="2:7" x14ac:dyDescent="0.35">
      <c r="B23" t="s">
        <v>22</v>
      </c>
    </row>
    <row r="24" spans="2:7" ht="15" thickBot="1" x14ac:dyDescent="0.4"/>
    <row r="25" spans="2:7" ht="15" thickBot="1" x14ac:dyDescent="0.4">
      <c r="B25" s="15" t="s">
        <v>19</v>
      </c>
      <c r="C25" s="23" t="s">
        <v>15</v>
      </c>
      <c r="D25" s="24"/>
      <c r="E25" s="16" t="s">
        <v>17</v>
      </c>
      <c r="F25" s="17" t="s">
        <v>16</v>
      </c>
      <c r="G25" s="18" t="s">
        <v>18</v>
      </c>
    </row>
    <row r="26" spans="2:7" x14ac:dyDescent="0.35">
      <c r="B26" s="12" t="s">
        <v>0</v>
      </c>
      <c r="C26" s="6">
        <v>4181</v>
      </c>
      <c r="D26" s="7">
        <v>1323</v>
      </c>
      <c r="E26" s="3">
        <v>127</v>
      </c>
      <c r="F26" s="3">
        <v>107</v>
      </c>
      <c r="G26" s="19">
        <f>((C26+D26)-(E26+F26))/SUM(C26:F26)</f>
        <v>0.91843848030672703</v>
      </c>
    </row>
    <row r="27" spans="2:7" x14ac:dyDescent="0.35">
      <c r="B27" s="13" t="s">
        <v>1</v>
      </c>
      <c r="C27" s="8">
        <v>3602</v>
      </c>
      <c r="D27" s="9">
        <v>1888</v>
      </c>
      <c r="E27" s="1">
        <v>108</v>
      </c>
      <c r="F27" s="4">
        <v>140</v>
      </c>
      <c r="G27" s="20">
        <f t="shared" ref="G27:G40" si="1">((C27+D27)-(E27+F27))/SUM(C27:F27)</f>
        <v>0.91355873126524922</v>
      </c>
    </row>
    <row r="28" spans="2:7" x14ac:dyDescent="0.35">
      <c r="B28" s="13" t="s">
        <v>2</v>
      </c>
      <c r="C28" s="8">
        <v>3763</v>
      </c>
      <c r="D28" s="9">
        <v>1753</v>
      </c>
      <c r="E28" s="1">
        <v>99</v>
      </c>
      <c r="F28" s="4">
        <v>123</v>
      </c>
      <c r="G28" s="20">
        <f t="shared" si="1"/>
        <v>0.92262112234227955</v>
      </c>
    </row>
    <row r="29" spans="2:7" x14ac:dyDescent="0.35">
      <c r="B29" s="13" t="s">
        <v>3</v>
      </c>
      <c r="C29" s="8">
        <v>4380</v>
      </c>
      <c r="D29" s="9">
        <v>921</v>
      </c>
      <c r="E29" s="1">
        <v>216</v>
      </c>
      <c r="F29" s="4">
        <v>221</v>
      </c>
      <c r="G29" s="20">
        <f t="shared" si="1"/>
        <v>0.84768211920529801</v>
      </c>
    </row>
    <row r="30" spans="2:7" x14ac:dyDescent="0.35">
      <c r="B30" s="13" t="s">
        <v>4</v>
      </c>
      <c r="C30" s="8">
        <v>4442</v>
      </c>
      <c r="D30" s="9">
        <v>1229</v>
      </c>
      <c r="E30" s="1">
        <v>24</v>
      </c>
      <c r="F30" s="4">
        <v>43</v>
      </c>
      <c r="G30" s="20">
        <f t="shared" si="1"/>
        <v>0.97664691530149883</v>
      </c>
    </row>
    <row r="31" spans="2:7" x14ac:dyDescent="0.35">
      <c r="B31" s="13" t="s">
        <v>5</v>
      </c>
      <c r="C31" s="8">
        <v>4208</v>
      </c>
      <c r="D31" s="9">
        <v>975</v>
      </c>
      <c r="E31" s="1">
        <v>270</v>
      </c>
      <c r="F31" s="4">
        <v>285</v>
      </c>
      <c r="G31" s="20">
        <f t="shared" si="1"/>
        <v>0.80655280585569888</v>
      </c>
    </row>
    <row r="32" spans="2:7" x14ac:dyDescent="0.35">
      <c r="B32" s="13" t="s">
        <v>6</v>
      </c>
      <c r="C32" s="8">
        <v>4583</v>
      </c>
      <c r="D32" s="9">
        <v>844</v>
      </c>
      <c r="E32" s="1">
        <v>154</v>
      </c>
      <c r="F32" s="4">
        <v>157</v>
      </c>
      <c r="G32" s="20">
        <f t="shared" si="1"/>
        <v>0.89159986057859886</v>
      </c>
    </row>
    <row r="33" spans="2:8" x14ac:dyDescent="0.35">
      <c r="B33" s="13" t="s">
        <v>7</v>
      </c>
      <c r="C33" s="8">
        <v>4088</v>
      </c>
      <c r="D33" s="9">
        <v>1548</v>
      </c>
      <c r="E33" s="1">
        <v>42</v>
      </c>
      <c r="F33" s="4">
        <v>60</v>
      </c>
      <c r="G33" s="20">
        <f t="shared" si="1"/>
        <v>0.96444754269780408</v>
      </c>
    </row>
    <row r="34" spans="2:8" x14ac:dyDescent="0.35">
      <c r="B34" s="13" t="s">
        <v>8</v>
      </c>
      <c r="C34" s="8">
        <v>4333</v>
      </c>
      <c r="D34" s="9">
        <v>1042</v>
      </c>
      <c r="E34" s="1">
        <v>158</v>
      </c>
      <c r="F34" s="1">
        <v>205</v>
      </c>
      <c r="G34" s="20">
        <f t="shared" si="1"/>
        <v>0.8734750784245382</v>
      </c>
    </row>
    <row r="35" spans="2:8" x14ac:dyDescent="0.35">
      <c r="B35" s="13" t="s">
        <v>9</v>
      </c>
      <c r="C35" s="8">
        <v>2990</v>
      </c>
      <c r="D35" s="9">
        <v>2386</v>
      </c>
      <c r="E35" s="1">
        <v>165</v>
      </c>
      <c r="F35" s="4">
        <v>197</v>
      </c>
      <c r="G35" s="20">
        <f t="shared" si="1"/>
        <v>0.8738236319275009</v>
      </c>
    </row>
    <row r="36" spans="2:8" x14ac:dyDescent="0.35">
      <c r="B36" s="13" t="s">
        <v>10</v>
      </c>
      <c r="C36" s="8">
        <v>4359</v>
      </c>
      <c r="D36" s="9">
        <v>1076</v>
      </c>
      <c r="E36" s="1">
        <v>121</v>
      </c>
      <c r="F36" s="4">
        <v>182</v>
      </c>
      <c r="G36" s="20">
        <f t="shared" si="1"/>
        <v>0.89438828860230046</v>
      </c>
    </row>
    <row r="37" spans="2:8" x14ac:dyDescent="0.35">
      <c r="B37" s="13" t="s">
        <v>11</v>
      </c>
      <c r="C37" s="8">
        <v>4679</v>
      </c>
      <c r="D37" s="9">
        <v>797</v>
      </c>
      <c r="E37" s="1">
        <v>136</v>
      </c>
      <c r="F37" s="4">
        <v>126</v>
      </c>
      <c r="G37" s="20">
        <f t="shared" si="1"/>
        <v>0.9086789822237713</v>
      </c>
    </row>
    <row r="38" spans="2:8" x14ac:dyDescent="0.35">
      <c r="B38" s="13" t="s">
        <v>12</v>
      </c>
      <c r="C38" s="8">
        <v>5738</v>
      </c>
      <c r="D38" s="9">
        <v>0</v>
      </c>
      <c r="E38" s="1">
        <v>0</v>
      </c>
      <c r="F38" s="4">
        <v>0</v>
      </c>
      <c r="G38" s="20">
        <f t="shared" si="1"/>
        <v>1</v>
      </c>
    </row>
    <row r="39" spans="2:8" x14ac:dyDescent="0.35">
      <c r="B39" s="13" t="s">
        <v>13</v>
      </c>
      <c r="C39" s="8">
        <v>4531</v>
      </c>
      <c r="D39" s="9">
        <v>763</v>
      </c>
      <c r="E39" s="1">
        <v>214</v>
      </c>
      <c r="F39" s="4">
        <v>230</v>
      </c>
      <c r="G39" s="20">
        <f t="shared" si="1"/>
        <v>0.84524224468455911</v>
      </c>
    </row>
    <row r="40" spans="2:8" ht="15" thickBot="1" x14ac:dyDescent="0.4">
      <c r="B40" s="14" t="s">
        <v>14</v>
      </c>
      <c r="C40" s="10">
        <v>5261</v>
      </c>
      <c r="D40" s="11">
        <v>128</v>
      </c>
      <c r="E40" s="2">
        <v>183</v>
      </c>
      <c r="F40" s="5">
        <v>166</v>
      </c>
      <c r="G40" s="21">
        <f t="shared" si="1"/>
        <v>0.87835482746601601</v>
      </c>
    </row>
    <row r="41" spans="2:8" ht="15" thickBot="1" x14ac:dyDescent="0.4">
      <c r="F41" t="s">
        <v>20</v>
      </c>
      <c r="G41" s="22">
        <f>AVERAGE(G26:G40)</f>
        <v>0.90103404205878934</v>
      </c>
    </row>
    <row r="44" spans="2:8" x14ac:dyDescent="0.35">
      <c r="B44" t="s">
        <v>21</v>
      </c>
    </row>
    <row r="45" spans="2:8" ht="15" thickBot="1" x14ac:dyDescent="0.4"/>
    <row r="46" spans="2:8" ht="15" thickBot="1" x14ac:dyDescent="0.4">
      <c r="B46" s="15" t="s">
        <v>19</v>
      </c>
      <c r="C46" s="23" t="s">
        <v>15</v>
      </c>
      <c r="D46" s="24"/>
      <c r="E46" s="16" t="s">
        <v>17</v>
      </c>
      <c r="F46" s="17" t="s">
        <v>16</v>
      </c>
      <c r="G46" s="18" t="s">
        <v>18</v>
      </c>
      <c r="H46" t="s">
        <v>24</v>
      </c>
    </row>
    <row r="47" spans="2:8" x14ac:dyDescent="0.35">
      <c r="B47" s="12" t="s">
        <v>12</v>
      </c>
      <c r="C47" s="6">
        <v>0</v>
      </c>
      <c r="D47" s="7">
        <v>5738</v>
      </c>
      <c r="E47" s="3">
        <v>0</v>
      </c>
      <c r="F47" s="26">
        <v>0</v>
      </c>
      <c r="G47" s="19">
        <f>((C47+D47)-(E47+F47))/SUM(C47:F47)</f>
        <v>1</v>
      </c>
      <c r="H47" s="25">
        <f>D47/(C47+D47+E47+F47)</f>
        <v>1</v>
      </c>
    </row>
    <row r="48" spans="2:8" x14ac:dyDescent="0.35">
      <c r="B48" s="13" t="s">
        <v>9</v>
      </c>
      <c r="C48" s="8">
        <v>3112</v>
      </c>
      <c r="D48" s="9">
        <v>2425</v>
      </c>
      <c r="E48" s="1">
        <v>126</v>
      </c>
      <c r="F48" s="4">
        <v>75</v>
      </c>
      <c r="G48" s="20">
        <f>((C48+D48)-(E48+F48))/SUM(C48:F48)</f>
        <v>0.92994074590449638</v>
      </c>
      <c r="H48" s="25">
        <f>D48/(C48+D48+E48+F48)</f>
        <v>0.42262112234227955</v>
      </c>
    </row>
    <row r="49" spans="2:8" x14ac:dyDescent="0.35">
      <c r="B49" s="13" t="s">
        <v>1</v>
      </c>
      <c r="C49" s="8">
        <v>3652</v>
      </c>
      <c r="D49" s="9">
        <v>1778</v>
      </c>
      <c r="E49" s="1">
        <v>218</v>
      </c>
      <c r="F49" s="4">
        <v>90</v>
      </c>
      <c r="G49" s="20">
        <f>((C49+D49)-(E49+F49))/SUM(C49:F49)</f>
        <v>0.89264552108748696</v>
      </c>
      <c r="H49" s="25">
        <f>D49/(C49+D49+E49+F49)</f>
        <v>0.30986406413384454</v>
      </c>
    </row>
    <row r="50" spans="2:8" x14ac:dyDescent="0.35">
      <c r="B50" s="13" t="s">
        <v>2</v>
      </c>
      <c r="C50" s="8">
        <v>3715</v>
      </c>
      <c r="D50" s="9">
        <v>1775</v>
      </c>
      <c r="E50" s="1">
        <v>77</v>
      </c>
      <c r="F50" s="4">
        <v>171</v>
      </c>
      <c r="G50" s="20">
        <f>((C50+D50)-(E50+F50))/SUM(C50:F50)</f>
        <v>0.91355873126524922</v>
      </c>
      <c r="H50" s="25">
        <f>D50/(C50+D50+E50+F50)</f>
        <v>0.30934123387940049</v>
      </c>
    </row>
    <row r="51" spans="2:8" x14ac:dyDescent="0.35">
      <c r="B51" s="13" t="s">
        <v>7</v>
      </c>
      <c r="C51" s="8">
        <v>3840</v>
      </c>
      <c r="D51" s="9">
        <v>1580</v>
      </c>
      <c r="E51" s="1">
        <v>10</v>
      </c>
      <c r="F51" s="4">
        <v>308</v>
      </c>
      <c r="G51" s="20">
        <f>((C51+D51)-(E51+F51))/SUM(C51:F51)</f>
        <v>0.88915998605785984</v>
      </c>
      <c r="H51" s="25">
        <f>D51/(C51+D51+E51+F51)</f>
        <v>0.27535726734053678</v>
      </c>
    </row>
    <row r="52" spans="2:8" x14ac:dyDescent="0.35">
      <c r="B52" s="13" t="s">
        <v>0</v>
      </c>
      <c r="C52" s="8">
        <v>4118</v>
      </c>
      <c r="D52" s="9">
        <v>1342</v>
      </c>
      <c r="E52" s="1">
        <v>88</v>
      </c>
      <c r="F52" s="1">
        <v>190</v>
      </c>
      <c r="G52" s="20">
        <f>((C52+D52)-(E52+F52))/SUM(C52:F52)</f>
        <v>0.90310212617636809</v>
      </c>
      <c r="H52" s="25">
        <f>D52/(C52+D52+E52+F52)</f>
        <v>0.2338794004879749</v>
      </c>
    </row>
    <row r="53" spans="2:8" x14ac:dyDescent="0.35">
      <c r="B53" s="13" t="s">
        <v>5</v>
      </c>
      <c r="C53" s="8">
        <v>4270</v>
      </c>
      <c r="D53" s="9">
        <v>1204</v>
      </c>
      <c r="E53" s="1">
        <v>41</v>
      </c>
      <c r="F53" s="4">
        <v>223</v>
      </c>
      <c r="G53" s="20">
        <f>((C53+D53)-(E53+F53))/SUM(C53:F53)</f>
        <v>0.9079818752178459</v>
      </c>
      <c r="H53" s="25">
        <f>D53/(C53+D53+E53+F53)</f>
        <v>0.20982920878354827</v>
      </c>
    </row>
    <row r="54" spans="2:8" x14ac:dyDescent="0.35">
      <c r="B54" s="13" t="s">
        <v>4</v>
      </c>
      <c r="C54" s="8">
        <v>4374</v>
      </c>
      <c r="D54" s="9">
        <v>1085</v>
      </c>
      <c r="E54" s="1">
        <v>168</v>
      </c>
      <c r="F54" s="4">
        <v>112</v>
      </c>
      <c r="G54" s="20">
        <f>((C54+D54)-(E54+F54))/SUM(C54:F54)</f>
        <v>0.90242202474298661</v>
      </c>
      <c r="H54" s="25">
        <f>D54/(C54+D54+E54+F54)</f>
        <v>0.18905732706046349</v>
      </c>
    </row>
    <row r="55" spans="2:8" x14ac:dyDescent="0.35">
      <c r="B55" s="13" t="s">
        <v>8</v>
      </c>
      <c r="C55" s="8">
        <v>4384</v>
      </c>
      <c r="D55" s="9">
        <v>1080</v>
      </c>
      <c r="E55" s="1">
        <v>120</v>
      </c>
      <c r="F55" s="1">
        <v>154</v>
      </c>
      <c r="G55" s="20">
        <f>((C55+D55)-(E55+F55))/SUM(C55:F55)</f>
        <v>0.90449634018821889</v>
      </c>
      <c r="H55" s="25">
        <f>D55/(C55+D55+E55+F55)</f>
        <v>0.18821889159986058</v>
      </c>
    </row>
    <row r="56" spans="2:8" x14ac:dyDescent="0.35">
      <c r="B56" s="13" t="s">
        <v>10</v>
      </c>
      <c r="C56" s="8">
        <v>4386</v>
      </c>
      <c r="D56" s="9">
        <v>1052</v>
      </c>
      <c r="E56" s="1">
        <v>145</v>
      </c>
      <c r="F56" s="4">
        <v>152</v>
      </c>
      <c r="G56" s="20">
        <f>((C56+D56)-(E56+F56))/SUM(C56:F56)</f>
        <v>0.89642545771578031</v>
      </c>
      <c r="H56" s="25">
        <f>D56/(C56+D56+E56+F56)</f>
        <v>0.18343504795117699</v>
      </c>
    </row>
    <row r="57" spans="2:8" x14ac:dyDescent="0.35">
      <c r="B57" s="13" t="s">
        <v>13</v>
      </c>
      <c r="C57" s="8">
        <v>4481</v>
      </c>
      <c r="D57" s="9">
        <v>963</v>
      </c>
      <c r="E57" s="1">
        <v>14</v>
      </c>
      <c r="F57" s="4">
        <v>280</v>
      </c>
      <c r="G57" s="20">
        <f>((C57+D57)-(E57+F57))/SUM(C57:F57)</f>
        <v>0.89752527012896477</v>
      </c>
      <c r="H57" s="25">
        <f>D57/(C57+D57+E57+F57)</f>
        <v>0.16782851167654234</v>
      </c>
    </row>
    <row r="58" spans="2:8" x14ac:dyDescent="0.35">
      <c r="B58" s="13" t="s">
        <v>3</v>
      </c>
      <c r="C58" s="8">
        <v>4393</v>
      </c>
      <c r="D58" s="9">
        <v>944</v>
      </c>
      <c r="E58" s="1">
        <v>193</v>
      </c>
      <c r="F58" s="4">
        <v>208</v>
      </c>
      <c r="G58" s="20">
        <f>((C58+D58)-(E58+F58))/SUM(C58:F58)</f>
        <v>0.86023004531195535</v>
      </c>
      <c r="H58" s="25">
        <f>D58/(C58+D58+E58+F58)</f>
        <v>0.16451725339839665</v>
      </c>
    </row>
    <row r="59" spans="2:8" x14ac:dyDescent="0.35">
      <c r="B59" s="13" t="s">
        <v>11</v>
      </c>
      <c r="C59" s="8">
        <v>4467</v>
      </c>
      <c r="D59" s="8">
        <v>899</v>
      </c>
      <c r="E59" s="1">
        <v>34</v>
      </c>
      <c r="F59" s="4">
        <v>338</v>
      </c>
      <c r="G59" s="20">
        <f>((C59+D59)-(E59+F59))/SUM(C59:F59)</f>
        <v>0.87033809689787378</v>
      </c>
      <c r="H59" s="25">
        <f>D59/(C59+D59+E59+F59)</f>
        <v>0.1566747995817358</v>
      </c>
    </row>
    <row r="60" spans="2:8" x14ac:dyDescent="0.35">
      <c r="B60" s="13" t="s">
        <v>6</v>
      </c>
      <c r="C60" s="8">
        <v>4570</v>
      </c>
      <c r="D60" s="9">
        <v>897</v>
      </c>
      <c r="E60" s="1">
        <v>101</v>
      </c>
      <c r="F60" s="4">
        <v>170</v>
      </c>
      <c r="G60" s="20">
        <f>((C60+D60)-(E60+F60))/SUM(C60:F60)</f>
        <v>0.905542000697107</v>
      </c>
      <c r="H60" s="25">
        <f>D60/(C60+D60+E60+F60)</f>
        <v>0.1563262460787731</v>
      </c>
    </row>
    <row r="61" spans="2:8" ht="15" thickBot="1" x14ac:dyDescent="0.4">
      <c r="B61" s="14" t="s">
        <v>14</v>
      </c>
      <c r="C61" s="10">
        <v>5356</v>
      </c>
      <c r="D61" s="11">
        <v>192</v>
      </c>
      <c r="E61" s="2">
        <v>119</v>
      </c>
      <c r="F61" s="5">
        <v>71</v>
      </c>
      <c r="G61" s="21">
        <f>((C61+D61)-(E61+F61))/SUM(C61:F61)</f>
        <v>0.93377483443708609</v>
      </c>
      <c r="H61" s="25">
        <f>D61/(C61+D61+E61+F61)</f>
        <v>3.3461136284419657E-2</v>
      </c>
    </row>
    <row r="62" spans="2:8" ht="15" thickBot="1" x14ac:dyDescent="0.4">
      <c r="F62" t="s">
        <v>20</v>
      </c>
      <c r="G62" s="22">
        <f>AVERAGE(G47:G61)</f>
        <v>0.90714287038861863</v>
      </c>
    </row>
  </sheetData>
  <autoFilter ref="B46:H46" xr:uid="{A44437BE-79A1-4996-BC35-3223C6522B82}">
    <filterColumn colId="1" showButton="0"/>
    <sortState xmlns:xlrd2="http://schemas.microsoft.com/office/spreadsheetml/2017/richdata2" ref="B47:H62">
      <sortCondition descending="1" ref="H46"/>
    </sortState>
  </autoFilter>
  <mergeCells count="3">
    <mergeCell ref="C3:D3"/>
    <mergeCell ref="C25:D25"/>
    <mergeCell ref="C46:D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1BEE-0E4F-499C-B1AF-379D22505E99}">
  <dimension ref="A1"/>
  <sheetViews>
    <sheetView workbookViewId="0">
      <selection activeCell="D1" sqref="D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Ratul Debnath</dc:creator>
  <cp:lastModifiedBy>Ratul Debnath</cp:lastModifiedBy>
  <dcterms:created xsi:type="dcterms:W3CDTF">2025-10-05T21:53:47Z</dcterms:created>
  <dcterms:modified xsi:type="dcterms:W3CDTF">2025-10-16T00:56:04Z</dcterms:modified>
</cp:coreProperties>
</file>