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in1\Documents\"/>
    </mc:Choice>
  </mc:AlternateContent>
  <bookViews>
    <workbookView xWindow="0" yWindow="0" windowWidth="16815" windowHeight="7755" activeTab="1"/>
  </bookViews>
  <sheets>
    <sheet name="Overall" sheetId="1" r:id="rId1"/>
    <sheet name="Assignment" sheetId="2" r:id="rId2"/>
    <sheet name="Sheet1" sheetId="3" r:id="rId3"/>
    <sheet name="Sheet2" sheetId="4" r:id="rId4"/>
    <sheet name="Sheet4" sheetId="6" r:id="rId5"/>
    <sheet name="Sheet3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H13" i="3" l="1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12" i="3"/>
  <c r="H12" i="3"/>
  <c r="K3" i="4" l="1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L37" i="2" l="1"/>
  <c r="A32" i="3" l="1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2" i="2" l="1"/>
  <c r="D2" i="2"/>
  <c r="G2" i="2" l="1"/>
  <c r="H2" i="2"/>
  <c r="I2" i="2"/>
  <c r="J2" i="2"/>
  <c r="E2" i="2" l="1"/>
  <c r="F2" i="2"/>
  <c r="B2" i="2"/>
  <c r="H1" i="2" l="1"/>
  <c r="B11" i="1" s="1"/>
  <c r="L2" i="2"/>
  <c r="O2" i="2"/>
  <c r="B10" i="1" s="1"/>
  <c r="N2" i="2"/>
  <c r="B9" i="1" s="1"/>
  <c r="M2" i="2"/>
  <c r="B7" i="1" s="1"/>
  <c r="K2" i="2" l="1"/>
  <c r="F3" i="1" s="1"/>
  <c r="E3" i="1" l="1"/>
</calcChain>
</file>

<file path=xl/sharedStrings.xml><?xml version="1.0" encoding="utf-8"?>
<sst xmlns="http://schemas.openxmlformats.org/spreadsheetml/2006/main" count="172" uniqueCount="92">
  <si>
    <t>Rating 5</t>
  </si>
  <si>
    <t>Rating 4</t>
  </si>
  <si>
    <t>Rating 3</t>
  </si>
  <si>
    <t>Rating 2</t>
  </si>
  <si>
    <t>Rating 1</t>
  </si>
  <si>
    <t>&gt;=95%</t>
  </si>
  <si>
    <t>&gt;92.5-95%</t>
  </si>
  <si>
    <t>&gt;91-92.5%</t>
  </si>
  <si>
    <t>&gt;89-91%</t>
  </si>
  <si>
    <t>&lt;89%</t>
  </si>
  <si>
    <t>Target Success %</t>
  </si>
  <si>
    <t>Target Agent error %</t>
  </si>
  <si>
    <t>Today's Agent error %</t>
  </si>
  <si>
    <t>Target Site error % (for rating 3)</t>
  </si>
  <si>
    <t>Current Site error %</t>
  </si>
  <si>
    <t>CLASS_NAME</t>
  </si>
  <si>
    <t>TOTAL_REQUEST</t>
  </si>
  <si>
    <t>SUCCESS</t>
  </si>
  <si>
    <t>AGENT_ERROR</t>
  </si>
  <si>
    <t>SITE_ERROR</t>
  </si>
  <si>
    <t>UAR_ERROR</t>
  </si>
  <si>
    <t>INFRA_ERROR</t>
  </si>
  <si>
    <t>Err_Bucket</t>
  </si>
  <si>
    <t>Assignee</t>
  </si>
  <si>
    <t>Status</t>
  </si>
  <si>
    <t>NULLCII
414_ERR</t>
  </si>
  <si>
    <t>NULLCII
422_ERR</t>
  </si>
  <si>
    <t>SUCCESS
%</t>
  </si>
  <si>
    <t>AGENT
%</t>
  </si>
  <si>
    <t>SITE
%</t>
  </si>
  <si>
    <t>UAR
%</t>
  </si>
  <si>
    <t>INFRA
%</t>
  </si>
  <si>
    <t>error
427</t>
  </si>
  <si>
    <t>Today's Success %</t>
  </si>
  <si>
    <t>Current UAR error %</t>
  </si>
  <si>
    <t>Target UAR error % (for rating 3)</t>
  </si>
  <si>
    <t>414 &amp; 422 Impact %</t>
  </si>
  <si>
    <t>Infra Error Impact %</t>
  </si>
  <si>
    <t>SunlifePlanMembersCA</t>
  </si>
  <si>
    <t>RoyalBankCC</t>
  </si>
  <si>
    <t>RBCBranchInvestments</t>
  </si>
  <si>
    <t>CIBCCC</t>
  </si>
  <si>
    <t>RoyalBank</t>
  </si>
  <si>
    <t>TDBankCA</t>
  </si>
  <si>
    <t>ChaseCAOnlineCreditCard</t>
  </si>
  <si>
    <t>CATireFinancialCC</t>
  </si>
  <si>
    <t>BancorpSouthCC</t>
  </si>
  <si>
    <t>BMOInvestorLine</t>
  </si>
  <si>
    <t>VancityCACC</t>
  </si>
  <si>
    <t>CACapitalOnceCostcoCC</t>
  </si>
  <si>
    <t>Desjardins</t>
  </si>
  <si>
    <t>RBCDirectInvestments</t>
  </si>
  <si>
    <t>BMOMosaikCard</t>
  </si>
  <si>
    <t>MBNACredits</t>
  </si>
  <si>
    <t>CATDBankInvestments</t>
  </si>
  <si>
    <t>TDBankCACredits</t>
  </si>
  <si>
    <t>CAINGDirect</t>
  </si>
  <si>
    <t>RBCSecurities</t>
  </si>
  <si>
    <t>RBCLoan</t>
  </si>
  <si>
    <t>CAScotiaCC</t>
  </si>
  <si>
    <t>CanadaAmexCreditCard</t>
  </si>
  <si>
    <t>VancityCA</t>
  </si>
  <si>
    <t>RBCMortgage</t>
  </si>
  <si>
    <t>mbanx</t>
  </si>
  <si>
    <t>CAScotiabank</t>
  </si>
  <si>
    <t>CIBCBank</t>
  </si>
  <si>
    <t>Agent</t>
  </si>
  <si>
    <t>New</t>
  </si>
  <si>
    <t>CapitalOneCreditsDF</t>
  </si>
  <si>
    <t>Date</t>
  </si>
  <si>
    <t>Class_Name</t>
  </si>
  <si>
    <t>Total</t>
  </si>
  <si>
    <t>Success</t>
  </si>
  <si>
    <t>Site</t>
  </si>
  <si>
    <t>UAR</t>
  </si>
  <si>
    <t>09-13-2015</t>
  </si>
  <si>
    <t>09-14-2015</t>
  </si>
  <si>
    <t>09-15-2015</t>
  </si>
  <si>
    <t>RBCBankDF</t>
  </si>
  <si>
    <t>succc</t>
  </si>
  <si>
    <t>agent</t>
  </si>
  <si>
    <t>11-03-2015 15</t>
  </si>
  <si>
    <t>11-03-2015 16</t>
  </si>
  <si>
    <t>11-03-2015 17</t>
  </si>
  <si>
    <t>11-03-2015 18</t>
  </si>
  <si>
    <t>11-03-2015 19</t>
  </si>
  <si>
    <t>11-03-2015 20</t>
  </si>
  <si>
    <t>11-03-2015 21</t>
  </si>
  <si>
    <t>11-03-2015 22</t>
  </si>
  <si>
    <t>The agent error is maximum in CapitalOneCreditsDF.
The site error is maximum in SunlifePlanMembersCA.
The UAR is maximum in RBCBranchInvestments.</t>
  </si>
  <si>
    <t>Ratul</t>
  </si>
  <si>
    <t>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</si>
</sst>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b/>
      <i/>
      <sz val="10"/>
      <color theme="0"/>
      <name val="Cambria"/>
      <family val="1"/>
    </font>
    <font>
      <b/>
      <sz val="10"/>
      <color theme="1"/>
      <name val="Cambria"/>
      <family val="1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9" fillId="0" borderId="0"/>
    <xf numFmtId="0" fontId="10" fillId="8" borderId="2" applyNumberForma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0" fontId="8" fillId="5" borderId="1" xfId="0" applyNumberFormat="1" applyFont="1" applyFill="1" applyBorder="1" applyAlignment="1">
      <alignment horizontal="right" vertical="center"/>
    </xf>
    <xf numFmtId="10" fontId="8" fillId="3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7" borderId="1" xfId="0" applyFill="1" applyBorder="1"/>
    <xf numFmtId="0" fontId="1" fillId="10" borderId="2" xfId="2" applyFont="1" applyFill="1"/>
    <xf numFmtId="10" fontId="1" fillId="10" borderId="2" xfId="2" applyNumberFormat="1" applyFont="1" applyFill="1"/>
    <xf numFmtId="14" fontId="0" fillId="0" borderId="0" xfId="0" applyNumberFormat="1"/>
    <xf numFmtId="10" fontId="0" fillId="0" borderId="0" xfId="3" applyNumberFormat="1" applyFont="1"/>
    <xf numFmtId="10" fontId="2" fillId="10" borderId="1" xfId="0" applyNumberFormat="1" applyFont="1" applyFill="1" applyBorder="1" applyAlignment="1">
      <alignment horizontal="center" vertical="center"/>
    </xf>
    <xf numFmtId="10" fontId="8" fillId="10" borderId="1" xfId="0" applyNumberFormat="1" applyFont="1" applyFill="1" applyBorder="1" applyAlignment="1">
      <alignment horizontal="right" vertical="center"/>
    </xf>
    <xf numFmtId="10" fontId="2" fillId="11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10" borderId="3" xfId="2" applyFont="1" applyFill="1" applyBorder="1"/>
    <xf numFmtId="10" fontId="1" fillId="10" borderId="3" xfId="2" applyNumberFormat="1" applyFont="1" applyFill="1" applyBorder="1"/>
    <xf numFmtId="0" fontId="10" fillId="8" borderId="1" xfId="2" applyBorder="1"/>
    <xf numFmtId="10" fontId="10" fillId="8" borderId="1" xfId="2" applyNumberFormat="1" applyBorder="1" applyAlignment="1">
      <alignment horizontal="center"/>
    </xf>
    <xf numFmtId="164" fontId="10" fillId="8" borderId="1" xfId="2" applyNumberFormat="1" applyBorder="1"/>
    <xf numFmtId="10" fontId="10" fillId="8" borderId="1" xfId="2" applyNumberFormat="1" applyBorder="1"/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 wrapText="1"/>
    </xf>
    <xf numFmtId="0" fontId="13" fillId="10" borderId="1" xfId="2" applyFont="1" applyFill="1" applyBorder="1"/>
    <xf numFmtId="10" fontId="1" fillId="10" borderId="1" xfId="2" applyNumberFormat="1" applyFont="1" applyFill="1" applyBorder="1"/>
    <xf numFmtId="0" fontId="0" fillId="10" borderId="1" xfId="2" applyFont="1" applyFill="1" applyBorder="1"/>
    <xf numFmtId="0" fontId="0" fillId="10" borderId="1" xfId="2" applyFont="1" applyFill="1" applyBorder="1" applyAlignment="1">
      <alignment vertical="center"/>
    </xf>
    <xf numFmtId="0" fontId="1" fillId="10" borderId="1" xfId="2" applyFont="1" applyFill="1" applyBorder="1"/>
  </cellXfs>
  <cellStyles count="4">
    <cellStyle name="Calculation" xfId="2" builtinId="22"/>
    <cellStyle name="Normal" xfId="0" builtinId="0"/>
    <cellStyle name="Normal 2" xfId="1"/>
    <cellStyle name="Percent" xfId="3" builtinId="5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37.7109375" customWidth="1"/>
    <col min="2" max="2" width="8.28515625" bestFit="1" customWidth="1"/>
    <col min="3" max="4" width="10.85546875" bestFit="1" customWidth="1"/>
    <col min="5" max="5" width="9.28515625" bestFit="1" customWidth="1"/>
  </cols>
  <sheetData>
    <row r="1" spans="1:6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6" t="s">
        <v>10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</row>
    <row r="3" spans="1:6" x14ac:dyDescent="0.25">
      <c r="A3" s="3" t="s">
        <v>33</v>
      </c>
      <c r="B3" s="20"/>
      <c r="C3" s="22"/>
      <c r="D3" s="1"/>
      <c r="E3" s="1">
        <f>IF(Assignment!$K2&gt;=89%,IF(Assignment!$K2&lt;91%,Assignment!$K2,""),"")</f>
        <v>0.89774795268425844</v>
      </c>
      <c r="F3" s="1" t="str">
        <f>IF(Assignment!$K2&lt;89%,Assignment!$K2,"")</f>
        <v/>
      </c>
    </row>
    <row r="4" spans="1:6" x14ac:dyDescent="0.25">
      <c r="A4" s="8" t="s">
        <v>11</v>
      </c>
      <c r="B4" s="9">
        <v>0.02</v>
      </c>
      <c r="C4" s="23" t="s">
        <v>89</v>
      </c>
      <c r="D4" s="24"/>
      <c r="E4" s="24"/>
      <c r="F4" s="24"/>
    </row>
    <row r="5" spans="1:6" x14ac:dyDescent="0.25">
      <c r="A5" s="3" t="s">
        <v>12</v>
      </c>
      <c r="B5" s="10">
        <v>4.7899999999999998E-2</v>
      </c>
      <c r="C5" s="24"/>
      <c r="D5" s="24"/>
      <c r="E5" s="24"/>
      <c r="F5" s="24"/>
    </row>
    <row r="6" spans="1:6" ht="16.5" customHeight="1" x14ac:dyDescent="0.25">
      <c r="A6" s="8" t="s">
        <v>13</v>
      </c>
      <c r="B6" s="9">
        <v>0.02</v>
      </c>
      <c r="C6" s="24"/>
      <c r="D6" s="24"/>
      <c r="E6" s="24"/>
      <c r="F6" s="24"/>
    </row>
    <row r="7" spans="1:6" ht="15.75" customHeight="1" x14ac:dyDescent="0.25">
      <c r="A7" s="2" t="s">
        <v>14</v>
      </c>
      <c r="B7" s="10">
        <f>Assignment!M2</f>
        <v>1.194267515923567E-2</v>
      </c>
      <c r="C7" s="24"/>
      <c r="D7" s="24"/>
      <c r="E7" s="24"/>
      <c r="F7" s="24"/>
    </row>
    <row r="8" spans="1:6" ht="15.75" customHeight="1" x14ac:dyDescent="0.25">
      <c r="A8" s="8" t="s">
        <v>35</v>
      </c>
      <c r="B8" s="9">
        <v>3.5000000000000003E-2</v>
      </c>
      <c r="C8" s="24"/>
      <c r="D8" s="24"/>
      <c r="E8" s="24"/>
      <c r="F8" s="24"/>
    </row>
    <row r="9" spans="1:6" x14ac:dyDescent="0.25">
      <c r="A9" s="11" t="s">
        <v>34</v>
      </c>
      <c r="B9" s="10">
        <f>Assignment!N2</f>
        <v>4.2424931756141947E-2</v>
      </c>
      <c r="C9" s="24"/>
      <c r="D9" s="24"/>
      <c r="E9" s="24"/>
      <c r="F9" s="24"/>
    </row>
    <row r="10" spans="1:6" x14ac:dyDescent="0.25">
      <c r="A10" s="11" t="s">
        <v>37</v>
      </c>
      <c r="B10" s="21">
        <f>Assignment!O2</f>
        <v>4.9287230815893239E-4</v>
      </c>
      <c r="C10" s="24"/>
      <c r="D10" s="24"/>
      <c r="E10" s="24"/>
      <c r="F10" s="24"/>
    </row>
    <row r="11" spans="1:6" x14ac:dyDescent="0.25">
      <c r="A11" s="11" t="s">
        <v>36</v>
      </c>
      <c r="B11" s="14">
        <f>Assignment!H1</f>
        <v>8.5759781619654238E-2</v>
      </c>
      <c r="C11" s="24"/>
      <c r="D11" s="24"/>
      <c r="E11" s="24"/>
      <c r="F11" s="24"/>
    </row>
  </sheetData>
  <mergeCells count="1">
    <mergeCell ref="C4:F11"/>
  </mergeCells>
  <conditionalFormatting sqref="B5">
    <cfRule type="cellIs" dxfId="4" priority="9" operator="lessThanOrEqual">
      <formula>$B$4</formula>
    </cfRule>
  </conditionalFormatting>
  <conditionalFormatting sqref="B7">
    <cfRule type="cellIs" dxfId="3" priority="8" operator="lessThanOrEqual">
      <formula>$B$6</formula>
    </cfRule>
  </conditionalFormatting>
  <conditionalFormatting sqref="B3:F3">
    <cfRule type="notContainsBlanks" dxfId="2" priority="6">
      <formula>LEN(TRIM(B3))&gt;0</formula>
    </cfRule>
    <cfRule type="notContainsBlanks" dxfId="1" priority="7">
      <formula>LEN(TRIM(B3))&gt;0</formula>
    </cfRule>
  </conditionalFormatting>
  <conditionalFormatting sqref="B9">
    <cfRule type="cellIs" dxfId="0" priority="1" operator="lessThanOrEqual">
      <formula>$B$8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A5" sqref="A5"/>
    </sheetView>
  </sheetViews>
  <sheetFormatPr defaultRowHeight="15" x14ac:dyDescent="0.25"/>
  <cols>
    <col min="1" max="1" width="29.85546875" style="13" customWidth="1"/>
    <col min="2" max="2" width="15.7109375" style="13" bestFit="1" customWidth="1"/>
    <col min="3" max="3" width="8.7109375" style="13" customWidth="1"/>
    <col min="4" max="4" width="14.140625" style="13" customWidth="1"/>
    <col min="5" max="5" width="11.42578125" style="13" customWidth="1"/>
    <col min="6" max="6" width="11.7109375" style="13" customWidth="1"/>
    <col min="7" max="7" width="13.42578125" style="13" customWidth="1"/>
    <col min="8" max="9" width="8.28515625" style="13" customWidth="1"/>
    <col min="10" max="10" width="5.42578125" style="13" customWidth="1"/>
    <col min="11" max="11" width="20.42578125" style="15" customWidth="1"/>
    <col min="12" max="12" width="8.140625" style="13" bestFit="1" customWidth="1"/>
    <col min="13" max="13" width="7.140625" style="13" bestFit="1" customWidth="1"/>
    <col min="14" max="14" width="7.28515625" style="13" bestFit="1" customWidth="1"/>
    <col min="15" max="15" width="7.140625" style="13" bestFit="1" customWidth="1"/>
    <col min="16" max="16" width="10.42578125" style="13" bestFit="1" customWidth="1"/>
    <col min="17" max="17" width="9" style="13" bestFit="1" customWidth="1"/>
    <col min="18" max="18" width="6.42578125" style="13" bestFit="1" customWidth="1"/>
  </cols>
  <sheetData>
    <row r="1" spans="1:18" x14ac:dyDescent="0.25">
      <c r="A1" s="27"/>
      <c r="B1" s="27"/>
      <c r="C1" s="27"/>
      <c r="D1" s="27"/>
      <c r="E1" s="27"/>
      <c r="F1" s="27"/>
      <c r="G1" s="27"/>
      <c r="H1" s="28">
        <f>SUM(H2:I2)/B2</f>
        <v>8.5759781619654238E-2</v>
      </c>
      <c r="I1" s="28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5">
      <c r="A2" s="27"/>
      <c r="B2" s="27">
        <f>SUM(B4:B84)-SUM(H2:J2)</f>
        <v>26376</v>
      </c>
      <c r="C2" s="27">
        <f>SUM(C4:C84)</f>
        <v>23666</v>
      </c>
      <c r="D2" s="27">
        <f>SUM(D4:D84)</f>
        <v>1263</v>
      </c>
      <c r="E2" s="27">
        <f>SUM(E4:E84)-SUM(I2:J2)</f>
        <v>315</v>
      </c>
      <c r="F2" s="27">
        <f>SUM(F4:F84)-H2</f>
        <v>1119</v>
      </c>
      <c r="G2" s="27">
        <f>SUM(G4:G84)</f>
        <v>13</v>
      </c>
      <c r="H2" s="27">
        <f>SUM(H4:H84)</f>
        <v>2242</v>
      </c>
      <c r="I2" s="27">
        <f>SUM(I4:I84)</f>
        <v>20</v>
      </c>
      <c r="J2" s="27">
        <f>SUM(J4:J84)</f>
        <v>0</v>
      </c>
      <c r="K2" s="29">
        <f>C2/$B2+O2</f>
        <v>0.89774795268425844</v>
      </c>
      <c r="L2" s="30">
        <f t="shared" ref="L2:O2" si="0">D2/$B2</f>
        <v>4.7884440400363965E-2</v>
      </c>
      <c r="M2" s="30">
        <f t="shared" si="0"/>
        <v>1.194267515923567E-2</v>
      </c>
      <c r="N2" s="30">
        <f t="shared" si="0"/>
        <v>4.2424931756141947E-2</v>
      </c>
      <c r="O2" s="30">
        <f t="shared" si="0"/>
        <v>4.9287230815893239E-4</v>
      </c>
      <c r="P2" s="27"/>
      <c r="Q2" s="27"/>
      <c r="R2" s="27"/>
    </row>
    <row r="3" spans="1:18" s="12" customFormat="1" ht="30" x14ac:dyDescent="0.25">
      <c r="A3" s="31" t="s">
        <v>15</v>
      </c>
      <c r="B3" s="31" t="s">
        <v>16</v>
      </c>
      <c r="C3" s="31" t="s">
        <v>17</v>
      </c>
      <c r="D3" s="31" t="s">
        <v>18</v>
      </c>
      <c r="E3" s="31" t="s">
        <v>19</v>
      </c>
      <c r="F3" s="31" t="s">
        <v>20</v>
      </c>
      <c r="G3" s="31" t="s">
        <v>21</v>
      </c>
      <c r="H3" s="32" t="s">
        <v>25</v>
      </c>
      <c r="I3" s="32" t="s">
        <v>26</v>
      </c>
      <c r="J3" s="32" t="s">
        <v>32</v>
      </c>
      <c r="K3" s="32" t="s">
        <v>27</v>
      </c>
      <c r="L3" s="32" t="s">
        <v>28</v>
      </c>
      <c r="M3" s="32" t="s">
        <v>29</v>
      </c>
      <c r="N3" s="32" t="s">
        <v>30</v>
      </c>
      <c r="O3" s="32" t="s">
        <v>31</v>
      </c>
      <c r="P3" s="31" t="s">
        <v>22</v>
      </c>
      <c r="Q3" s="31" t="s">
        <v>23</v>
      </c>
      <c r="R3" s="31" t="s">
        <v>24</v>
      </c>
    </row>
    <row r="4" spans="1:18" x14ac:dyDescent="0.25">
      <c r="A4" s="13" t="s">
        <v>68</v>
      </c>
      <c r="B4" s="13">
        <v>1629</v>
      </c>
      <c r="C4" s="13">
        <v>949</v>
      </c>
      <c r="D4" s="13">
        <v>667</v>
      </c>
      <c r="E4" s="13">
        <v>3</v>
      </c>
      <c r="F4" s="13">
        <v>10</v>
      </c>
      <c r="G4" s="13">
        <v>0</v>
      </c>
      <c r="H4" s="33">
        <v>0</v>
      </c>
      <c r="I4" s="33">
        <v>0</v>
      </c>
      <c r="J4" s="33">
        <v>0</v>
      </c>
      <c r="K4" s="34">
        <f>C4/B4</f>
        <v>0.58256599140577037</v>
      </c>
      <c r="L4" s="34">
        <f t="shared" ref="L4:O4" si="1">D4/$B4</f>
        <v>0.40945365254757521</v>
      </c>
      <c r="M4" s="34">
        <f t="shared" si="1"/>
        <v>1.841620626151013E-3</v>
      </c>
      <c r="N4" s="34">
        <f t="shared" si="1"/>
        <v>6.1387354205033762E-3</v>
      </c>
      <c r="O4" s="34">
        <f t="shared" si="1"/>
        <v>0</v>
      </c>
      <c r="P4" s="35" t="s">
        <v>66</v>
      </c>
      <c r="Q4" s="35" t="s">
        <v>90</v>
      </c>
      <c r="R4" s="35" t="s">
        <v>91</v>
      </c>
    </row>
    <row r="5" spans="1:18" x14ac:dyDescent="0.25">
      <c r="A5" s="13" t="s">
        <v>38</v>
      </c>
      <c r="B5" s="13">
        <v>4074</v>
      </c>
      <c r="C5" s="13">
        <v>3528</v>
      </c>
      <c r="D5" s="13">
        <v>383</v>
      </c>
      <c r="E5" s="13">
        <v>81</v>
      </c>
      <c r="F5" s="13">
        <v>81</v>
      </c>
      <c r="G5" s="13">
        <v>1</v>
      </c>
      <c r="H5" s="33">
        <v>39</v>
      </c>
      <c r="I5" s="33">
        <v>0</v>
      </c>
      <c r="J5" s="33">
        <v>0</v>
      </c>
      <c r="K5" s="34">
        <f t="shared" ref="K5:K32" si="2">C5/B5</f>
        <v>0.865979381443299</v>
      </c>
      <c r="L5" s="34">
        <f t="shared" ref="L5:L32" si="3">D5/$B5</f>
        <v>9.4010800196367206E-2</v>
      </c>
      <c r="M5" s="34">
        <f t="shared" ref="M5:M32" si="4">E5/$B5</f>
        <v>1.9882179675994108E-2</v>
      </c>
      <c r="N5" s="34">
        <f t="shared" ref="N5:N32" si="5">F5/$B5</f>
        <v>1.9882179675994108E-2</v>
      </c>
      <c r="O5" s="34">
        <f t="shared" ref="O5:O32" si="6">G5/$B5</f>
        <v>2.4545900834560628E-4</v>
      </c>
      <c r="P5" s="35" t="s">
        <v>66</v>
      </c>
      <c r="Q5" s="36" t="s">
        <v>90</v>
      </c>
      <c r="R5" s="35" t="s">
        <v>67</v>
      </c>
    </row>
    <row r="6" spans="1:18" x14ac:dyDescent="0.25">
      <c r="A6" s="13" t="s">
        <v>40</v>
      </c>
      <c r="B6" s="13">
        <v>3028</v>
      </c>
      <c r="C6" s="13">
        <v>1147</v>
      </c>
      <c r="D6" s="13">
        <v>47</v>
      </c>
      <c r="E6" s="13">
        <v>16</v>
      </c>
      <c r="F6" s="13">
        <v>1818</v>
      </c>
      <c r="G6" s="13">
        <v>0</v>
      </c>
      <c r="H6" s="33">
        <v>213</v>
      </c>
      <c r="I6" s="33">
        <v>0</v>
      </c>
      <c r="J6" s="33">
        <v>0</v>
      </c>
      <c r="K6" s="34">
        <f t="shared" si="2"/>
        <v>0.37879788639365919</v>
      </c>
      <c r="L6" s="34">
        <f>D6/B6</f>
        <v>1.5521796565389696E-2</v>
      </c>
      <c r="M6" s="34">
        <f t="shared" si="4"/>
        <v>5.2840158520475562E-3</v>
      </c>
      <c r="N6" s="34">
        <f t="shared" si="5"/>
        <v>0.60039630118890353</v>
      </c>
      <c r="O6" s="34">
        <f t="shared" si="6"/>
        <v>0</v>
      </c>
      <c r="P6" s="35" t="s">
        <v>74</v>
      </c>
      <c r="Q6" s="35" t="s">
        <v>90</v>
      </c>
      <c r="R6" s="35" t="s">
        <v>67</v>
      </c>
    </row>
    <row r="7" spans="1:18" x14ac:dyDescent="0.25">
      <c r="A7" s="13" t="s">
        <v>42</v>
      </c>
      <c r="B7" s="13">
        <v>4951</v>
      </c>
      <c r="C7" s="13">
        <v>4817</v>
      </c>
      <c r="D7" s="13">
        <v>46</v>
      </c>
      <c r="E7" s="13">
        <v>45</v>
      </c>
      <c r="F7" s="13">
        <v>43</v>
      </c>
      <c r="G7" s="13">
        <v>0</v>
      </c>
      <c r="H7" s="33">
        <v>437</v>
      </c>
      <c r="I7" s="33">
        <v>0</v>
      </c>
      <c r="J7" s="33">
        <v>0</v>
      </c>
      <c r="K7" s="34">
        <f t="shared" si="2"/>
        <v>0.9729347606544132</v>
      </c>
      <c r="L7" s="34">
        <f t="shared" si="3"/>
        <v>9.2910523126641074E-3</v>
      </c>
      <c r="M7" s="34">
        <f t="shared" si="4"/>
        <v>9.0890729145627139E-3</v>
      </c>
      <c r="N7" s="34">
        <f t="shared" si="5"/>
        <v>8.6851141183599267E-3</v>
      </c>
      <c r="O7" s="34">
        <f t="shared" si="6"/>
        <v>0</v>
      </c>
      <c r="P7" s="35"/>
      <c r="Q7" s="35"/>
      <c r="R7" s="35"/>
    </row>
    <row r="8" spans="1:18" x14ac:dyDescent="0.25">
      <c r="A8" s="13" t="s">
        <v>39</v>
      </c>
      <c r="B8" s="13">
        <v>2636</v>
      </c>
      <c r="C8" s="13">
        <v>2356</v>
      </c>
      <c r="D8" s="13">
        <v>37</v>
      </c>
      <c r="E8" s="13">
        <v>8</v>
      </c>
      <c r="F8" s="13">
        <v>235</v>
      </c>
      <c r="G8" s="13">
        <v>0</v>
      </c>
      <c r="H8" s="33">
        <v>36</v>
      </c>
      <c r="I8" s="33">
        <v>0</v>
      </c>
      <c r="J8" s="33">
        <v>0</v>
      </c>
      <c r="K8" s="34">
        <f t="shared" si="2"/>
        <v>0.8937784522003035</v>
      </c>
      <c r="L8" s="34">
        <f t="shared" si="3"/>
        <v>1.4036418816388467E-2</v>
      </c>
      <c r="M8" s="34">
        <f t="shared" si="4"/>
        <v>3.0349013657056147E-3</v>
      </c>
      <c r="N8" s="34">
        <f t="shared" si="5"/>
        <v>8.9150227617602426E-2</v>
      </c>
      <c r="O8" s="34">
        <f t="shared" si="6"/>
        <v>0</v>
      </c>
      <c r="P8" s="35"/>
      <c r="Q8" s="35"/>
      <c r="R8" s="35"/>
    </row>
    <row r="9" spans="1:18" x14ac:dyDescent="0.25">
      <c r="A9" s="13" t="s">
        <v>51</v>
      </c>
      <c r="B9" s="13">
        <v>1350</v>
      </c>
      <c r="C9" s="13">
        <v>1297</v>
      </c>
      <c r="D9" s="13">
        <v>35</v>
      </c>
      <c r="E9" s="13">
        <v>0</v>
      </c>
      <c r="F9" s="13">
        <v>17</v>
      </c>
      <c r="G9" s="13">
        <v>1</v>
      </c>
      <c r="H9" s="33">
        <v>0</v>
      </c>
      <c r="I9" s="33">
        <v>0</v>
      </c>
      <c r="J9" s="33">
        <v>0</v>
      </c>
      <c r="K9" s="34">
        <f t="shared" si="2"/>
        <v>0.96074074074074078</v>
      </c>
      <c r="L9" s="34">
        <f t="shared" si="3"/>
        <v>2.5925925925925925E-2</v>
      </c>
      <c r="M9" s="34">
        <f t="shared" si="4"/>
        <v>0</v>
      </c>
      <c r="N9" s="34">
        <f t="shared" si="5"/>
        <v>1.2592592592592593E-2</v>
      </c>
      <c r="O9" s="34">
        <f t="shared" si="6"/>
        <v>7.407407407407407E-4</v>
      </c>
      <c r="P9" s="35"/>
      <c r="Q9" s="35"/>
      <c r="R9" s="35"/>
    </row>
    <row r="10" spans="1:18" x14ac:dyDescent="0.25">
      <c r="A10" s="13" t="s">
        <v>55</v>
      </c>
      <c r="B10" s="13">
        <v>727</v>
      </c>
      <c r="C10" s="13">
        <v>629</v>
      </c>
      <c r="D10" s="13">
        <v>12</v>
      </c>
      <c r="E10" s="13">
        <v>1</v>
      </c>
      <c r="F10" s="13">
        <v>81</v>
      </c>
      <c r="G10" s="13">
        <v>4</v>
      </c>
      <c r="H10" s="33">
        <v>232</v>
      </c>
      <c r="I10" s="33">
        <v>0</v>
      </c>
      <c r="J10" s="33">
        <v>0</v>
      </c>
      <c r="K10" s="34">
        <f t="shared" si="2"/>
        <v>0.86519944979367258</v>
      </c>
      <c r="L10" s="34">
        <f t="shared" si="3"/>
        <v>1.6506189821182942E-2</v>
      </c>
      <c r="M10" s="34">
        <f t="shared" si="4"/>
        <v>1.375515818431912E-3</v>
      </c>
      <c r="N10" s="34">
        <f t="shared" si="5"/>
        <v>0.11141678129298486</v>
      </c>
      <c r="O10" s="34">
        <f t="shared" si="6"/>
        <v>5.5020632737276479E-3</v>
      </c>
      <c r="P10" s="35"/>
      <c r="Q10" s="35"/>
      <c r="R10" s="35"/>
    </row>
    <row r="11" spans="1:18" x14ac:dyDescent="0.25">
      <c r="A11" s="13" t="s">
        <v>54</v>
      </c>
      <c r="B11" s="13">
        <v>344</v>
      </c>
      <c r="C11" s="13">
        <v>228</v>
      </c>
      <c r="D11" s="13">
        <v>9</v>
      </c>
      <c r="E11" s="13">
        <v>19</v>
      </c>
      <c r="F11" s="13">
        <v>85</v>
      </c>
      <c r="G11" s="13">
        <v>3</v>
      </c>
      <c r="H11" s="33">
        <v>135</v>
      </c>
      <c r="I11" s="33">
        <v>0</v>
      </c>
      <c r="J11" s="33">
        <v>0</v>
      </c>
      <c r="K11" s="34">
        <f t="shared" si="2"/>
        <v>0.66279069767441856</v>
      </c>
      <c r="L11" s="34">
        <f t="shared" si="3"/>
        <v>2.616279069767442E-2</v>
      </c>
      <c r="M11" s="34">
        <f t="shared" si="4"/>
        <v>5.5232558139534885E-2</v>
      </c>
      <c r="N11" s="34">
        <f t="shared" si="5"/>
        <v>0.24709302325581395</v>
      </c>
      <c r="O11" s="34">
        <f t="shared" si="6"/>
        <v>8.7209302325581394E-3</v>
      </c>
      <c r="P11" s="35"/>
      <c r="Q11" s="35"/>
      <c r="R11" s="35"/>
    </row>
    <row r="12" spans="1:18" x14ac:dyDescent="0.25">
      <c r="A12" s="13" t="s">
        <v>43</v>
      </c>
      <c r="B12" s="13">
        <v>1462</v>
      </c>
      <c r="C12" s="13">
        <v>1338</v>
      </c>
      <c r="D12" s="13">
        <v>6</v>
      </c>
      <c r="E12" s="13">
        <v>35</v>
      </c>
      <c r="F12" s="13">
        <v>82</v>
      </c>
      <c r="G12" s="13">
        <v>1</v>
      </c>
      <c r="H12" s="33">
        <v>34</v>
      </c>
      <c r="I12" s="33">
        <v>0</v>
      </c>
      <c r="J12" s="33">
        <v>0</v>
      </c>
      <c r="K12" s="34">
        <f t="shared" si="2"/>
        <v>0.91518467852257179</v>
      </c>
      <c r="L12" s="34">
        <f t="shared" si="3"/>
        <v>4.1039671682626538E-3</v>
      </c>
      <c r="M12" s="34">
        <f t="shared" si="4"/>
        <v>2.3939808481532147E-2</v>
      </c>
      <c r="N12" s="34">
        <f t="shared" si="5"/>
        <v>5.6087551299589603E-2</v>
      </c>
      <c r="O12" s="34">
        <f t="shared" si="6"/>
        <v>6.8399452804377564E-4</v>
      </c>
      <c r="P12" s="35"/>
      <c r="Q12" s="35"/>
      <c r="R12" s="35"/>
    </row>
    <row r="13" spans="1:18" x14ac:dyDescent="0.25">
      <c r="A13" s="13" t="s">
        <v>61</v>
      </c>
      <c r="B13" s="13">
        <v>281</v>
      </c>
      <c r="C13" s="13">
        <v>276</v>
      </c>
      <c r="D13" s="13">
        <v>3</v>
      </c>
      <c r="E13" s="13">
        <v>0</v>
      </c>
      <c r="F13" s="13">
        <v>2</v>
      </c>
      <c r="G13" s="13">
        <v>0</v>
      </c>
      <c r="H13" s="33">
        <v>6</v>
      </c>
      <c r="I13" s="33">
        <v>0</v>
      </c>
      <c r="J13" s="33">
        <v>0</v>
      </c>
      <c r="K13" s="34">
        <f t="shared" si="2"/>
        <v>0.98220640569395012</v>
      </c>
      <c r="L13" s="34">
        <f t="shared" si="3"/>
        <v>1.0676156583629894E-2</v>
      </c>
      <c r="M13" s="34">
        <f t="shared" si="4"/>
        <v>0</v>
      </c>
      <c r="N13" s="34">
        <f t="shared" si="5"/>
        <v>7.1174377224199285E-3</v>
      </c>
      <c r="O13" s="34">
        <f t="shared" si="6"/>
        <v>0</v>
      </c>
      <c r="P13" s="35"/>
      <c r="Q13" s="35"/>
      <c r="R13" s="35"/>
    </row>
    <row r="14" spans="1:18" x14ac:dyDescent="0.25">
      <c r="A14" s="13" t="s">
        <v>53</v>
      </c>
      <c r="B14" s="13">
        <v>133</v>
      </c>
      <c r="C14" s="13">
        <v>95</v>
      </c>
      <c r="D14" s="13">
        <v>3</v>
      </c>
      <c r="E14" s="13">
        <v>18</v>
      </c>
      <c r="F14" s="13">
        <v>17</v>
      </c>
      <c r="G14" s="13">
        <v>0</v>
      </c>
      <c r="H14" s="33">
        <v>419</v>
      </c>
      <c r="I14" s="33">
        <v>0</v>
      </c>
      <c r="J14" s="33">
        <v>0</v>
      </c>
      <c r="K14" s="34">
        <f t="shared" si="2"/>
        <v>0.7142857142857143</v>
      </c>
      <c r="L14" s="34">
        <f t="shared" si="3"/>
        <v>2.2556390977443608E-2</v>
      </c>
      <c r="M14" s="34">
        <f t="shared" si="4"/>
        <v>0.13533834586466165</v>
      </c>
      <c r="N14" s="34">
        <f t="shared" si="5"/>
        <v>0.12781954887218044</v>
      </c>
      <c r="O14" s="34">
        <f t="shared" si="6"/>
        <v>0</v>
      </c>
      <c r="P14" s="35" t="s">
        <v>66</v>
      </c>
      <c r="Q14" s="35" t="s">
        <v>90</v>
      </c>
      <c r="R14" s="35" t="s">
        <v>67</v>
      </c>
    </row>
    <row r="15" spans="1:18" x14ac:dyDescent="0.25">
      <c r="A15" s="13" t="s">
        <v>50</v>
      </c>
      <c r="B15" s="13">
        <v>96</v>
      </c>
      <c r="C15" s="13">
        <v>69</v>
      </c>
      <c r="D15" s="13">
        <v>3</v>
      </c>
      <c r="E15" s="13">
        <v>5</v>
      </c>
      <c r="F15" s="13">
        <v>19</v>
      </c>
      <c r="G15" s="13">
        <v>0</v>
      </c>
      <c r="H15" s="33">
        <v>5</v>
      </c>
      <c r="I15" s="33">
        <v>0</v>
      </c>
      <c r="J15" s="33">
        <v>0</v>
      </c>
      <c r="K15" s="34">
        <f t="shared" si="2"/>
        <v>0.71875</v>
      </c>
      <c r="L15" s="34">
        <f t="shared" si="3"/>
        <v>3.125E-2</v>
      </c>
      <c r="M15" s="34">
        <f t="shared" si="4"/>
        <v>5.2083333333333336E-2</v>
      </c>
      <c r="N15" s="34">
        <f t="shared" si="5"/>
        <v>0.19791666666666666</v>
      </c>
      <c r="O15" s="34">
        <f t="shared" si="6"/>
        <v>0</v>
      </c>
      <c r="P15" s="35" t="s">
        <v>66</v>
      </c>
      <c r="Q15" s="35" t="s">
        <v>90</v>
      </c>
      <c r="R15" s="35" t="s">
        <v>67</v>
      </c>
    </row>
    <row r="16" spans="1:18" x14ac:dyDescent="0.25">
      <c r="A16" s="13" t="s">
        <v>60</v>
      </c>
      <c r="B16" s="13">
        <v>2425</v>
      </c>
      <c r="C16" s="13">
        <v>2350</v>
      </c>
      <c r="D16" s="13">
        <v>3</v>
      </c>
      <c r="E16" s="13">
        <v>30</v>
      </c>
      <c r="F16" s="13">
        <v>42</v>
      </c>
      <c r="G16" s="13">
        <v>0</v>
      </c>
      <c r="H16" s="33">
        <v>2</v>
      </c>
      <c r="I16" s="33">
        <v>16</v>
      </c>
      <c r="J16" s="33">
        <v>0</v>
      </c>
      <c r="K16" s="34">
        <f t="shared" si="2"/>
        <v>0.96907216494845361</v>
      </c>
      <c r="L16" s="34">
        <f t="shared" si="3"/>
        <v>1.2371134020618556E-3</v>
      </c>
      <c r="M16" s="34">
        <f t="shared" si="4"/>
        <v>1.2371134020618556E-2</v>
      </c>
      <c r="N16" s="34">
        <f t="shared" si="5"/>
        <v>1.7319587628865981E-2</v>
      </c>
      <c r="O16" s="34">
        <f t="shared" si="6"/>
        <v>0</v>
      </c>
      <c r="P16" s="35"/>
      <c r="Q16" s="35"/>
      <c r="R16" s="35"/>
    </row>
    <row r="17" spans="1:18" x14ac:dyDescent="0.25">
      <c r="A17" s="13" t="s">
        <v>58</v>
      </c>
      <c r="B17" s="13">
        <v>367</v>
      </c>
      <c r="C17" s="13">
        <v>129</v>
      </c>
      <c r="D17" s="13">
        <v>2</v>
      </c>
      <c r="E17" s="13">
        <v>2</v>
      </c>
      <c r="F17" s="13">
        <v>234</v>
      </c>
      <c r="G17" s="13">
        <v>0</v>
      </c>
      <c r="H17" s="33">
        <v>33</v>
      </c>
      <c r="I17" s="33">
        <v>3</v>
      </c>
      <c r="J17" s="33">
        <v>0</v>
      </c>
      <c r="K17" s="34">
        <f t="shared" si="2"/>
        <v>0.35149863760217986</v>
      </c>
      <c r="L17" s="34">
        <f t="shared" si="3"/>
        <v>5.4495912806539508E-3</v>
      </c>
      <c r="M17" s="34">
        <f t="shared" si="4"/>
        <v>5.4495912806539508E-3</v>
      </c>
      <c r="N17" s="34">
        <f t="shared" si="5"/>
        <v>0.63760217983651224</v>
      </c>
      <c r="O17" s="34">
        <f t="shared" si="6"/>
        <v>0</v>
      </c>
      <c r="P17" s="35"/>
      <c r="Q17" s="35"/>
      <c r="R17" s="35"/>
    </row>
    <row r="18" spans="1:18" x14ac:dyDescent="0.25">
      <c r="A18" s="13" t="s">
        <v>45</v>
      </c>
      <c r="B18" s="13">
        <v>125</v>
      </c>
      <c r="C18" s="13">
        <v>109</v>
      </c>
      <c r="D18" s="13">
        <v>2</v>
      </c>
      <c r="E18" s="13">
        <v>2</v>
      </c>
      <c r="F18" s="13">
        <v>12</v>
      </c>
      <c r="G18" s="13">
        <v>0</v>
      </c>
      <c r="H18" s="33">
        <v>0</v>
      </c>
      <c r="I18" s="33">
        <v>0</v>
      </c>
      <c r="J18" s="33">
        <v>0</v>
      </c>
      <c r="K18" s="34">
        <f t="shared" si="2"/>
        <v>0.872</v>
      </c>
      <c r="L18" s="34">
        <f t="shared" si="3"/>
        <v>1.6E-2</v>
      </c>
      <c r="M18" s="34">
        <f t="shared" si="4"/>
        <v>1.6E-2</v>
      </c>
      <c r="N18" s="34">
        <f t="shared" si="5"/>
        <v>9.6000000000000002E-2</v>
      </c>
      <c r="O18" s="34">
        <f t="shared" si="6"/>
        <v>0</v>
      </c>
      <c r="P18" s="35"/>
      <c r="Q18" s="35"/>
      <c r="R18" s="35"/>
    </row>
    <row r="19" spans="1:18" x14ac:dyDescent="0.25">
      <c r="A19" s="13" t="s">
        <v>49</v>
      </c>
      <c r="B19" s="13">
        <v>532</v>
      </c>
      <c r="C19" s="13">
        <v>529</v>
      </c>
      <c r="D19" s="13">
        <v>2</v>
      </c>
      <c r="E19" s="13">
        <v>1</v>
      </c>
      <c r="F19" s="13">
        <v>0</v>
      </c>
      <c r="G19" s="13">
        <v>0</v>
      </c>
      <c r="H19" s="33">
        <v>0</v>
      </c>
      <c r="I19" s="33">
        <v>0</v>
      </c>
      <c r="J19" s="33">
        <v>0</v>
      </c>
      <c r="K19" s="34">
        <f t="shared" si="2"/>
        <v>0.99436090225563911</v>
      </c>
      <c r="L19" s="34">
        <f t="shared" si="3"/>
        <v>3.7593984962406013E-3</v>
      </c>
      <c r="M19" s="34">
        <f t="shared" si="4"/>
        <v>1.8796992481203006E-3</v>
      </c>
      <c r="N19" s="34">
        <f t="shared" si="5"/>
        <v>0</v>
      </c>
      <c r="O19" s="34">
        <f t="shared" si="6"/>
        <v>0</v>
      </c>
      <c r="P19" s="35"/>
      <c r="Q19" s="35"/>
      <c r="R19" s="35"/>
    </row>
    <row r="20" spans="1:18" x14ac:dyDescent="0.25">
      <c r="A20" s="13" t="s">
        <v>47</v>
      </c>
      <c r="B20" s="13">
        <v>109</v>
      </c>
      <c r="C20" s="13">
        <v>98</v>
      </c>
      <c r="D20" s="13">
        <v>1</v>
      </c>
      <c r="E20" s="13">
        <v>6</v>
      </c>
      <c r="F20" s="13">
        <v>4</v>
      </c>
      <c r="G20" s="13">
        <v>0</v>
      </c>
      <c r="H20" s="33">
        <v>12</v>
      </c>
      <c r="I20" s="33">
        <v>1</v>
      </c>
      <c r="J20" s="33">
        <v>0</v>
      </c>
      <c r="K20" s="34">
        <f t="shared" si="2"/>
        <v>0.8990825688073395</v>
      </c>
      <c r="L20" s="34">
        <f t="shared" si="3"/>
        <v>9.1743119266055051E-3</v>
      </c>
      <c r="M20" s="34">
        <f t="shared" si="4"/>
        <v>5.5045871559633031E-2</v>
      </c>
      <c r="N20" s="34">
        <f t="shared" si="5"/>
        <v>3.669724770642202E-2</v>
      </c>
      <c r="O20" s="34">
        <f t="shared" si="6"/>
        <v>0</v>
      </c>
      <c r="P20" s="35"/>
      <c r="Q20" s="35"/>
      <c r="R20" s="35"/>
    </row>
    <row r="21" spans="1:18" x14ac:dyDescent="0.25">
      <c r="A21" s="13" t="s">
        <v>57</v>
      </c>
      <c r="B21" s="13">
        <v>164</v>
      </c>
      <c r="C21" s="13">
        <v>148</v>
      </c>
      <c r="D21" s="13">
        <v>1</v>
      </c>
      <c r="E21" s="13">
        <v>13</v>
      </c>
      <c r="F21" s="13">
        <v>2</v>
      </c>
      <c r="G21" s="13">
        <v>0</v>
      </c>
      <c r="H21" s="33">
        <v>0</v>
      </c>
      <c r="I21" s="33">
        <v>0</v>
      </c>
      <c r="J21" s="33">
        <v>0</v>
      </c>
      <c r="K21" s="34">
        <f t="shared" si="2"/>
        <v>0.90243902439024393</v>
      </c>
      <c r="L21" s="34">
        <f t="shared" si="3"/>
        <v>6.0975609756097563E-3</v>
      </c>
      <c r="M21" s="34">
        <f t="shared" si="4"/>
        <v>7.926829268292683E-2</v>
      </c>
      <c r="N21" s="34">
        <f t="shared" si="5"/>
        <v>1.2195121951219513E-2</v>
      </c>
      <c r="O21" s="34">
        <f t="shared" si="6"/>
        <v>0</v>
      </c>
      <c r="P21" s="35"/>
      <c r="Q21" s="35"/>
      <c r="R21" s="35"/>
    </row>
    <row r="22" spans="1:18" x14ac:dyDescent="0.25">
      <c r="A22" s="13" t="s">
        <v>52</v>
      </c>
      <c r="B22" s="13">
        <v>512</v>
      </c>
      <c r="C22" s="13">
        <v>464</v>
      </c>
      <c r="D22" s="13">
        <v>1</v>
      </c>
      <c r="E22" s="13">
        <v>22</v>
      </c>
      <c r="F22" s="13">
        <v>25</v>
      </c>
      <c r="G22" s="13">
        <v>0</v>
      </c>
      <c r="H22" s="33">
        <v>39</v>
      </c>
      <c r="I22" s="33">
        <v>0</v>
      </c>
      <c r="J22" s="33">
        <v>0</v>
      </c>
      <c r="K22" s="34">
        <f t="shared" si="2"/>
        <v>0.90625</v>
      </c>
      <c r="L22" s="34">
        <f t="shared" si="3"/>
        <v>1.953125E-3</v>
      </c>
      <c r="M22" s="34">
        <f t="shared" si="4"/>
        <v>4.296875E-2</v>
      </c>
      <c r="N22" s="34">
        <f t="shared" si="5"/>
        <v>4.8828125E-2</v>
      </c>
      <c r="O22" s="34">
        <f t="shared" si="6"/>
        <v>0</v>
      </c>
      <c r="P22" s="37"/>
      <c r="Q22" s="37"/>
      <c r="R22" s="37"/>
    </row>
    <row r="23" spans="1:18" x14ac:dyDescent="0.25">
      <c r="A23" s="13" t="s">
        <v>46</v>
      </c>
      <c r="B23" s="13">
        <v>821</v>
      </c>
      <c r="C23" s="13">
        <v>799</v>
      </c>
      <c r="D23" s="13">
        <v>0</v>
      </c>
      <c r="E23" s="13">
        <v>0</v>
      </c>
      <c r="F23" s="13">
        <v>22</v>
      </c>
      <c r="G23" s="13">
        <v>0</v>
      </c>
      <c r="H23" s="33">
        <v>1</v>
      </c>
      <c r="I23" s="33">
        <v>0</v>
      </c>
      <c r="J23" s="33">
        <v>0</v>
      </c>
      <c r="K23" s="34">
        <f t="shared" si="2"/>
        <v>0.97320341047503045</v>
      </c>
      <c r="L23" s="34">
        <f t="shared" si="3"/>
        <v>0</v>
      </c>
      <c r="M23" s="34">
        <f t="shared" si="4"/>
        <v>0</v>
      </c>
      <c r="N23" s="34">
        <f t="shared" si="5"/>
        <v>2.679658952496955E-2</v>
      </c>
      <c r="O23" s="34">
        <f t="shared" si="6"/>
        <v>0</v>
      </c>
      <c r="P23" s="37"/>
      <c r="Q23" s="37"/>
      <c r="R23" s="37"/>
    </row>
    <row r="24" spans="1:18" x14ac:dyDescent="0.25">
      <c r="A24" s="13" t="s">
        <v>56</v>
      </c>
      <c r="B24" s="13">
        <v>803</v>
      </c>
      <c r="C24" s="13">
        <v>765</v>
      </c>
      <c r="D24" s="13">
        <v>0</v>
      </c>
      <c r="E24" s="13">
        <v>2</v>
      </c>
      <c r="F24" s="13">
        <v>36</v>
      </c>
      <c r="G24" s="13">
        <v>0</v>
      </c>
      <c r="H24" s="33">
        <v>25</v>
      </c>
      <c r="I24" s="33">
        <v>0</v>
      </c>
      <c r="J24" s="33">
        <v>0</v>
      </c>
      <c r="K24" s="34">
        <f t="shared" si="2"/>
        <v>0.95267745952677463</v>
      </c>
      <c r="L24" s="34">
        <f t="shared" si="3"/>
        <v>0</v>
      </c>
      <c r="M24" s="34">
        <f t="shared" si="4"/>
        <v>2.4906600249066002E-3</v>
      </c>
      <c r="N24" s="34">
        <f t="shared" si="5"/>
        <v>4.4831880448318803E-2</v>
      </c>
      <c r="O24" s="34">
        <f t="shared" si="6"/>
        <v>0</v>
      </c>
      <c r="P24" s="35"/>
      <c r="Q24" s="35"/>
      <c r="R24" s="35"/>
    </row>
    <row r="25" spans="1:18" x14ac:dyDescent="0.25">
      <c r="A25" s="13" t="s">
        <v>65</v>
      </c>
      <c r="B25" s="13">
        <v>113</v>
      </c>
      <c r="C25" s="13">
        <v>95</v>
      </c>
      <c r="D25" s="13">
        <v>0</v>
      </c>
      <c r="E25" s="13">
        <v>3</v>
      </c>
      <c r="F25" s="13">
        <v>15</v>
      </c>
      <c r="G25" s="13">
        <v>0</v>
      </c>
      <c r="H25" s="33">
        <v>0</v>
      </c>
      <c r="I25" s="33">
        <v>0</v>
      </c>
      <c r="J25" s="33">
        <v>0</v>
      </c>
      <c r="K25" s="34">
        <f t="shared" si="2"/>
        <v>0.84070796460176989</v>
      </c>
      <c r="L25" s="34">
        <f t="shared" si="3"/>
        <v>0</v>
      </c>
      <c r="M25" s="34">
        <f t="shared" si="4"/>
        <v>2.6548672566371681E-2</v>
      </c>
      <c r="N25" s="34">
        <f t="shared" si="5"/>
        <v>0.13274336283185842</v>
      </c>
      <c r="O25" s="34">
        <f t="shared" si="6"/>
        <v>0</v>
      </c>
      <c r="P25" s="37"/>
      <c r="Q25" s="37"/>
      <c r="R25" s="37"/>
    </row>
    <row r="26" spans="1:18" x14ac:dyDescent="0.25">
      <c r="A26" s="13" t="s">
        <v>64</v>
      </c>
      <c r="B26" s="13">
        <v>466</v>
      </c>
      <c r="C26" s="13">
        <v>425</v>
      </c>
      <c r="D26" s="13">
        <v>0</v>
      </c>
      <c r="E26" s="13">
        <v>2</v>
      </c>
      <c r="F26" s="13">
        <v>36</v>
      </c>
      <c r="G26" s="13">
        <v>3</v>
      </c>
      <c r="H26" s="33">
        <v>0</v>
      </c>
      <c r="I26" s="33">
        <v>0</v>
      </c>
      <c r="J26" s="33">
        <v>0</v>
      </c>
      <c r="K26" s="34">
        <f t="shared" si="2"/>
        <v>0.91201716738197425</v>
      </c>
      <c r="L26" s="34">
        <f t="shared" si="3"/>
        <v>0</v>
      </c>
      <c r="M26" s="34">
        <f t="shared" si="4"/>
        <v>4.2918454935622317E-3</v>
      </c>
      <c r="N26" s="34">
        <f t="shared" si="5"/>
        <v>7.7253218884120178E-2</v>
      </c>
      <c r="O26" s="34">
        <f t="shared" si="6"/>
        <v>6.4377682403433476E-3</v>
      </c>
      <c r="P26" s="35"/>
      <c r="Q26" s="35"/>
      <c r="R26" s="35"/>
    </row>
    <row r="27" spans="1:18" x14ac:dyDescent="0.25">
      <c r="A27" s="13" t="s">
        <v>59</v>
      </c>
      <c r="B27" s="13">
        <v>270</v>
      </c>
      <c r="C27" s="13">
        <v>229</v>
      </c>
      <c r="D27" s="13">
        <v>0</v>
      </c>
      <c r="E27" s="13">
        <v>10</v>
      </c>
      <c r="F27" s="13">
        <v>31</v>
      </c>
      <c r="G27" s="13">
        <v>0</v>
      </c>
      <c r="H27" s="33">
        <v>504</v>
      </c>
      <c r="I27" s="33">
        <v>0</v>
      </c>
      <c r="J27" s="33">
        <v>0</v>
      </c>
      <c r="K27" s="34">
        <f t="shared" si="2"/>
        <v>0.8481481481481481</v>
      </c>
      <c r="L27" s="34">
        <f t="shared" si="3"/>
        <v>0</v>
      </c>
      <c r="M27" s="34">
        <f t="shared" si="4"/>
        <v>3.7037037037037035E-2</v>
      </c>
      <c r="N27" s="34">
        <f t="shared" si="5"/>
        <v>0.11481481481481481</v>
      </c>
      <c r="O27" s="34">
        <f t="shared" si="6"/>
        <v>0</v>
      </c>
      <c r="P27" s="37"/>
      <c r="Q27" s="37"/>
      <c r="R27" s="37"/>
    </row>
    <row r="28" spans="1:18" x14ac:dyDescent="0.25">
      <c r="A28" s="13" t="s">
        <v>48</v>
      </c>
      <c r="B28" s="13">
        <v>88</v>
      </c>
      <c r="C28" s="13">
        <v>84</v>
      </c>
      <c r="D28" s="13">
        <v>0</v>
      </c>
      <c r="E28" s="13">
        <v>0</v>
      </c>
      <c r="F28" s="13">
        <v>4</v>
      </c>
      <c r="G28" s="13">
        <v>0</v>
      </c>
      <c r="H28" s="33">
        <v>66</v>
      </c>
      <c r="I28" s="33">
        <v>0</v>
      </c>
      <c r="J28" s="33">
        <v>0</v>
      </c>
      <c r="K28" s="34">
        <f t="shared" si="2"/>
        <v>0.95454545454545459</v>
      </c>
      <c r="L28" s="34">
        <f t="shared" si="3"/>
        <v>0</v>
      </c>
      <c r="M28" s="34">
        <f t="shared" si="4"/>
        <v>0</v>
      </c>
      <c r="N28" s="34">
        <f t="shared" si="5"/>
        <v>4.5454545454545456E-2</v>
      </c>
      <c r="O28" s="34">
        <f t="shared" si="6"/>
        <v>0</v>
      </c>
      <c r="P28" s="37"/>
      <c r="Q28" s="37"/>
      <c r="R28" s="37"/>
    </row>
    <row r="29" spans="1:18" x14ac:dyDescent="0.25">
      <c r="A29" s="13" t="s">
        <v>62</v>
      </c>
      <c r="B29" s="13">
        <v>392</v>
      </c>
      <c r="C29" s="13">
        <v>42</v>
      </c>
      <c r="D29" s="13">
        <v>0</v>
      </c>
      <c r="E29" s="13">
        <v>0</v>
      </c>
      <c r="F29" s="13">
        <v>350</v>
      </c>
      <c r="G29" s="13">
        <v>0</v>
      </c>
      <c r="H29" s="33">
        <v>0</v>
      </c>
      <c r="I29" s="33">
        <v>0</v>
      </c>
      <c r="J29" s="33">
        <v>0</v>
      </c>
      <c r="K29" s="34">
        <f t="shared" si="2"/>
        <v>0.10714285714285714</v>
      </c>
      <c r="L29" s="34">
        <f t="shared" si="3"/>
        <v>0</v>
      </c>
      <c r="M29" s="34">
        <f t="shared" si="4"/>
        <v>0</v>
      </c>
      <c r="N29" s="34">
        <f t="shared" si="5"/>
        <v>0.8928571428571429</v>
      </c>
      <c r="O29" s="34">
        <f t="shared" si="6"/>
        <v>0</v>
      </c>
      <c r="P29" s="37"/>
      <c r="Q29" s="37"/>
      <c r="R29" s="37"/>
    </row>
    <row r="30" spans="1:18" x14ac:dyDescent="0.25">
      <c r="A30" s="13" t="s">
        <v>44</v>
      </c>
      <c r="B30" s="13">
        <v>542</v>
      </c>
      <c r="C30" s="13">
        <v>527</v>
      </c>
      <c r="D30" s="13">
        <v>0</v>
      </c>
      <c r="E30" s="13">
        <v>0</v>
      </c>
      <c r="F30" s="13">
        <v>15</v>
      </c>
      <c r="G30" s="13">
        <v>0</v>
      </c>
      <c r="H30" s="33">
        <v>0</v>
      </c>
      <c r="I30" s="33">
        <v>0</v>
      </c>
      <c r="J30" s="33">
        <v>0</v>
      </c>
      <c r="K30" s="34">
        <f t="shared" si="2"/>
        <v>0.97232472324723251</v>
      </c>
      <c r="L30" s="34">
        <f t="shared" si="3"/>
        <v>0</v>
      </c>
      <c r="M30" s="34">
        <f t="shared" si="4"/>
        <v>0</v>
      </c>
      <c r="N30" s="34">
        <f t="shared" si="5"/>
        <v>2.7675276752767528E-2</v>
      </c>
      <c r="O30" s="34">
        <f t="shared" si="6"/>
        <v>0</v>
      </c>
      <c r="P30" s="37"/>
      <c r="Q30" s="37"/>
      <c r="R30" s="37"/>
    </row>
    <row r="31" spans="1:18" x14ac:dyDescent="0.25">
      <c r="A31" s="13" t="s">
        <v>41</v>
      </c>
      <c r="B31" s="13">
        <v>92</v>
      </c>
      <c r="C31" s="13">
        <v>59</v>
      </c>
      <c r="D31" s="13">
        <v>0</v>
      </c>
      <c r="E31" s="13">
        <v>7</v>
      </c>
      <c r="F31" s="13">
        <v>26</v>
      </c>
      <c r="G31" s="13">
        <v>0</v>
      </c>
      <c r="H31" s="33">
        <v>4</v>
      </c>
      <c r="I31" s="33">
        <v>0</v>
      </c>
      <c r="J31" s="33">
        <v>0</v>
      </c>
      <c r="K31" s="34">
        <f t="shared" si="2"/>
        <v>0.64130434782608692</v>
      </c>
      <c r="L31" s="34">
        <f t="shared" si="3"/>
        <v>0</v>
      </c>
      <c r="M31" s="34">
        <f t="shared" si="4"/>
        <v>7.6086956521739135E-2</v>
      </c>
      <c r="N31" s="34">
        <f t="shared" si="5"/>
        <v>0.28260869565217389</v>
      </c>
      <c r="O31" s="34">
        <f t="shared" si="6"/>
        <v>0</v>
      </c>
      <c r="P31" s="37"/>
      <c r="Q31" s="37"/>
      <c r="R31" s="37"/>
    </row>
    <row r="32" spans="1:18" x14ac:dyDescent="0.25">
      <c r="A32" s="13" t="s">
        <v>63</v>
      </c>
      <c r="B32" s="13">
        <v>106</v>
      </c>
      <c r="C32" s="13">
        <v>85</v>
      </c>
      <c r="D32" s="13">
        <v>0</v>
      </c>
      <c r="E32" s="13">
        <v>4</v>
      </c>
      <c r="F32" s="13">
        <v>17</v>
      </c>
      <c r="G32" s="13">
        <v>0</v>
      </c>
      <c r="H32" s="33">
        <v>0</v>
      </c>
      <c r="I32" s="33">
        <v>0</v>
      </c>
      <c r="J32" s="33">
        <v>0</v>
      </c>
      <c r="K32" s="34">
        <f t="shared" si="2"/>
        <v>0.80188679245283023</v>
      </c>
      <c r="L32" s="34">
        <f t="shared" si="3"/>
        <v>0</v>
      </c>
      <c r="M32" s="34">
        <f t="shared" si="4"/>
        <v>3.7735849056603772E-2</v>
      </c>
      <c r="N32" s="34">
        <f t="shared" si="5"/>
        <v>0.16037735849056603</v>
      </c>
      <c r="O32" s="34">
        <f t="shared" si="6"/>
        <v>0</v>
      </c>
      <c r="P32" s="37"/>
      <c r="Q32" s="37"/>
      <c r="R32" s="37"/>
    </row>
    <row r="33" spans="1:18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6"/>
      <c r="L33" s="26"/>
      <c r="M33" s="26"/>
      <c r="N33" s="26"/>
      <c r="O33" s="26"/>
      <c r="P33" s="25"/>
      <c r="Q33" s="25"/>
      <c r="R33" s="25"/>
    </row>
    <row r="34" spans="1:18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17"/>
      <c r="M34" s="17"/>
      <c r="N34" s="17"/>
      <c r="O34" s="17"/>
      <c r="P34" s="16"/>
      <c r="Q34" s="16"/>
      <c r="R34" s="16"/>
    </row>
    <row r="35" spans="1:18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  <c r="O35" s="17"/>
      <c r="P35" s="16"/>
      <c r="Q35" s="16"/>
      <c r="R35" s="16"/>
    </row>
    <row r="37" spans="1:18" x14ac:dyDescent="0.25">
      <c r="L37" s="13">
        <f>1/1</f>
        <v>1</v>
      </c>
    </row>
    <row r="39" spans="1:18" x14ac:dyDescent="0.25">
      <c r="A39" s="13" t="s">
        <v>78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5" workbookViewId="0">
      <selection activeCell="H34" sqref="H34"/>
    </sheetView>
  </sheetViews>
  <sheetFormatPr defaultRowHeight="15" x14ac:dyDescent="0.25"/>
  <sheetData>
    <row r="1" spans="1:12" x14ac:dyDescent="0.25">
      <c r="A1" s="17" t="e">
        <f>#REF!/#REF!</f>
        <v>#REF!</v>
      </c>
      <c r="L1" s="17"/>
    </row>
    <row r="2" spans="1:12" x14ac:dyDescent="0.25">
      <c r="A2" s="17" t="e">
        <f t="shared" ref="A2" si="0">#REF!/#REF!</f>
        <v>#REF!</v>
      </c>
      <c r="L2" s="17"/>
    </row>
    <row r="3" spans="1:12" x14ac:dyDescent="0.25">
      <c r="A3" s="17" t="e">
        <f t="shared" ref="A3" si="1">#REF!/#REF!</f>
        <v>#REF!</v>
      </c>
      <c r="L3" s="17"/>
    </row>
    <row r="4" spans="1:12" x14ac:dyDescent="0.25">
      <c r="A4" s="17" t="e">
        <f t="shared" ref="A4" si="2">#REF!/#REF!</f>
        <v>#REF!</v>
      </c>
      <c r="L4" s="17"/>
    </row>
    <row r="5" spans="1:12" x14ac:dyDescent="0.25">
      <c r="A5" s="17" t="e">
        <f t="shared" ref="A5" si="3">#REF!/#REF!</f>
        <v>#REF!</v>
      </c>
      <c r="L5" s="17"/>
    </row>
    <row r="6" spans="1:12" x14ac:dyDescent="0.25">
      <c r="A6" s="17" t="e">
        <f t="shared" ref="A6" si="4">#REF!/#REF!</f>
        <v>#REF!</v>
      </c>
      <c r="L6" s="17"/>
    </row>
    <row r="7" spans="1:12" x14ac:dyDescent="0.25">
      <c r="A7" s="17" t="e">
        <f t="shared" ref="A7" si="5">#REF!/#REF!</f>
        <v>#REF!</v>
      </c>
      <c r="L7" s="17"/>
    </row>
    <row r="8" spans="1:12" x14ac:dyDescent="0.25">
      <c r="A8" s="17" t="e">
        <f t="shared" ref="A8" si="6">#REF!/#REF!</f>
        <v>#REF!</v>
      </c>
      <c r="L8" s="17"/>
    </row>
    <row r="9" spans="1:12" x14ac:dyDescent="0.25">
      <c r="A9" s="17" t="e">
        <f t="shared" ref="A9" si="7">#REF!/#REF!</f>
        <v>#REF!</v>
      </c>
      <c r="L9" s="17"/>
    </row>
    <row r="10" spans="1:12" x14ac:dyDescent="0.25">
      <c r="A10" s="17" t="e">
        <f t="shared" ref="A10" si="8">#REF!/#REF!</f>
        <v>#REF!</v>
      </c>
      <c r="L10" s="17"/>
    </row>
    <row r="11" spans="1:12" x14ac:dyDescent="0.25">
      <c r="A11" s="17" t="e">
        <f t="shared" ref="A11" si="9">#REF!/#REF!</f>
        <v>#REF!</v>
      </c>
      <c r="H11" t="s">
        <v>79</v>
      </c>
      <c r="I11" t="s">
        <v>80</v>
      </c>
      <c r="L11" s="17"/>
    </row>
    <row r="12" spans="1:12" x14ac:dyDescent="0.25">
      <c r="A12" s="17" t="e">
        <f t="shared" ref="A12" si="10">#REF!/#REF!</f>
        <v>#REF!</v>
      </c>
      <c r="E12">
        <v>440</v>
      </c>
      <c r="F12">
        <v>234</v>
      </c>
      <c r="G12">
        <v>30</v>
      </c>
      <c r="H12">
        <f>F12/E12</f>
        <v>0.53181818181818186</v>
      </c>
      <c r="I12">
        <f>G12/E12</f>
        <v>6.8181818181818177E-2</v>
      </c>
      <c r="L12" s="17"/>
    </row>
    <row r="13" spans="1:12" x14ac:dyDescent="0.25">
      <c r="A13" s="17" t="e">
        <f t="shared" ref="A13" si="11">#REF!/#REF!</f>
        <v>#REF!</v>
      </c>
      <c r="E13">
        <v>430</v>
      </c>
      <c r="F13">
        <v>347</v>
      </c>
      <c r="G13">
        <v>51</v>
      </c>
      <c r="H13">
        <f t="shared" ref="H13:H34" si="12">F13/E13</f>
        <v>0.80697674418604648</v>
      </c>
      <c r="I13">
        <f t="shared" ref="I13:I34" si="13">G13/E13</f>
        <v>0.1186046511627907</v>
      </c>
      <c r="L13" s="17"/>
    </row>
    <row r="14" spans="1:12" x14ac:dyDescent="0.25">
      <c r="A14" s="17" t="e">
        <f t="shared" ref="A14" si="14">#REF!/#REF!</f>
        <v>#REF!</v>
      </c>
      <c r="E14">
        <v>559</v>
      </c>
      <c r="F14">
        <v>480</v>
      </c>
      <c r="G14">
        <v>70</v>
      </c>
      <c r="H14">
        <f t="shared" si="12"/>
        <v>0.85867620751341678</v>
      </c>
      <c r="I14">
        <f t="shared" si="13"/>
        <v>0.12522361359570661</v>
      </c>
      <c r="L14" s="17"/>
    </row>
    <row r="15" spans="1:12" x14ac:dyDescent="0.25">
      <c r="A15" s="17" t="e">
        <f t="shared" ref="A15" si="15">#REF!/#REF!</f>
        <v>#REF!</v>
      </c>
      <c r="E15">
        <v>440</v>
      </c>
      <c r="F15">
        <v>378</v>
      </c>
      <c r="G15">
        <v>49</v>
      </c>
      <c r="H15">
        <f t="shared" si="12"/>
        <v>0.85909090909090913</v>
      </c>
      <c r="I15">
        <f t="shared" si="13"/>
        <v>0.11136363636363636</v>
      </c>
      <c r="L15" s="17"/>
    </row>
    <row r="16" spans="1:12" x14ac:dyDescent="0.25">
      <c r="A16" s="17" t="e">
        <f t="shared" ref="A16" si="16">#REF!/#REF!</f>
        <v>#REF!</v>
      </c>
      <c r="E16">
        <v>507</v>
      </c>
      <c r="F16">
        <v>436</v>
      </c>
      <c r="G16">
        <v>51</v>
      </c>
      <c r="H16">
        <f t="shared" si="12"/>
        <v>0.85996055226824453</v>
      </c>
      <c r="I16">
        <f t="shared" si="13"/>
        <v>0.10059171597633136</v>
      </c>
      <c r="L16" s="17"/>
    </row>
    <row r="17" spans="1:12" x14ac:dyDescent="0.25">
      <c r="A17" s="17" t="e">
        <f t="shared" ref="A17" si="17">#REF!/#REF!</f>
        <v>#REF!</v>
      </c>
      <c r="E17">
        <v>678</v>
      </c>
      <c r="F17">
        <v>508</v>
      </c>
      <c r="G17">
        <v>79</v>
      </c>
      <c r="H17">
        <f t="shared" si="12"/>
        <v>0.74926253687315636</v>
      </c>
      <c r="I17">
        <f t="shared" si="13"/>
        <v>0.11651917404129794</v>
      </c>
      <c r="L17" s="17"/>
    </row>
    <row r="18" spans="1:12" x14ac:dyDescent="0.25">
      <c r="A18" s="17" t="e">
        <f t="shared" ref="A18" si="18">#REF!/#REF!</f>
        <v>#REF!</v>
      </c>
      <c r="E18">
        <v>231</v>
      </c>
      <c r="F18">
        <v>179</v>
      </c>
      <c r="G18">
        <v>20</v>
      </c>
      <c r="H18">
        <f t="shared" si="12"/>
        <v>0.77489177489177485</v>
      </c>
      <c r="I18">
        <f t="shared" si="13"/>
        <v>8.6580086580086577E-2</v>
      </c>
      <c r="L18" s="17"/>
    </row>
    <row r="19" spans="1:12" x14ac:dyDescent="0.25">
      <c r="A19" s="17" t="e">
        <f t="shared" ref="A19" si="19">#REF!/#REF!</f>
        <v>#REF!</v>
      </c>
      <c r="E19">
        <v>186</v>
      </c>
      <c r="F19">
        <v>131</v>
      </c>
      <c r="G19">
        <v>10</v>
      </c>
      <c r="H19">
        <f t="shared" si="12"/>
        <v>0.70430107526881724</v>
      </c>
      <c r="I19">
        <f t="shared" si="13"/>
        <v>5.3763440860215055E-2</v>
      </c>
      <c r="L19" s="17"/>
    </row>
    <row r="20" spans="1:12" x14ac:dyDescent="0.25">
      <c r="A20" s="17" t="e">
        <f t="shared" ref="A20" si="20">#REF!/#REF!</f>
        <v>#REF!</v>
      </c>
      <c r="E20">
        <v>410</v>
      </c>
      <c r="F20">
        <v>300</v>
      </c>
      <c r="G20">
        <v>53</v>
      </c>
      <c r="H20">
        <f t="shared" si="12"/>
        <v>0.73170731707317072</v>
      </c>
      <c r="I20">
        <f t="shared" si="13"/>
        <v>0.12926829268292683</v>
      </c>
      <c r="L20" s="17"/>
    </row>
    <row r="21" spans="1:12" x14ac:dyDescent="0.25">
      <c r="A21" s="17" t="e">
        <f t="shared" ref="A21" si="21">#REF!/#REF!</f>
        <v>#REF!</v>
      </c>
      <c r="E21">
        <v>546</v>
      </c>
      <c r="F21">
        <v>426</v>
      </c>
      <c r="G21">
        <v>62</v>
      </c>
      <c r="H21">
        <f t="shared" si="12"/>
        <v>0.78021978021978022</v>
      </c>
      <c r="I21">
        <f t="shared" si="13"/>
        <v>0.11355311355311355</v>
      </c>
      <c r="L21" s="17"/>
    </row>
    <row r="22" spans="1:12" x14ac:dyDescent="0.25">
      <c r="A22" s="17" t="e">
        <f t="shared" ref="A22" si="22">#REF!/#REF!</f>
        <v>#REF!</v>
      </c>
      <c r="E22">
        <v>510</v>
      </c>
      <c r="F22">
        <v>413</v>
      </c>
      <c r="G22">
        <v>56</v>
      </c>
      <c r="H22">
        <f t="shared" si="12"/>
        <v>0.80980392156862746</v>
      </c>
      <c r="I22">
        <f t="shared" si="13"/>
        <v>0.10980392156862745</v>
      </c>
      <c r="L22" s="17"/>
    </row>
    <row r="23" spans="1:12" x14ac:dyDescent="0.25">
      <c r="A23" s="17" t="e">
        <f t="shared" ref="A23" si="23">#REF!/#REF!</f>
        <v>#REF!</v>
      </c>
      <c r="E23">
        <v>589</v>
      </c>
      <c r="F23">
        <v>477</v>
      </c>
      <c r="G23">
        <v>51</v>
      </c>
      <c r="H23">
        <f t="shared" si="12"/>
        <v>0.80984719864176569</v>
      </c>
      <c r="I23">
        <f t="shared" si="13"/>
        <v>8.6587436332767401E-2</v>
      </c>
      <c r="L23" s="17"/>
    </row>
    <row r="24" spans="1:12" x14ac:dyDescent="0.25">
      <c r="A24" s="17" t="e">
        <f t="shared" ref="A24" si="24">#REF!/#REF!</f>
        <v>#REF!</v>
      </c>
      <c r="E24">
        <v>499</v>
      </c>
      <c r="F24">
        <v>411</v>
      </c>
      <c r="G24">
        <v>51</v>
      </c>
      <c r="H24">
        <f t="shared" si="12"/>
        <v>0.8236472945891784</v>
      </c>
      <c r="I24">
        <f t="shared" si="13"/>
        <v>0.10220440881763528</v>
      </c>
      <c r="L24" s="17"/>
    </row>
    <row r="25" spans="1:12" x14ac:dyDescent="0.25">
      <c r="A25" s="17" t="e">
        <f t="shared" ref="A25" si="25">#REF!/#REF!</f>
        <v>#REF!</v>
      </c>
      <c r="E25">
        <v>543</v>
      </c>
      <c r="F25">
        <v>454</v>
      </c>
      <c r="G25">
        <v>47</v>
      </c>
      <c r="H25">
        <f t="shared" si="12"/>
        <v>0.83609576427255983</v>
      </c>
      <c r="I25">
        <f t="shared" si="13"/>
        <v>8.6556169429097607E-2</v>
      </c>
      <c r="L25" s="17"/>
    </row>
    <row r="26" spans="1:12" x14ac:dyDescent="0.25">
      <c r="A26" s="17" t="e">
        <f t="shared" ref="A26" si="26">#REF!/#REF!</f>
        <v>#REF!</v>
      </c>
      <c r="E26">
        <v>524</v>
      </c>
      <c r="F26">
        <v>424</v>
      </c>
      <c r="G26">
        <v>40</v>
      </c>
      <c r="H26">
        <f t="shared" si="12"/>
        <v>0.80916030534351147</v>
      </c>
      <c r="I26">
        <f t="shared" si="13"/>
        <v>7.6335877862595422E-2</v>
      </c>
      <c r="L26" s="17"/>
    </row>
    <row r="27" spans="1:12" x14ac:dyDescent="0.25">
      <c r="A27" s="17" t="e">
        <f t="shared" ref="A27" si="27">#REF!/#REF!</f>
        <v>#REF!</v>
      </c>
      <c r="E27">
        <v>624</v>
      </c>
      <c r="F27">
        <v>568</v>
      </c>
      <c r="G27">
        <v>13</v>
      </c>
      <c r="H27">
        <f t="shared" si="12"/>
        <v>0.91025641025641024</v>
      </c>
      <c r="I27">
        <f t="shared" si="13"/>
        <v>2.0833333333333332E-2</v>
      </c>
      <c r="L27" s="17"/>
    </row>
    <row r="28" spans="1:12" x14ac:dyDescent="0.25">
      <c r="A28" s="17" t="e">
        <f t="shared" ref="A28" si="28">#REF!/#REF!</f>
        <v>#REF!</v>
      </c>
      <c r="E28">
        <v>560</v>
      </c>
      <c r="F28">
        <v>500</v>
      </c>
      <c r="G28">
        <v>11</v>
      </c>
      <c r="H28">
        <f t="shared" si="12"/>
        <v>0.8928571428571429</v>
      </c>
      <c r="I28">
        <f t="shared" si="13"/>
        <v>1.9642857142857142E-2</v>
      </c>
      <c r="L28" s="17"/>
    </row>
    <row r="29" spans="1:12" x14ac:dyDescent="0.25">
      <c r="A29" s="17" t="e">
        <f t="shared" ref="A29" si="29">#REF!/#REF!</f>
        <v>#REF!</v>
      </c>
      <c r="E29">
        <v>526</v>
      </c>
      <c r="F29">
        <v>480</v>
      </c>
      <c r="G29">
        <v>11</v>
      </c>
      <c r="H29">
        <f t="shared" si="12"/>
        <v>0.9125475285171103</v>
      </c>
      <c r="I29">
        <f t="shared" si="13"/>
        <v>2.0912547528517109E-2</v>
      </c>
      <c r="L29" s="17"/>
    </row>
    <row r="30" spans="1:12" x14ac:dyDescent="0.25">
      <c r="A30" s="17" t="e">
        <f t="shared" ref="A30" si="30">#REF!/#REF!</f>
        <v>#REF!</v>
      </c>
      <c r="E30">
        <v>510</v>
      </c>
      <c r="F30">
        <v>463</v>
      </c>
      <c r="G30">
        <v>9</v>
      </c>
      <c r="H30">
        <f t="shared" si="12"/>
        <v>0.90784313725490196</v>
      </c>
      <c r="I30">
        <f t="shared" si="13"/>
        <v>1.7647058823529412E-2</v>
      </c>
      <c r="L30" s="17"/>
    </row>
    <row r="31" spans="1:12" x14ac:dyDescent="0.25">
      <c r="A31" s="17" t="e">
        <f t="shared" ref="A31" si="31">#REF!/#REF!</f>
        <v>#REF!</v>
      </c>
      <c r="E31">
        <v>482</v>
      </c>
      <c r="F31">
        <v>382</v>
      </c>
      <c r="G31">
        <v>47</v>
      </c>
      <c r="H31">
        <f t="shared" si="12"/>
        <v>0.79253112033195017</v>
      </c>
      <c r="I31">
        <f t="shared" si="13"/>
        <v>9.7510373443983403E-2</v>
      </c>
      <c r="L31" s="17"/>
    </row>
    <row r="32" spans="1:12" x14ac:dyDescent="0.25">
      <c r="A32" s="17" t="e">
        <f t="shared" ref="A32" si="32">#REF!/#REF!</f>
        <v>#REF!</v>
      </c>
      <c r="E32">
        <v>395</v>
      </c>
      <c r="F32">
        <v>343</v>
      </c>
      <c r="G32">
        <v>30</v>
      </c>
      <c r="H32">
        <f t="shared" si="12"/>
        <v>0.8683544303797468</v>
      </c>
      <c r="I32">
        <f t="shared" si="13"/>
        <v>7.5949367088607597E-2</v>
      </c>
      <c r="L32" s="17"/>
    </row>
    <row r="33" spans="5:9" x14ac:dyDescent="0.25">
      <c r="E33">
        <v>417</v>
      </c>
      <c r="F33">
        <v>369</v>
      </c>
      <c r="G33">
        <v>31</v>
      </c>
      <c r="H33">
        <f t="shared" si="12"/>
        <v>0.8848920863309353</v>
      </c>
      <c r="I33">
        <f t="shared" si="13"/>
        <v>7.4340527577937646E-2</v>
      </c>
    </row>
    <row r="34" spans="5:9" x14ac:dyDescent="0.25">
      <c r="E34">
        <v>434</v>
      </c>
      <c r="F34">
        <v>373</v>
      </c>
      <c r="G34">
        <v>43</v>
      </c>
      <c r="H34">
        <f t="shared" si="12"/>
        <v>0.85944700460829493</v>
      </c>
      <c r="I34">
        <f t="shared" si="13"/>
        <v>9.9078341013824886E-2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3" workbookViewId="0">
      <selection activeCell="I28" sqref="H28:O35"/>
    </sheetView>
  </sheetViews>
  <sheetFormatPr defaultRowHeight="15" x14ac:dyDescent="0.25"/>
  <cols>
    <col min="1" max="1" width="15.140625" customWidth="1"/>
    <col min="8" max="8" width="18.85546875" customWidth="1"/>
  </cols>
  <sheetData>
    <row r="1" spans="1:11" x14ac:dyDescent="0.25">
      <c r="A1" t="s">
        <v>69</v>
      </c>
      <c r="B1" t="s">
        <v>70</v>
      </c>
      <c r="C1" t="s">
        <v>71</v>
      </c>
      <c r="D1" t="s">
        <v>72</v>
      </c>
      <c r="E1" t="s">
        <v>66</v>
      </c>
      <c r="F1" t="s">
        <v>73</v>
      </c>
      <c r="G1" t="s">
        <v>74</v>
      </c>
    </row>
    <row r="2" spans="1:11" x14ac:dyDescent="0.25">
      <c r="A2" s="18"/>
      <c r="B2" t="s">
        <v>63</v>
      </c>
      <c r="C2">
        <v>727</v>
      </c>
      <c r="D2">
        <v>291</v>
      </c>
      <c r="E2">
        <v>1</v>
      </c>
      <c r="F2">
        <v>24</v>
      </c>
      <c r="G2">
        <v>410</v>
      </c>
      <c r="H2">
        <v>287</v>
      </c>
      <c r="I2">
        <v>0</v>
      </c>
      <c r="J2" s="19">
        <f t="shared" ref="J2:J11" si="0">G2/C2</f>
        <v>0.56396148555708392</v>
      </c>
      <c r="K2" s="19">
        <f t="shared" ref="K2:K11" si="1">H2/C2</f>
        <v>0.39477303988995871</v>
      </c>
    </row>
    <row r="3" spans="1:11" x14ac:dyDescent="0.25">
      <c r="A3" s="18">
        <v>42194</v>
      </c>
      <c r="B3" t="s">
        <v>63</v>
      </c>
      <c r="C3">
        <v>957</v>
      </c>
      <c r="D3">
        <v>422</v>
      </c>
      <c r="E3">
        <v>0</v>
      </c>
      <c r="F3">
        <v>25</v>
      </c>
      <c r="G3">
        <v>509</v>
      </c>
      <c r="H3">
        <v>346</v>
      </c>
      <c r="I3">
        <v>0</v>
      </c>
      <c r="J3" s="19">
        <f t="shared" si="0"/>
        <v>0.5318704284221526</v>
      </c>
      <c r="K3" s="19">
        <f t="shared" si="1"/>
        <v>0.36154649947753398</v>
      </c>
    </row>
    <row r="4" spans="1:11" x14ac:dyDescent="0.25">
      <c r="A4" s="18">
        <v>42225</v>
      </c>
      <c r="B4" t="s">
        <v>63</v>
      </c>
      <c r="C4">
        <v>1362</v>
      </c>
      <c r="D4">
        <v>644</v>
      </c>
      <c r="E4">
        <v>1</v>
      </c>
      <c r="F4">
        <v>44</v>
      </c>
      <c r="G4">
        <v>670</v>
      </c>
      <c r="H4">
        <v>453</v>
      </c>
      <c r="I4">
        <v>0</v>
      </c>
      <c r="J4" s="19">
        <f t="shared" si="0"/>
        <v>0.49192364170337738</v>
      </c>
      <c r="K4" s="19">
        <f t="shared" si="1"/>
        <v>0.33259911894273125</v>
      </c>
    </row>
    <row r="5" spans="1:11" x14ac:dyDescent="0.25">
      <c r="A5" s="18">
        <v>42256</v>
      </c>
      <c r="B5" t="s">
        <v>63</v>
      </c>
      <c r="C5">
        <v>1240</v>
      </c>
      <c r="D5">
        <v>589</v>
      </c>
      <c r="E5">
        <v>1</v>
      </c>
      <c r="F5">
        <v>29</v>
      </c>
      <c r="G5">
        <v>619</v>
      </c>
      <c r="H5">
        <v>402</v>
      </c>
      <c r="I5">
        <v>0</v>
      </c>
      <c r="J5" s="19">
        <f t="shared" si="0"/>
        <v>0.49919354838709679</v>
      </c>
      <c r="K5" s="19">
        <f t="shared" si="1"/>
        <v>0.3241935483870968</v>
      </c>
    </row>
    <row r="6" spans="1:11" x14ac:dyDescent="0.25">
      <c r="A6" s="18">
        <v>42286</v>
      </c>
      <c r="B6" t="s">
        <v>63</v>
      </c>
      <c r="C6">
        <v>1291</v>
      </c>
      <c r="D6">
        <v>595</v>
      </c>
      <c r="E6">
        <v>0</v>
      </c>
      <c r="F6">
        <v>34</v>
      </c>
      <c r="G6">
        <v>662</v>
      </c>
      <c r="H6">
        <v>442</v>
      </c>
      <c r="I6">
        <v>0</v>
      </c>
      <c r="J6" s="19">
        <f t="shared" si="0"/>
        <v>0.51278079008520527</v>
      </c>
      <c r="K6" s="19">
        <f t="shared" si="1"/>
        <v>0.3423702556158017</v>
      </c>
    </row>
    <row r="7" spans="1:11" x14ac:dyDescent="0.25">
      <c r="A7" s="18">
        <v>42317</v>
      </c>
      <c r="B7" t="s">
        <v>63</v>
      </c>
      <c r="C7">
        <v>1254</v>
      </c>
      <c r="D7">
        <v>581</v>
      </c>
      <c r="E7">
        <v>1</v>
      </c>
      <c r="F7">
        <v>39</v>
      </c>
      <c r="G7">
        <v>631</v>
      </c>
      <c r="H7">
        <v>463</v>
      </c>
      <c r="I7">
        <v>0</v>
      </c>
      <c r="J7" s="19">
        <f t="shared" si="0"/>
        <v>0.50318979266347685</v>
      </c>
      <c r="K7" s="19">
        <f t="shared" si="1"/>
        <v>0.36921850079744817</v>
      </c>
    </row>
    <row r="8" spans="1:11" x14ac:dyDescent="0.25">
      <c r="A8" s="18">
        <v>42347</v>
      </c>
      <c r="B8" t="s">
        <v>63</v>
      </c>
      <c r="C8">
        <v>904</v>
      </c>
      <c r="D8">
        <v>389</v>
      </c>
      <c r="E8">
        <v>1</v>
      </c>
      <c r="F8">
        <v>46</v>
      </c>
      <c r="G8">
        <v>468</v>
      </c>
      <c r="H8">
        <v>298</v>
      </c>
      <c r="I8">
        <v>0</v>
      </c>
      <c r="J8" s="19">
        <f t="shared" si="0"/>
        <v>0.51769911504424782</v>
      </c>
      <c r="K8" s="19">
        <f t="shared" si="1"/>
        <v>0.32964601769911506</v>
      </c>
    </row>
    <row r="9" spans="1:11" x14ac:dyDescent="0.25">
      <c r="A9" s="18" t="s">
        <v>75</v>
      </c>
      <c r="B9" t="s">
        <v>63</v>
      </c>
      <c r="C9">
        <v>952</v>
      </c>
      <c r="D9">
        <v>386</v>
      </c>
      <c r="E9">
        <v>0</v>
      </c>
      <c r="F9">
        <v>31</v>
      </c>
      <c r="G9">
        <v>534</v>
      </c>
      <c r="H9">
        <v>375</v>
      </c>
      <c r="I9">
        <v>0</v>
      </c>
      <c r="J9" s="19">
        <f t="shared" si="0"/>
        <v>0.56092436974789917</v>
      </c>
      <c r="K9" s="19">
        <f t="shared" si="1"/>
        <v>0.39390756302521007</v>
      </c>
    </row>
    <row r="10" spans="1:11" x14ac:dyDescent="0.25">
      <c r="A10" s="18" t="s">
        <v>76</v>
      </c>
      <c r="B10" t="s">
        <v>63</v>
      </c>
      <c r="C10">
        <v>1393</v>
      </c>
      <c r="D10">
        <v>672</v>
      </c>
      <c r="E10">
        <v>0</v>
      </c>
      <c r="F10">
        <v>32</v>
      </c>
      <c r="G10">
        <v>685</v>
      </c>
      <c r="H10">
        <v>479</v>
      </c>
      <c r="I10">
        <v>0</v>
      </c>
      <c r="J10" s="19">
        <f t="shared" si="0"/>
        <v>0.49174443646805455</v>
      </c>
      <c r="K10" s="19">
        <f t="shared" si="1"/>
        <v>0.34386216798277097</v>
      </c>
    </row>
    <row r="11" spans="1:11" x14ac:dyDescent="0.25">
      <c r="A11" s="18" t="s">
        <v>77</v>
      </c>
      <c r="B11" t="s">
        <v>63</v>
      </c>
      <c r="C11">
        <v>1337</v>
      </c>
      <c r="D11">
        <v>632</v>
      </c>
      <c r="E11">
        <v>0</v>
      </c>
      <c r="F11">
        <v>34</v>
      </c>
      <c r="G11">
        <v>667</v>
      </c>
      <c r="H11">
        <v>452</v>
      </c>
      <c r="I11">
        <v>0</v>
      </c>
      <c r="J11" s="19">
        <f t="shared" si="0"/>
        <v>0.4988780852655198</v>
      </c>
      <c r="K11" s="19">
        <f t="shared" si="1"/>
        <v>0.33807030665669408</v>
      </c>
    </row>
    <row r="12" spans="1:11" x14ac:dyDescent="0.25">
      <c r="A12" s="18"/>
      <c r="J12" s="19"/>
      <c r="K12" s="19"/>
    </row>
    <row r="13" spans="1:11" x14ac:dyDescent="0.25">
      <c r="J13" s="19"/>
      <c r="K13" s="19"/>
    </row>
    <row r="14" spans="1:11" x14ac:dyDescent="0.25">
      <c r="J14" s="19"/>
      <c r="K14" s="19"/>
    </row>
    <row r="15" spans="1:11" x14ac:dyDescent="0.25">
      <c r="J15" s="19"/>
      <c r="K15" s="19"/>
    </row>
    <row r="16" spans="1:11" x14ac:dyDescent="0.25">
      <c r="J16" s="19"/>
      <c r="K16" s="19"/>
    </row>
    <row r="17" spans="1:15" x14ac:dyDescent="0.25">
      <c r="J17" s="19"/>
      <c r="K17" s="19"/>
    </row>
    <row r="18" spans="1:15" x14ac:dyDescent="0.25">
      <c r="J18" s="19"/>
      <c r="K18" s="19"/>
    </row>
    <row r="19" spans="1:15" x14ac:dyDescent="0.25">
      <c r="J19" s="19"/>
      <c r="K19" s="19"/>
    </row>
    <row r="20" spans="1:15" x14ac:dyDescent="0.25">
      <c r="J20" s="19"/>
      <c r="K20" s="19"/>
    </row>
    <row r="21" spans="1:15" x14ac:dyDescent="0.25">
      <c r="J21" s="19"/>
      <c r="K21" s="19"/>
    </row>
    <row r="22" spans="1:15" x14ac:dyDescent="0.25">
      <c r="J22" s="19"/>
      <c r="K22" s="19"/>
    </row>
    <row r="23" spans="1:15" x14ac:dyDescent="0.25">
      <c r="J23" s="19"/>
      <c r="K23" s="19"/>
    </row>
    <row r="24" spans="1:15" x14ac:dyDescent="0.25">
      <c r="J24" s="19"/>
      <c r="K24" s="19"/>
    </row>
    <row r="25" spans="1:15" x14ac:dyDescent="0.25">
      <c r="J25" s="19"/>
      <c r="K25" s="19"/>
    </row>
    <row r="26" spans="1:15" x14ac:dyDescent="0.25">
      <c r="J26" s="19"/>
      <c r="K26" s="19"/>
    </row>
    <row r="27" spans="1:15" x14ac:dyDescent="0.25">
      <c r="A27" s="18"/>
      <c r="J27" s="19"/>
      <c r="K27" s="19"/>
    </row>
    <row r="28" spans="1:15" x14ac:dyDescent="0.25">
      <c r="A28" s="18"/>
      <c r="H28" t="s">
        <v>81</v>
      </c>
      <c r="I28">
        <v>675</v>
      </c>
      <c r="J28" s="19">
        <v>566</v>
      </c>
      <c r="K28" s="19">
        <v>5</v>
      </c>
      <c r="L28">
        <v>96</v>
      </c>
      <c r="M28">
        <v>7</v>
      </c>
      <c r="N28">
        <v>1</v>
      </c>
      <c r="O28">
        <v>1</v>
      </c>
    </row>
    <row r="29" spans="1:15" x14ac:dyDescent="0.25">
      <c r="A29" s="18"/>
      <c r="H29" t="s">
        <v>82</v>
      </c>
      <c r="I29">
        <v>421</v>
      </c>
      <c r="J29" s="19">
        <v>342</v>
      </c>
      <c r="K29" s="19">
        <v>1</v>
      </c>
      <c r="L29">
        <v>72</v>
      </c>
      <c r="M29">
        <v>4</v>
      </c>
      <c r="N29">
        <v>2</v>
      </c>
      <c r="O29">
        <v>2</v>
      </c>
    </row>
    <row r="30" spans="1:15" x14ac:dyDescent="0.25">
      <c r="A30" s="18"/>
      <c r="H30" t="s">
        <v>83</v>
      </c>
      <c r="I30">
        <v>427</v>
      </c>
      <c r="J30" s="19">
        <v>319</v>
      </c>
      <c r="K30" s="19">
        <v>3</v>
      </c>
      <c r="L30">
        <v>103</v>
      </c>
      <c r="M30">
        <v>2</v>
      </c>
      <c r="N30">
        <v>0</v>
      </c>
      <c r="O30">
        <v>0</v>
      </c>
    </row>
    <row r="31" spans="1:15" x14ac:dyDescent="0.25">
      <c r="A31" s="18"/>
      <c r="H31" t="s">
        <v>84</v>
      </c>
      <c r="I31">
        <v>452</v>
      </c>
      <c r="J31" s="19">
        <v>307</v>
      </c>
      <c r="K31" s="19">
        <v>5</v>
      </c>
      <c r="L31">
        <v>136</v>
      </c>
      <c r="M31">
        <v>4</v>
      </c>
      <c r="N31">
        <v>0</v>
      </c>
      <c r="O31">
        <v>0</v>
      </c>
    </row>
    <row r="32" spans="1:15" x14ac:dyDescent="0.25">
      <c r="A32" s="18"/>
      <c r="H32" t="s">
        <v>85</v>
      </c>
      <c r="I32">
        <v>433</v>
      </c>
      <c r="J32" s="19">
        <v>284</v>
      </c>
      <c r="K32" s="19">
        <v>4</v>
      </c>
      <c r="L32">
        <v>141</v>
      </c>
      <c r="M32">
        <v>4</v>
      </c>
      <c r="N32">
        <v>0</v>
      </c>
      <c r="O32">
        <v>0</v>
      </c>
    </row>
    <row r="33" spans="8:15" x14ac:dyDescent="0.25">
      <c r="H33" t="s">
        <v>86</v>
      </c>
      <c r="I33">
        <v>442</v>
      </c>
      <c r="J33">
        <v>300</v>
      </c>
      <c r="K33">
        <v>3</v>
      </c>
      <c r="L33">
        <v>131</v>
      </c>
      <c r="M33">
        <v>8</v>
      </c>
      <c r="N33">
        <v>0</v>
      </c>
      <c r="O33">
        <v>0</v>
      </c>
    </row>
    <row r="34" spans="8:15" x14ac:dyDescent="0.25">
      <c r="H34" t="s">
        <v>87</v>
      </c>
      <c r="I34">
        <v>458</v>
      </c>
      <c r="J34">
        <v>288</v>
      </c>
      <c r="K34">
        <v>3</v>
      </c>
      <c r="L34">
        <v>158</v>
      </c>
      <c r="M34">
        <v>9</v>
      </c>
      <c r="N34">
        <v>0</v>
      </c>
      <c r="O34">
        <v>0</v>
      </c>
    </row>
    <row r="35" spans="8:15" x14ac:dyDescent="0.25">
      <c r="H35" t="s">
        <v>88</v>
      </c>
      <c r="I35">
        <v>445</v>
      </c>
      <c r="J35">
        <v>372</v>
      </c>
      <c r="K35">
        <v>2</v>
      </c>
      <c r="L35">
        <v>70</v>
      </c>
      <c r="M35">
        <v>1</v>
      </c>
      <c r="N35">
        <v>0</v>
      </c>
      <c r="O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A15" sqref="A15:G15"/>
    </sheetView>
  </sheetViews>
  <sheetFormatPr defaultRowHeight="15" x14ac:dyDescent="0.25"/>
  <sheetData>
    <row r="1" spans="1:7" x14ac:dyDescent="0.25">
      <c r="A1" t="s">
        <v>68</v>
      </c>
      <c r="B1">
        <v>1166</v>
      </c>
      <c r="C1">
        <v>753</v>
      </c>
      <c r="D1">
        <v>398</v>
      </c>
      <c r="E1">
        <v>6</v>
      </c>
      <c r="F1">
        <v>9</v>
      </c>
      <c r="G1">
        <v>0</v>
      </c>
    </row>
    <row r="2" spans="1:7" x14ac:dyDescent="0.25">
      <c r="A2" t="s">
        <v>42</v>
      </c>
      <c r="B2">
        <v>7330</v>
      </c>
      <c r="C2">
        <v>6982</v>
      </c>
      <c r="D2">
        <v>176</v>
      </c>
      <c r="E2">
        <v>65</v>
      </c>
      <c r="F2">
        <v>94</v>
      </c>
      <c r="G2">
        <v>13</v>
      </c>
    </row>
    <row r="3" spans="1:7" x14ac:dyDescent="0.25">
      <c r="A3" t="s">
        <v>39</v>
      </c>
      <c r="B3">
        <v>3859</v>
      </c>
      <c r="C3">
        <v>3529</v>
      </c>
      <c r="D3">
        <v>90</v>
      </c>
      <c r="E3">
        <v>10</v>
      </c>
      <c r="F3">
        <v>226</v>
      </c>
      <c r="G3">
        <v>4</v>
      </c>
    </row>
    <row r="4" spans="1:7" x14ac:dyDescent="0.25">
      <c r="A4" t="s">
        <v>40</v>
      </c>
      <c r="B4">
        <v>3918</v>
      </c>
      <c r="C4">
        <v>3377</v>
      </c>
      <c r="D4">
        <v>68</v>
      </c>
      <c r="E4">
        <v>27</v>
      </c>
      <c r="F4">
        <v>445</v>
      </c>
      <c r="G4">
        <v>1</v>
      </c>
    </row>
    <row r="5" spans="1:7" x14ac:dyDescent="0.25">
      <c r="A5" t="s">
        <v>43</v>
      </c>
      <c r="B5">
        <v>3537</v>
      </c>
      <c r="C5">
        <v>3045</v>
      </c>
      <c r="D5">
        <v>46</v>
      </c>
      <c r="E5">
        <v>187</v>
      </c>
      <c r="F5">
        <v>244</v>
      </c>
      <c r="G5">
        <v>7</v>
      </c>
    </row>
    <row r="6" spans="1:7" x14ac:dyDescent="0.25">
      <c r="A6" t="s">
        <v>51</v>
      </c>
      <c r="B6">
        <v>1645</v>
      </c>
      <c r="C6">
        <v>1589</v>
      </c>
      <c r="D6">
        <v>36</v>
      </c>
      <c r="E6">
        <v>1</v>
      </c>
      <c r="F6">
        <v>18</v>
      </c>
      <c r="G6">
        <v>1</v>
      </c>
    </row>
    <row r="7" spans="1:7" x14ac:dyDescent="0.25">
      <c r="A7" t="s">
        <v>54</v>
      </c>
      <c r="B7">
        <v>905</v>
      </c>
      <c r="C7">
        <v>468</v>
      </c>
      <c r="D7">
        <v>32</v>
      </c>
      <c r="E7">
        <v>160</v>
      </c>
      <c r="F7">
        <v>239</v>
      </c>
      <c r="G7">
        <v>6</v>
      </c>
    </row>
    <row r="8" spans="1:7" x14ac:dyDescent="0.25">
      <c r="A8" t="s">
        <v>55</v>
      </c>
      <c r="B8">
        <v>1874</v>
      </c>
      <c r="C8">
        <v>1640</v>
      </c>
      <c r="D8">
        <v>26</v>
      </c>
      <c r="E8">
        <v>5</v>
      </c>
      <c r="F8">
        <v>184</v>
      </c>
      <c r="G8">
        <v>15</v>
      </c>
    </row>
    <row r="9" spans="1:7" x14ac:dyDescent="0.25">
      <c r="A9" t="s">
        <v>65</v>
      </c>
      <c r="B9">
        <v>349</v>
      </c>
      <c r="C9">
        <v>233</v>
      </c>
      <c r="D9">
        <v>13</v>
      </c>
      <c r="E9">
        <v>31</v>
      </c>
      <c r="F9">
        <v>70</v>
      </c>
      <c r="G9">
        <v>2</v>
      </c>
    </row>
    <row r="10" spans="1:7" x14ac:dyDescent="0.25">
      <c r="A10" t="s">
        <v>38</v>
      </c>
      <c r="B10">
        <v>5116</v>
      </c>
      <c r="C10">
        <v>4880</v>
      </c>
      <c r="D10">
        <v>10</v>
      </c>
      <c r="E10">
        <v>208</v>
      </c>
      <c r="F10">
        <v>10</v>
      </c>
      <c r="G10">
        <v>8</v>
      </c>
    </row>
    <row r="11" spans="1:7" x14ac:dyDescent="0.25">
      <c r="A11" t="s">
        <v>58</v>
      </c>
      <c r="B11">
        <v>791</v>
      </c>
      <c r="C11">
        <v>360</v>
      </c>
      <c r="D11">
        <v>10</v>
      </c>
      <c r="E11">
        <v>1</v>
      </c>
      <c r="F11">
        <v>419</v>
      </c>
      <c r="G11">
        <v>1</v>
      </c>
    </row>
    <row r="12" spans="1:7" x14ac:dyDescent="0.25">
      <c r="A12" t="s">
        <v>60</v>
      </c>
      <c r="B12">
        <v>2989</v>
      </c>
      <c r="C12">
        <v>2875</v>
      </c>
      <c r="D12">
        <v>9</v>
      </c>
      <c r="E12">
        <v>54</v>
      </c>
      <c r="F12">
        <v>51</v>
      </c>
      <c r="G12">
        <v>0</v>
      </c>
    </row>
    <row r="13" spans="1:7" x14ac:dyDescent="0.25">
      <c r="A13" t="s">
        <v>59</v>
      </c>
      <c r="B13">
        <v>526</v>
      </c>
      <c r="C13">
        <v>448</v>
      </c>
      <c r="D13">
        <v>7</v>
      </c>
      <c r="E13">
        <v>18</v>
      </c>
      <c r="F13">
        <v>51</v>
      </c>
      <c r="G13">
        <v>1</v>
      </c>
    </row>
    <row r="14" spans="1:7" x14ac:dyDescent="0.25">
      <c r="A14" t="s">
        <v>49</v>
      </c>
      <c r="B14">
        <v>673</v>
      </c>
      <c r="C14">
        <v>639</v>
      </c>
      <c r="D14">
        <v>6</v>
      </c>
      <c r="E14">
        <v>27</v>
      </c>
      <c r="F14">
        <v>1</v>
      </c>
      <c r="G14">
        <v>0</v>
      </c>
    </row>
    <row r="15" spans="1:7" x14ac:dyDescent="0.25">
      <c r="A15" t="s">
        <v>53</v>
      </c>
      <c r="B15">
        <v>213</v>
      </c>
      <c r="C15">
        <v>106</v>
      </c>
      <c r="D15">
        <v>6</v>
      </c>
      <c r="E15">
        <v>31</v>
      </c>
      <c r="F15">
        <v>68</v>
      </c>
      <c r="G15">
        <v>0</v>
      </c>
    </row>
    <row r="16" spans="1:7" x14ac:dyDescent="0.25">
      <c r="A16" t="s">
        <v>50</v>
      </c>
      <c r="B16">
        <v>136</v>
      </c>
      <c r="C16">
        <v>98</v>
      </c>
      <c r="D16">
        <v>5</v>
      </c>
      <c r="E16">
        <v>1</v>
      </c>
      <c r="F16">
        <v>31</v>
      </c>
      <c r="G16">
        <v>0</v>
      </c>
    </row>
    <row r="17" spans="1:7" x14ac:dyDescent="0.25">
      <c r="A17" t="s">
        <v>47</v>
      </c>
      <c r="B17">
        <v>135</v>
      </c>
      <c r="C17">
        <v>117</v>
      </c>
      <c r="D17">
        <v>4</v>
      </c>
      <c r="E17">
        <v>12</v>
      </c>
      <c r="F17">
        <v>2</v>
      </c>
      <c r="G17">
        <v>0</v>
      </c>
    </row>
    <row r="18" spans="1:7" x14ac:dyDescent="0.25">
      <c r="A18" t="s">
        <v>57</v>
      </c>
      <c r="B18">
        <v>349</v>
      </c>
      <c r="C18">
        <v>311</v>
      </c>
      <c r="D18">
        <v>2</v>
      </c>
      <c r="E18">
        <v>33</v>
      </c>
      <c r="F18">
        <v>3</v>
      </c>
      <c r="G18">
        <v>0</v>
      </c>
    </row>
    <row r="19" spans="1:7" x14ac:dyDescent="0.25">
      <c r="A19" t="s">
        <v>64</v>
      </c>
      <c r="B19">
        <v>1092</v>
      </c>
      <c r="C19">
        <v>975</v>
      </c>
      <c r="D19">
        <v>2</v>
      </c>
      <c r="E19">
        <v>17</v>
      </c>
      <c r="F19">
        <v>92</v>
      </c>
      <c r="G19">
        <v>6</v>
      </c>
    </row>
    <row r="20" spans="1:7" x14ac:dyDescent="0.25">
      <c r="A20" t="s">
        <v>52</v>
      </c>
      <c r="B20">
        <v>963</v>
      </c>
      <c r="C20">
        <v>844</v>
      </c>
      <c r="D20">
        <v>2</v>
      </c>
      <c r="E20">
        <v>41</v>
      </c>
      <c r="F20">
        <v>74</v>
      </c>
      <c r="G20">
        <v>1</v>
      </c>
    </row>
    <row r="21" spans="1:7" x14ac:dyDescent="0.25">
      <c r="A21" t="s">
        <v>46</v>
      </c>
      <c r="B21">
        <v>970</v>
      </c>
      <c r="C21">
        <v>925</v>
      </c>
      <c r="D21">
        <v>1</v>
      </c>
      <c r="E21">
        <v>0</v>
      </c>
      <c r="F21">
        <v>43</v>
      </c>
      <c r="G21">
        <v>1</v>
      </c>
    </row>
    <row r="22" spans="1:7" x14ac:dyDescent="0.25">
      <c r="A22" t="s">
        <v>61</v>
      </c>
      <c r="B22">
        <v>542</v>
      </c>
      <c r="C22">
        <v>533</v>
      </c>
      <c r="D22">
        <v>1</v>
      </c>
      <c r="E22">
        <v>5</v>
      </c>
      <c r="F22">
        <v>3</v>
      </c>
      <c r="G22">
        <v>0</v>
      </c>
    </row>
    <row r="23" spans="1:7" x14ac:dyDescent="0.25">
      <c r="A23" t="s">
        <v>63</v>
      </c>
      <c r="B23">
        <v>404</v>
      </c>
      <c r="C23">
        <v>282</v>
      </c>
      <c r="D23">
        <v>0</v>
      </c>
      <c r="E23">
        <v>17</v>
      </c>
      <c r="F23">
        <v>93</v>
      </c>
      <c r="G23">
        <v>0</v>
      </c>
    </row>
    <row r="24" spans="1:7" x14ac:dyDescent="0.25">
      <c r="A24" t="s">
        <v>44</v>
      </c>
      <c r="B24">
        <v>648</v>
      </c>
      <c r="C24">
        <v>645</v>
      </c>
      <c r="D24">
        <v>0</v>
      </c>
      <c r="E24">
        <v>1</v>
      </c>
      <c r="F24">
        <v>2</v>
      </c>
      <c r="G24">
        <v>0</v>
      </c>
    </row>
    <row r="25" spans="1:7" x14ac:dyDescent="0.25">
      <c r="A25" t="s">
        <v>56</v>
      </c>
      <c r="B25">
        <v>1049</v>
      </c>
      <c r="C25">
        <v>992</v>
      </c>
      <c r="D25">
        <v>0</v>
      </c>
      <c r="E25">
        <v>9</v>
      </c>
      <c r="F25">
        <v>46</v>
      </c>
      <c r="G25">
        <v>0</v>
      </c>
    </row>
    <row r="26" spans="1:7" x14ac:dyDescent="0.25">
      <c r="A26" t="s">
        <v>45</v>
      </c>
      <c r="B26">
        <v>166</v>
      </c>
      <c r="C26">
        <v>142</v>
      </c>
      <c r="D26">
        <v>0</v>
      </c>
      <c r="E26">
        <v>8</v>
      </c>
      <c r="F26">
        <v>16</v>
      </c>
      <c r="G26">
        <v>0</v>
      </c>
    </row>
    <row r="27" spans="1:7" x14ac:dyDescent="0.25">
      <c r="A27" t="s">
        <v>41</v>
      </c>
      <c r="B27">
        <v>195</v>
      </c>
      <c r="C27">
        <v>106</v>
      </c>
      <c r="D27">
        <v>0</v>
      </c>
      <c r="E27">
        <v>20</v>
      </c>
      <c r="F27">
        <v>69</v>
      </c>
      <c r="G27">
        <v>0</v>
      </c>
    </row>
    <row r="28" spans="1:7" x14ac:dyDescent="0.25">
      <c r="A28" t="s">
        <v>62</v>
      </c>
      <c r="B28">
        <v>732</v>
      </c>
      <c r="C28">
        <v>225</v>
      </c>
      <c r="D28">
        <v>0</v>
      </c>
      <c r="E28">
        <v>0</v>
      </c>
      <c r="F28">
        <v>507</v>
      </c>
      <c r="G28">
        <v>0</v>
      </c>
    </row>
    <row r="29" spans="1:7" x14ac:dyDescent="0.25">
      <c r="A29" t="s">
        <v>48</v>
      </c>
      <c r="B29">
        <v>162</v>
      </c>
      <c r="C29">
        <v>148</v>
      </c>
      <c r="D29">
        <v>0</v>
      </c>
      <c r="E29">
        <v>1</v>
      </c>
      <c r="F29">
        <v>13</v>
      </c>
      <c r="G29">
        <v>0</v>
      </c>
    </row>
  </sheetData>
  <sortState ref="A1:G29">
    <sortCondition descending="1"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29" sqref="A1:J29"/>
    </sheetView>
  </sheetViews>
  <sheetFormatPr defaultRowHeight="15" x14ac:dyDescent="0.25"/>
  <sheetData>
    <row r="1" spans="1:10" x14ac:dyDescent="0.25">
      <c r="A1" t="s">
        <v>68</v>
      </c>
      <c r="B1">
        <v>1166</v>
      </c>
      <c r="C1">
        <v>753</v>
      </c>
      <c r="D1">
        <v>398</v>
      </c>
      <c r="E1">
        <v>6</v>
      </c>
      <c r="F1">
        <v>9</v>
      </c>
      <c r="G1">
        <v>0</v>
      </c>
      <c r="H1">
        <v>0</v>
      </c>
      <c r="I1">
        <v>0</v>
      </c>
      <c r="J1">
        <v>0</v>
      </c>
    </row>
    <row r="2" spans="1:10" x14ac:dyDescent="0.25">
      <c r="A2" t="s">
        <v>42</v>
      </c>
      <c r="B2">
        <v>8136</v>
      </c>
      <c r="C2">
        <v>7382</v>
      </c>
      <c r="D2">
        <v>189</v>
      </c>
      <c r="E2">
        <v>71</v>
      </c>
      <c r="F2">
        <v>481</v>
      </c>
      <c r="G2">
        <v>13</v>
      </c>
      <c r="H2">
        <v>39</v>
      </c>
      <c r="I2">
        <v>0</v>
      </c>
      <c r="J2">
        <v>0</v>
      </c>
    </row>
    <row r="3" spans="1:10" x14ac:dyDescent="0.25">
      <c r="A3" t="s">
        <v>39</v>
      </c>
      <c r="B3">
        <v>3859</v>
      </c>
      <c r="C3">
        <v>3529</v>
      </c>
      <c r="D3">
        <v>90</v>
      </c>
      <c r="E3">
        <v>10</v>
      </c>
      <c r="F3">
        <v>226</v>
      </c>
      <c r="G3">
        <v>4</v>
      </c>
      <c r="H3">
        <v>213</v>
      </c>
      <c r="I3">
        <v>0</v>
      </c>
      <c r="J3">
        <v>0</v>
      </c>
    </row>
    <row r="4" spans="1:10" x14ac:dyDescent="0.25">
      <c r="A4" t="s">
        <v>40</v>
      </c>
      <c r="B4">
        <v>3918</v>
      </c>
      <c r="C4">
        <v>3377</v>
      </c>
      <c r="D4">
        <v>68</v>
      </c>
      <c r="E4">
        <v>27</v>
      </c>
      <c r="F4">
        <v>445</v>
      </c>
      <c r="G4">
        <v>1</v>
      </c>
      <c r="H4">
        <v>437</v>
      </c>
      <c r="I4">
        <v>0</v>
      </c>
      <c r="J4">
        <v>0</v>
      </c>
    </row>
    <row r="5" spans="1:10" x14ac:dyDescent="0.25">
      <c r="A5" t="s">
        <v>43</v>
      </c>
      <c r="B5">
        <v>4660</v>
      </c>
      <c r="C5">
        <v>3488</v>
      </c>
      <c r="D5">
        <v>46</v>
      </c>
      <c r="E5">
        <v>189</v>
      </c>
      <c r="F5">
        <v>922</v>
      </c>
      <c r="G5">
        <v>7</v>
      </c>
      <c r="H5">
        <v>36</v>
      </c>
      <c r="I5">
        <v>0</v>
      </c>
      <c r="J5">
        <v>0</v>
      </c>
    </row>
    <row r="6" spans="1:10" x14ac:dyDescent="0.25">
      <c r="A6" t="s">
        <v>51</v>
      </c>
      <c r="B6">
        <v>1645</v>
      </c>
      <c r="C6">
        <v>1589</v>
      </c>
      <c r="D6">
        <v>36</v>
      </c>
      <c r="E6">
        <v>1</v>
      </c>
      <c r="F6">
        <v>18</v>
      </c>
      <c r="G6">
        <v>1</v>
      </c>
      <c r="H6">
        <v>0</v>
      </c>
      <c r="I6">
        <v>0</v>
      </c>
      <c r="J6">
        <v>0</v>
      </c>
    </row>
    <row r="7" spans="1:10" x14ac:dyDescent="0.25">
      <c r="A7" t="s">
        <v>54</v>
      </c>
      <c r="B7">
        <v>905</v>
      </c>
      <c r="C7">
        <v>468</v>
      </c>
      <c r="D7">
        <v>32</v>
      </c>
      <c r="E7">
        <v>160</v>
      </c>
      <c r="F7">
        <v>239</v>
      </c>
      <c r="G7">
        <v>6</v>
      </c>
      <c r="H7">
        <v>232</v>
      </c>
      <c r="I7">
        <v>0</v>
      </c>
      <c r="J7">
        <v>0</v>
      </c>
    </row>
    <row r="8" spans="1:10" x14ac:dyDescent="0.25">
      <c r="A8" t="s">
        <v>55</v>
      </c>
      <c r="B8">
        <v>1874</v>
      </c>
      <c r="C8">
        <v>1640</v>
      </c>
      <c r="D8">
        <v>26</v>
      </c>
      <c r="E8">
        <v>5</v>
      </c>
      <c r="F8">
        <v>184</v>
      </c>
      <c r="G8">
        <v>15</v>
      </c>
      <c r="H8">
        <v>135</v>
      </c>
      <c r="I8">
        <v>0</v>
      </c>
      <c r="J8">
        <v>0</v>
      </c>
    </row>
    <row r="9" spans="1:10" x14ac:dyDescent="0.25">
      <c r="A9" t="s">
        <v>65</v>
      </c>
      <c r="B9">
        <v>896</v>
      </c>
      <c r="C9">
        <v>478</v>
      </c>
      <c r="D9">
        <v>13</v>
      </c>
      <c r="E9">
        <v>39</v>
      </c>
      <c r="F9">
        <v>364</v>
      </c>
      <c r="G9">
        <v>2</v>
      </c>
      <c r="H9">
        <v>34</v>
      </c>
      <c r="I9">
        <v>0</v>
      </c>
      <c r="J9">
        <v>0</v>
      </c>
    </row>
    <row r="10" spans="1:10" x14ac:dyDescent="0.25">
      <c r="A10" t="s">
        <v>50</v>
      </c>
      <c r="B10">
        <v>574</v>
      </c>
      <c r="C10">
        <v>342</v>
      </c>
      <c r="D10">
        <v>13</v>
      </c>
      <c r="E10">
        <v>1</v>
      </c>
      <c r="F10">
        <v>216</v>
      </c>
      <c r="G10">
        <v>1</v>
      </c>
      <c r="H10">
        <v>6</v>
      </c>
      <c r="I10">
        <v>0</v>
      </c>
      <c r="J10">
        <v>0</v>
      </c>
    </row>
    <row r="11" spans="1:10" x14ac:dyDescent="0.25">
      <c r="A11" t="s">
        <v>58</v>
      </c>
      <c r="B11">
        <v>791</v>
      </c>
      <c r="C11">
        <v>360</v>
      </c>
      <c r="D11">
        <v>10</v>
      </c>
      <c r="E11">
        <v>1</v>
      </c>
      <c r="F11">
        <v>419</v>
      </c>
      <c r="G11">
        <v>1</v>
      </c>
      <c r="H11">
        <v>419</v>
      </c>
      <c r="I11">
        <v>0</v>
      </c>
      <c r="J11">
        <v>0</v>
      </c>
    </row>
    <row r="12" spans="1:10" x14ac:dyDescent="0.25">
      <c r="A12" t="s">
        <v>38</v>
      </c>
      <c r="B12">
        <v>5116</v>
      </c>
      <c r="C12">
        <v>4880</v>
      </c>
      <c r="D12">
        <v>10</v>
      </c>
      <c r="E12">
        <v>208</v>
      </c>
      <c r="F12">
        <v>10</v>
      </c>
      <c r="G12">
        <v>8</v>
      </c>
      <c r="H12">
        <v>5</v>
      </c>
      <c r="I12">
        <v>0</v>
      </c>
      <c r="J12">
        <v>0</v>
      </c>
    </row>
    <row r="13" spans="1:10" x14ac:dyDescent="0.25">
      <c r="A13" t="s">
        <v>60</v>
      </c>
      <c r="B13">
        <v>2989</v>
      </c>
      <c r="C13">
        <v>2875</v>
      </c>
      <c r="D13">
        <v>9</v>
      </c>
      <c r="E13">
        <v>54</v>
      </c>
      <c r="F13">
        <v>51</v>
      </c>
      <c r="G13">
        <v>0</v>
      </c>
      <c r="H13">
        <v>2</v>
      </c>
      <c r="I13">
        <v>16</v>
      </c>
      <c r="J13">
        <v>0</v>
      </c>
    </row>
    <row r="14" spans="1:10" x14ac:dyDescent="0.25">
      <c r="A14" t="s">
        <v>59</v>
      </c>
      <c r="B14">
        <v>526</v>
      </c>
      <c r="C14">
        <v>448</v>
      </c>
      <c r="D14">
        <v>7</v>
      </c>
      <c r="E14">
        <v>18</v>
      </c>
      <c r="F14">
        <v>51</v>
      </c>
      <c r="G14">
        <v>1</v>
      </c>
      <c r="H14">
        <v>33</v>
      </c>
      <c r="I14">
        <v>3</v>
      </c>
      <c r="J14">
        <v>0</v>
      </c>
    </row>
    <row r="15" spans="1:10" x14ac:dyDescent="0.25">
      <c r="A15" t="s">
        <v>49</v>
      </c>
      <c r="B15">
        <v>673</v>
      </c>
      <c r="C15">
        <v>639</v>
      </c>
      <c r="D15">
        <v>6</v>
      </c>
      <c r="E15">
        <v>27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53</v>
      </c>
      <c r="B16">
        <v>213</v>
      </c>
      <c r="C16">
        <v>106</v>
      </c>
      <c r="D16">
        <v>6</v>
      </c>
      <c r="E16">
        <v>31</v>
      </c>
      <c r="F16">
        <v>68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64</v>
      </c>
      <c r="B17">
        <v>1477</v>
      </c>
      <c r="C17">
        <v>1146</v>
      </c>
      <c r="D17">
        <v>5</v>
      </c>
      <c r="E17">
        <v>17</v>
      </c>
      <c r="F17">
        <v>303</v>
      </c>
      <c r="G17">
        <v>6</v>
      </c>
      <c r="H17">
        <v>12</v>
      </c>
      <c r="I17">
        <v>1</v>
      </c>
      <c r="J17">
        <v>0</v>
      </c>
    </row>
    <row r="18" spans="1:10" x14ac:dyDescent="0.25">
      <c r="A18" t="s">
        <v>47</v>
      </c>
      <c r="B18">
        <v>135</v>
      </c>
      <c r="C18">
        <v>117</v>
      </c>
      <c r="D18">
        <v>4</v>
      </c>
      <c r="E18">
        <v>12</v>
      </c>
      <c r="F18">
        <v>2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52</v>
      </c>
      <c r="B19">
        <v>963</v>
      </c>
      <c r="C19">
        <v>844</v>
      </c>
      <c r="D19">
        <v>2</v>
      </c>
      <c r="E19">
        <v>41</v>
      </c>
      <c r="F19">
        <v>74</v>
      </c>
      <c r="G19">
        <v>1</v>
      </c>
      <c r="H19">
        <v>39</v>
      </c>
      <c r="I19">
        <v>0</v>
      </c>
      <c r="J19">
        <v>0</v>
      </c>
    </row>
    <row r="20" spans="1:10" x14ac:dyDescent="0.25">
      <c r="A20" t="s">
        <v>57</v>
      </c>
      <c r="B20">
        <v>349</v>
      </c>
      <c r="C20">
        <v>311</v>
      </c>
      <c r="D20">
        <v>2</v>
      </c>
      <c r="E20">
        <v>33</v>
      </c>
      <c r="F20">
        <v>3</v>
      </c>
      <c r="G20">
        <v>0</v>
      </c>
      <c r="H20">
        <v>1</v>
      </c>
      <c r="I20">
        <v>0</v>
      </c>
      <c r="J20">
        <v>0</v>
      </c>
    </row>
    <row r="21" spans="1:10" x14ac:dyDescent="0.25">
      <c r="A21" t="s">
        <v>63</v>
      </c>
      <c r="B21">
        <v>905</v>
      </c>
      <c r="C21">
        <v>417</v>
      </c>
      <c r="D21">
        <v>1</v>
      </c>
      <c r="E21">
        <v>32</v>
      </c>
      <c r="F21">
        <v>443</v>
      </c>
      <c r="G21">
        <v>0</v>
      </c>
      <c r="H21">
        <v>25</v>
      </c>
      <c r="I21">
        <v>0</v>
      </c>
      <c r="J21">
        <v>0</v>
      </c>
    </row>
    <row r="22" spans="1:10" x14ac:dyDescent="0.25">
      <c r="A22" t="s">
        <v>46</v>
      </c>
      <c r="B22">
        <v>970</v>
      </c>
      <c r="C22">
        <v>925</v>
      </c>
      <c r="D22">
        <v>1</v>
      </c>
      <c r="E22">
        <v>0</v>
      </c>
      <c r="F22">
        <v>43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t="s">
        <v>61</v>
      </c>
      <c r="B23">
        <v>542</v>
      </c>
      <c r="C23">
        <v>533</v>
      </c>
      <c r="D23">
        <v>1</v>
      </c>
      <c r="E23">
        <v>5</v>
      </c>
      <c r="F23">
        <v>3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62</v>
      </c>
      <c r="B24">
        <v>732</v>
      </c>
      <c r="C24">
        <v>225</v>
      </c>
      <c r="D24">
        <v>0</v>
      </c>
      <c r="E24">
        <v>0</v>
      </c>
      <c r="F24">
        <v>507</v>
      </c>
      <c r="G24">
        <v>0</v>
      </c>
      <c r="H24">
        <v>504</v>
      </c>
      <c r="I24">
        <v>0</v>
      </c>
      <c r="J24">
        <v>0</v>
      </c>
    </row>
    <row r="25" spans="1:10" x14ac:dyDescent="0.25">
      <c r="A25" t="s">
        <v>41</v>
      </c>
      <c r="B25">
        <v>195</v>
      </c>
      <c r="C25">
        <v>106</v>
      </c>
      <c r="D25">
        <v>0</v>
      </c>
      <c r="E25">
        <v>20</v>
      </c>
      <c r="F25">
        <v>69</v>
      </c>
      <c r="G25">
        <v>0</v>
      </c>
      <c r="H25">
        <v>66</v>
      </c>
      <c r="I25">
        <v>0</v>
      </c>
      <c r="J25">
        <v>0</v>
      </c>
    </row>
    <row r="26" spans="1:10" x14ac:dyDescent="0.25">
      <c r="A26" t="s">
        <v>45</v>
      </c>
      <c r="B26">
        <v>166</v>
      </c>
      <c r="C26">
        <v>142</v>
      </c>
      <c r="D26">
        <v>0</v>
      </c>
      <c r="E26">
        <v>8</v>
      </c>
      <c r="F26">
        <v>16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48</v>
      </c>
      <c r="B27">
        <v>162</v>
      </c>
      <c r="C27">
        <v>148</v>
      </c>
      <c r="D27">
        <v>0</v>
      </c>
      <c r="E27">
        <v>1</v>
      </c>
      <c r="F27">
        <v>13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56</v>
      </c>
      <c r="B28">
        <v>1095</v>
      </c>
      <c r="C28">
        <v>1021</v>
      </c>
      <c r="D28">
        <v>0</v>
      </c>
      <c r="E28">
        <v>9</v>
      </c>
      <c r="F28">
        <v>63</v>
      </c>
      <c r="G28">
        <v>0</v>
      </c>
      <c r="H28">
        <v>4</v>
      </c>
      <c r="I28">
        <v>0</v>
      </c>
      <c r="J28">
        <v>0</v>
      </c>
    </row>
    <row r="29" spans="1:10" x14ac:dyDescent="0.25">
      <c r="A29" t="s">
        <v>44</v>
      </c>
      <c r="B29">
        <v>648</v>
      </c>
      <c r="C29">
        <v>645</v>
      </c>
      <c r="D29">
        <v>0</v>
      </c>
      <c r="E29">
        <v>1</v>
      </c>
      <c r="F29">
        <v>2</v>
      </c>
      <c r="G29">
        <v>0</v>
      </c>
      <c r="H29">
        <v>0</v>
      </c>
      <c r="I29">
        <v>0</v>
      </c>
      <c r="J29">
        <v>0</v>
      </c>
    </row>
  </sheetData>
  <sortState ref="A1:J29">
    <sortCondition descending="1" ref="D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Assignment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Sirvi Kumar</dc:creator>
  <cp:lastModifiedBy>Ratul Jain</cp:lastModifiedBy>
  <dcterms:created xsi:type="dcterms:W3CDTF">2015-09-04T04:46:49Z</dcterms:created>
  <dcterms:modified xsi:type="dcterms:W3CDTF">2015-11-09T08:51:50Z</dcterms:modified>
</cp:coreProperties>
</file>