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comments1.xml" ContentType="application/vnd.openxmlformats-officedocument.spreadsheetml.comments+xml"/>
  <Override PartName="/xl/comments5.xml" ContentType="application/vnd.openxmlformats-officedocument.spreadsheetml.comments+xml"/>
  <Override PartName="/xl/comments11.xml" ContentType="application/vnd.openxmlformats-officedocument.spreadsheetml.comments+xml"/>
  <Override PartName="/xl/threadedComments/threadedComment1.xml" ContentType="application/vnd.ms-excel.threadedcomments+xml"/>
  <Override PartName="/xl/threadedComments/threadedComment5.xml" ContentType="application/vnd.ms-excel.threadedcomments+xml"/>
  <Override PartName="/xl/threadedComments/threadedComment11.xml" ContentType="application/vnd.ms-excel.threadedcomments+xml"/>
  <Override PartName="/xl/metadata.xml" ContentType="application/vnd.openxmlformats-officedocument.spreadsheetml.sheetMetadata+xml"/>
  <Override PartName="/xl/persons/person.xml" ContentType="application/vnd.ms-excel.person+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Live data" sheetId="1" r:id="rId1"/>
    <sheet name="RK - KE - NBI" sheetId="2" r:id="rId2" state="hidden"/>
    <sheet name="KE County Codes" sheetId="3" r:id="rId3" state="hidden"/>
    <sheet name="FO Project Code" sheetId="4" r:id="rId4"/>
    <sheet name="RH - KE" sheetId="5" r:id="rId5"/>
    <sheet name="RP - KE" sheetId="6" r:id="rId6"/>
    <sheet name="RN - KE - NBI" sheetId="7" r:id="rId7"/>
    <sheet name="EVSEID" sheetId="8" r:id="rId8"/>
    <sheet name="Labels HubSlots" sheetId="9" r:id="rId9"/>
    <sheet name="Labels Charger" sheetId="10" r:id="rId10"/>
    <sheet name="EMEIs" sheetId="11" r:id="rId11"/>
    <sheet name="List of Chargers" sheetId="12" r:id="rId12"/>
    <sheet name="List of Till Numbers" sheetId="13" r:id="rId13"/>
    <sheet name="Sheet15" sheetId="14" r:id="rId14" state="hidden"/>
  </sheets>
  <definedNames>
    <definedName name="_xlnm._FilterDatabase" localSheetId="4" hidden="1">'RH - KE'!$A$2:$AS$502</definedName>
    <definedName name="_xlnm._FilterDatabase" localSheetId="10" hidden="1">EMEIs!$A$1:$C$135</definedName>
  </definedNames>
</workbook>
</file>

<file path=xl/comments1.xml><?xml version="1.0" encoding="utf-8"?>
<comments xmlns="http://schemas.openxmlformats.org/spreadsheetml/2006/main">
  <authors>
    <author>Romain Petiteau</author>
    <author>tc={54EE7951-7262-4200-6969-000000000000}</author>
    <author>tc={54EE7951-7262-4200-6969-000000000001}</author>
    <author>tc={54EE7951-7262-4200-6969-000000000002}</author>
  </authors>
  <commentList>
    <comment ref="A1" authorId="1">
      <text>
        <t/>
      </text>
    </comment>
  </commentList>
</comments>
</file>

<file path=xl/comments5.xml><?xml version="1.0" encoding="utf-8"?>
<comments xmlns="http://schemas.openxmlformats.org/spreadsheetml/2006/main">
  <authors>
    <author>Habib Lukaya</author>
    <author>tc={54EE7951-7262-4200-6969-000000000003}</author>
    <author>Romain Petiteau</author>
    <author>tc={54EE7951-7262-4200-6969-000000000004}</author>
    <author>tc={54EE7951-7262-4200-6969-000000000005}</author>
    <author>Harriet Mwaura</author>
    <author>tc={54EE7951-7262-4200-6969-000000000006}</author>
    <author>tc={54EE7951-7262-4200-6969-000000000007}</author>
    <author>tc={54EE7951-7262-4200-6969-000000000008}</author>
    <author>tc={54EE7951-7262-4200-6969-000000000009}</author>
    <author>Winrose Thuita</author>
    <author>tc={54EE7951-7262-4200-6969-000000000010}</author>
    <author>tc={54EE7951-7262-4200-6969-000000000011}</author>
    <author>John Munene</author>
    <author>tc={54EE7951-7262-4200-6969-000000000012}</author>
    <author>tc={54EE7951-7262-4200-6969-000000000013}</author>
  </authors>
  <commentList>
    <comment ref="Q1" authorId="1">
      <text>
        <t/>
      </text>
    </comment>
    <comment ref="Y4" authorId="4">
      <text>
        <t/>
      </text>
    </comment>
    <comment ref="P8" authorId="6">
      <text>
        <t/>
      </text>
    </comment>
    <comment ref="P10" authorId="7">
      <text>
        <t/>
      </text>
    </comment>
    <comment ref="M13" authorId="9">
      <text>
        <t/>
      </text>
    </comment>
    <comment ref="J14" authorId="11">
      <text>
        <t/>
      </text>
    </comment>
    <comment ref="AL25" authorId="14">
      <text>
        <t/>
      </text>
    </comment>
    <comment ref="AL26" authorId="15">
      <text>
        <t/>
      </text>
    </comment>
  </commentList>
</comments>
</file>

<file path=xl/comments11.xml><?xml version="1.0" encoding="utf-8"?>
<comments xmlns="http://schemas.openxmlformats.org/spreadsheetml/2006/main">
  <authors>
    <author>Michael Abuya</author>
    <author>tc={54EE7951-7262-4200-6969-000000000014}</author>
    <author>tc={54EE7951-7262-4200-6969-000000000015}</author>
    <author>Romain Petiteau</author>
    <author>tc={54EE7951-7262-4200-6969-000000000016}</author>
    <author>tc={54EE7951-7262-4200-6969-000000000017}</author>
  </authors>
  <commentList>
    <comment ref="G10" authorId="1">
      <text>
        <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6">
    <numFmt numFmtId="56" formatCode="&quot;上午/下午 &quot;hh&quot;時&quot;mm&quot;分&quot;ss&quot;秒 &quot;"/>
    <numFmt numFmtId="164" formatCode="00"/>
    <numFmt numFmtId="165" formatCode="0.0"/>
    <numFmt numFmtId="166" formatCode="mm/dd/yyyy"/>
    <numFmt numFmtId="167" formatCode="m/d/yyyy"/>
    <numFmt numFmtId="168" formatCode="m/d/yyyy h:mm:ss"/>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eetMetadata" Target="metadata.xml"/><Relationship Id="rId18"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SheetJ5" id="{54EE7950-7262-4200-6969-000000000000}" userId="SheetJ5" providerId="None"/>
  <person displayName="Romain Petiteau" id="{54EE7950-7262-4200-6969-000000000001}" userId="Romain Petiteau" providerId="None"/>
  <person displayName="Habib Lukaya" id="{54EE7950-7262-4200-6969-000000000002}" userId="Habib Lukaya" providerId="None"/>
  <person displayName="Harriet Mwaura" id="{54EE7950-7262-4200-6969-000000000003}" userId="Harriet Mwaura" providerId="None"/>
  <person displayName="Winrose Thuita" id="{54EE7950-7262-4200-6969-000000000004}" userId="Winrose Thuita" providerId="None"/>
  <person displayName="John Munene" id="{54EE7950-7262-4200-6969-000000000005}" userId="John Munene" providerId="None"/>
  <person displayName="Michael Abuya" id="{54EE7950-7262-4200-6969-000000000006}" userId="Michael Abuya" providerId="Non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threadedComments/threadedComment1.xml><?xml version="1.0" encoding="utf-8"?>
<ThreadedComments xmlns="http://schemas.microsoft.com/office/spreadsheetml/2018/threadedcomments">
  <threadedComment ref="A1" id="{54EE7951-7262-4200-6969-000000000000}" personId="{54EE7950-7262-4200-6969-000000000001}">
    <text>@habib.lukaya@roam-electric.com please add opening hours</text>
  </threadedComment>
  <threadedComment ref="A1" id="{54EE7951-7262-4200-6969-000000000001}" parentId="{54EE7951-7262-4200-6969-000000000000}" personId="{54EE7950-7262-4200-6969-000000000001}" xml:space="preserve">
    <text xml:space="preserve">@habib.lukaya@roam-electric.comÂ 
Let's only use NBI
Too complex to have one list per county
Let's have one list per Region.
Can you inform Finance to change everything on Dynamics?
Means that Machakos will be NBI as well</text>
  </threadedComment>
  <threadedComment ref="A1" id="{54EE7951-7262-4200-6969-000000000002}" parentId="{54EE7951-7262-4200-6969-000000000000}" personId="{54EE7950-7262-4200-6969-000000000001}">
    <text>Once done, tab can be remove</text>
  </threadedComment>
</ThreadedComments>
</file>

<file path=xl/threadedComments/threadedComment5.xml><?xml version="1.0" encoding="utf-8"?>
<ThreadedComments xmlns="http://schemas.microsoft.com/office/spreadsheetml/2018/threadedcomments">
  <threadedComment ref="Q1" id="{54EE7951-7262-4200-6969-000000000003}" personId="{54EE7950-7262-4200-6969-000000000002}" xml:space="preserve">
    <text xml:space="preserve">@romain.petiteau@roam-electric.com Who should this be. TE rep or Roam
Assigned to romain.petiteau@roam-electric.com</text>
  </threadedComment>
  <threadedComment ref="Q1" id="{54EE7951-7262-4200-6969-000000000004}" parentId="{54EE7951-7262-4200-6969-000000000003}" personId="{54EE7950-7262-4200-6969-000000000001}">
    <text>I was thinking more of TE side. our Roam Operators will move arround.</text>
  </threadedComment>
  <threadedComment ref="Y4" id="{54EE7951-7262-4200-6969-000000000005}" personId="{54EE7950-7262-4200-6969-000000000001}" xml:space="preserve">
    <text xml:space="preserve">@habib.lukaya@roam-electric.comÂ 
Please keep this database up to date.
Assigned to habib.lukaya@roam-electric.com</text>
  </threadedComment>
  <threadedComment ref="P8" id="{54EE7951-7262-4200-6969-000000000006}" personId="{54EE7950-7262-4200-6969-000000000003}">
    <text>-1.419524654214477, 36.95437865147021</text>
  </threadedComment>
  <threadedComment ref="P10" id="{54EE7951-7262-4200-6969-000000000007}" personId="{54EE7950-7262-4200-6969-000000000003}" xml:space="preserve">
    <text xml:space="preserve">Wrong coordinates,Â allow me to edit @habib.lukaya@roam-electric.com
Assigned to habib.lukaya@roam-electric.com</text>
  </threadedComment>
  <threadedComment ref="P10" id="{54EE7951-7262-4200-6969-000000000008}" parentId="{54EE7951-7262-4200-6969-000000000007}" personId="{54EE7950-7262-4200-6969-000000000001}">
    <text>please yes</text>
  </threadedComment>
  <threadedComment ref="M13" id="{54EE7951-7262-4200-6969-000000000009}" personId="{54EE7950-7262-4200-6969-000000000001}" xml:space="preserve">
    <text xml:space="preserve">@habib.lukaya@roam-electric.comÂ 
please don't forget to update this document as well.
Should we migrate this database on ClickUp ?
Look whatÂ we did with Juliana for our ES projects :
https://app.clickup.com/3432768/v/l/38ra0-24160
Assigned to habib.lukaya@roam-electric.com</text>
  </threadedComment>
  <threadedComment ref="J14" id="{54EE7951-7262-4200-6969-000000000010}" personId="{54EE7950-7262-4200-6969-000000000004}" xml:space="preserve">
    <text xml:space="preserve">@elisha.chesir@roam-electric.comÂ  Kindly be adding the dateÂ  in which the hub became operational ,this guides inÂ  the capitalisation of the hubs
Assigned to elisha.chesir@roam-electric.com</text>
  </threadedComment>
  <threadedComment ref="J14" id="{54EE7951-7262-4200-6969-000000000011}" parentId="{54EE7951-7262-4200-6969-000000000010}" personId="{54EE7950-7262-4200-6969-000000000001}">
    <text>This hub is not yet installed, thus the absenceÂ of information</text>
  </threadedComment>
  <threadedComment ref="AL25" id="{54EE7951-7262-4200-6969-000000000012}" personId="{54EE7950-7262-4200-6969-000000000005}">
    <text>Tariff Conversion initiated waiting for Jan 2026 bill to confirm the tariff</text>
  </threadedComment>
  <threadedComment ref="AL26" id="{54EE7951-7262-4200-6969-000000000013}" personId="{54EE7950-7262-4200-6969-000000000005}">
    <text>Waiting for Jan 2026 for Tariff confirmation</text>
  </threadedComment>
</ThreadedComments>
</file>

<file path=xl/threadedComments/threadedComment11.xml><?xml version="1.0" encoding="utf-8"?>
<ThreadedComments xmlns="http://schemas.microsoft.com/office/spreadsheetml/2018/threadedcomments">
  <threadedComment ref="G10" id="{54EE7951-7262-4200-6969-000000000014}" personId="{54EE7950-7262-4200-6969-000000000006}">
    <text>hi,at kayole we have only 11 chargersÂ with IOT not 10.and 2 of them requiresÂ a keyword.</text>
  </threadedComment>
  <threadedComment ref="G10" id="{54EE7951-7262-4200-6969-000000000015}" parentId="{54EE7951-7262-4200-6969-000000000014}" personId="{54EE7950-7262-4200-6969-000000000006}">
    <text>karambee we have 18 IOTS not 19.</text>
  </threadedComment>
  <threadedComment ref="G10" id="{54EE7951-7262-4200-6969-000000000016}" parentId="{54EE7951-7262-4200-6969-000000000014}" personId="{54EE7950-7262-4200-6969-000000000001}">
    <text>Marked as resolved</text>
  </threadedComment>
  <threadedComment ref="G10" id="{54EE7951-7262-4200-6969-000000000017}" parentId="{54EE7951-7262-4200-6969-000000000014}" personId="{54EE7950-7262-4200-6969-000000000006}" xml:space="preserve">
    <text xml:space="preserve">ok
Re-opened</text>
  </threadedComment>
</ThreadedComments>
</file>

<file path=xl/worksheets/_rels/sheet1.xml.rels><?xml version="1.0" encoding="UTF-8" standalone="yes"?>
<Relationships xmlns="http://schemas.openxmlformats.org/package/2006/relationships"><Relationship Id="rId1" Type="http://schemas.openxmlformats.org/officeDocument/2006/relationships/vmlDrawing" Target="../drawings/vmlDrawing1.vml"/><Relationship Id="rId2" Type="http://schemas.microsoft.com/office/2017/10/relationships/threadedComment" Target="../threadedComments/threadedComment1.xml"/><Relationship Id="rId3"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ybSP_OLmVooKnCeErB028eOgS0cUtnCs3TzHb6poBdA/edit?gid=0" TargetMode="External"/></Relationships>
</file>

<file path=xl/worksheets/_rels/sheet5.xml.rels><?xml version="1.0" encoding="UTF-8" standalone="yes"?>
<Relationships xmlns="http://schemas.openxmlformats.org/package/2006/relationships"><Relationship Id="rId1" Type="http://schemas.openxmlformats.org/officeDocument/2006/relationships/vmlDrawing" Target="../drawings/vmlDrawing5.vml"/><Relationship Id="rId2" Type="http://schemas.microsoft.com/office/2017/10/relationships/threadedComment" Target="../threadedComments/threadedComment5.xml"/><Relationship Id="rId3" Type="http://schemas.openxmlformats.org/officeDocument/2006/relationships/comments" Target="../comments5.xml"/></Relationships>
</file>

<file path=xl/worksheets/_rels/sheet6.xml.rels><?xml version="1.0" encoding="UTF-8" standalone="yes"?>
<Relationships xmlns="http://schemas.openxmlformats.org/package/2006/relationships"><Relationship Id="rId1" Type="http://schemas.openxmlformats.org/officeDocument/2006/relationships/hyperlink" Target="https://maps.app.goo.gl/BWD5aZmQwfr99RhbA" TargetMode="External"/><Relationship Id="rId2" Type="http://schemas.openxmlformats.org/officeDocument/2006/relationships/hyperlink" Target="https://maps.app.goo.gl/4s1nBETTQEqXASkh7" TargetMode="External"/><Relationship Id="rId3" Type="http://schemas.openxmlformats.org/officeDocument/2006/relationships/hyperlink" Target="https://maps.app.goo.gl/Ld9yah1pECmyfm8d6" TargetMode="External"/><Relationship Id="rId4" Type="http://schemas.openxmlformats.org/officeDocument/2006/relationships/hyperlink" Target="https://maps.app.goo.gl/oGSY6tdUBCXoHNPUA" TargetMode="External"/><Relationship Id="rId5" Type="http://schemas.openxmlformats.org/officeDocument/2006/relationships/hyperlink" Target="https://maps.app.goo.gl/DQnjxQMF4uhA7eLg9" TargetMode="External"/><Relationship Id="rId6" Type="http://schemas.openxmlformats.org/officeDocument/2006/relationships/hyperlink" Target="https://maps.app.goo.gl/R3VA82cHdHpQ8rjSA" TargetMode="External"/><Relationship Id="rId7" Type="http://schemas.openxmlformats.org/officeDocument/2006/relationships/hyperlink" Target="https://maps.app.goo.gl/iUiCxSgALqujUkfq6" TargetMode="External"/><Relationship Id="rId8" Type="http://schemas.openxmlformats.org/officeDocument/2006/relationships/hyperlink" Target="https://maps.app.goo.gl/FySGKKPxLwGFj2RG6" TargetMode="External"/><Relationship Id="rId9" Type="http://schemas.openxmlformats.org/officeDocument/2006/relationships/hyperlink" Target="https://maps.app.goo.gl/dj6LcJFcTfoMkEzm7" TargetMode="External"/><Relationship Id="rId10" Type="http://schemas.openxmlformats.org/officeDocument/2006/relationships/hyperlink" Target="https://maps.app.goo.gl/tLFZ5vwvMa8y7RKG8" TargetMode="External"/><Relationship Id="rId11" Type="http://schemas.openxmlformats.org/officeDocument/2006/relationships/hyperlink" Target="https://maps.app.goo.gl/uaCJAooiDuDNf2wB8" TargetMode="External"/><Relationship Id="rId12" Type="http://schemas.openxmlformats.org/officeDocument/2006/relationships/hyperlink" Target="https://maps.app.goo.gl/sDageUBgjbBzS6389" TargetMode="External"/><Relationship Id="rId13" Type="http://schemas.openxmlformats.org/officeDocument/2006/relationships/hyperlink" Target="https://www.google.com/maps?q=-1.2775993,36.949089" TargetMode="External"/><Relationship Id="rId14" Type="http://schemas.openxmlformats.org/officeDocument/2006/relationships/hyperlink" Target="https://www.google.com/maps?q=-1.146381,36.956178" TargetMode="External"/><Relationship Id="rId15" Type="http://schemas.openxmlformats.org/officeDocument/2006/relationships/hyperlink" Target="https://www.google.com/maps?q=-1.1670501,36.8204359" TargetMode="External"/><Relationship Id="rId16" Type="http://schemas.openxmlformats.org/officeDocument/2006/relationships/hyperlink" Target="https://www.google.com/maps?q=-1.2750468,36.9698007" TargetMode="External"/><Relationship Id="rId17" Type="http://schemas.openxmlformats.org/officeDocument/2006/relationships/hyperlink" Target="https://www.google.com/maps?q=-1.257151,36.917729" TargetMode="External"/><Relationship Id="rId18" Type="http://schemas.openxmlformats.org/officeDocument/2006/relationships/hyperlink" Target="https://www.google.com/maps?q=-1.3067629,36.7335908" TargetMode="External"/><Relationship Id="rId19" Type="http://schemas.openxmlformats.org/officeDocument/2006/relationships/hyperlink" Target="https://www.google.com/maps?q=-1.2295536,36.6784509" TargetMode="External"/><Relationship Id="rId20" Type="http://schemas.openxmlformats.org/officeDocument/2006/relationships/hyperlink" Target="https://maps.app.goo.gl/yLHnnC3XHnF4Sx9s6" TargetMode="External"/><Relationship Id="rId21" Type="http://schemas.openxmlformats.org/officeDocument/2006/relationships/hyperlink" Target="https://maps.app.goo.gl/Fb4Hfgehw74ueAKy9" TargetMode="External"/><Relationship Id="rId22" Type="http://schemas.openxmlformats.org/officeDocument/2006/relationships/hyperlink" Target="https://www.google.com/maps?q=-1.4214276,36.69642" TargetMode="External"/><Relationship Id="rId23" Type="http://schemas.openxmlformats.org/officeDocument/2006/relationships/hyperlink" Target="https://www.google.com/maps?q=-1.424615,36.6811616" TargetMode="External"/><Relationship Id="rId24" Type="http://schemas.openxmlformats.org/officeDocument/2006/relationships/hyperlink" Target="https://www.google.com/maps?q=-1.1497653,36.9635278" TargetMode="External"/><Relationship Id="rId25" Type="http://schemas.openxmlformats.org/officeDocument/2006/relationships/hyperlink" Target="https://www.google.com/maps?q=-1.2980571,36.8688626" TargetMode="External"/><Relationship Id="rId26" Type="http://schemas.openxmlformats.org/officeDocument/2006/relationships/hyperlink" Target="https://www.google.com/maps?q=-1.2995369,36.8076478" TargetMode="External"/><Relationship Id="rId27" Type="http://schemas.openxmlformats.org/officeDocument/2006/relationships/hyperlink" Target="https://www.google.com/maps?q=-1.2943264,36.7546944" TargetMode="External"/><Relationship Id="rId28" Type="http://schemas.openxmlformats.org/officeDocument/2006/relationships/hyperlink" Target="https://www.google.com/maps?q=-1.2954724,36.7991183" TargetMode="External"/><Relationship Id="rId29" Type="http://schemas.openxmlformats.org/officeDocument/2006/relationships/hyperlink" Target="https://www.google.com/maps?q=-1.2805207,37.0540711" TargetMode="External"/><Relationship Id="rId30" Type="http://schemas.openxmlformats.org/officeDocument/2006/relationships/hyperlink" Target="https://www.google.com/maps?q=-1.2991321,36.7985032" TargetMode="External"/><Relationship Id="rId31" Type="http://schemas.openxmlformats.org/officeDocument/2006/relationships/hyperlink" Target="https://www.google.com/maps?q=-1.2800969,36.661813"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iki.openstreetmap.org/w/images/9/9a/EMI3-standard-v1.0-Part-2.pdf" TargetMode="External"/></Relationships>
</file>

<file path=xl/worksheets/_rels/sheet11.xml.rels><?xml version="1.0" encoding="UTF-8" standalone="yes"?>
<Relationships xmlns="http://schemas.openxmlformats.org/package/2006/relationships"><Relationship Id="rId1" Type="http://schemas.openxmlformats.org/officeDocument/2006/relationships/vmlDrawing" Target="../drawings/vmlDrawing11.vml"/><Relationship Id="rId2" Type="http://schemas.microsoft.com/office/2017/10/relationships/threadedComment" Target="../threadedComments/threadedComment11.xml"/><Relationship Id="rId3" Type="http://schemas.openxmlformats.org/officeDocument/2006/relationships/comments" Target="../comments11.xml"/></Relationships>
</file>

<file path=xl/worksheets/sheet1.xml><?xml version="1.0" encoding="utf-8"?>
<worksheet xmlns="http://schemas.openxmlformats.org/spreadsheetml/2006/main" xmlns:r="http://schemas.openxmlformats.org/officeDocument/2006/relationships">
  <dimension ref="A1:I1000"/>
  <sheetViews>
    <sheetView workbookViewId="0" rightToLeft="0"/>
  </sheetViews>
  <sheetData>
    <row r="1">
      <c r="A1" t="str">
        <v>id</v>
      </c>
      <c r="B1" t="str">
        <v>code</v>
      </c>
      <c r="C1" t="str">
        <v>station</v>
      </c>
      <c r="D1" t="str">
        <v>latitude</v>
      </c>
      <c r="E1" t="str">
        <v>longitude</v>
      </c>
      <c r="F1" t="str">
        <v>services</v>
      </c>
      <c r="G1" t="str">
        <v>openTime</v>
      </c>
      <c r="H1" t="str">
        <v>closeTime</v>
      </c>
      <c r="I1" t="str">
        <v>phone Number</v>
      </c>
    </row>
    <row r="2">
      <c r="A2">
        <v>0</v>
      </c>
      <c r="B2" t="str">
        <v>#RH-KE-NBI-A-01</v>
      </c>
      <c r="C2" t="str">
        <v>Lusaka Road - TotalEnergies</v>
      </c>
      <c r="D2">
        <v>-1.30113449995662</v>
      </c>
      <c r="E2">
        <v>36.8329046439933</v>
      </c>
      <c r="F2" t="str">
        <v>Battery charging, Battery Rental</v>
      </c>
      <c r="G2" t="str">
        <v>7:00 AM</v>
      </c>
      <c r="H2" t="str">
        <v>7:00PM</v>
      </c>
      <c r="I2">
        <v>254111917217</v>
      </c>
    </row>
    <row r="3">
      <c r="A3">
        <v>1</v>
      </c>
      <c r="B3" t="str">
        <v>#RH-KE-NBI-A-02</v>
      </c>
      <c r="C3" t="str">
        <v>Wayaki Way - TotalEnergies</v>
      </c>
      <c r="D3">
        <v>-1.25794053117185</v>
      </c>
      <c r="E3">
        <v>36.7813288629712</v>
      </c>
      <c r="F3" t="str">
        <v>Battery charging, Battery Rental</v>
      </c>
      <c r="G3" t="str">
        <v>7:00 AM</v>
      </c>
      <c r="H3" t="str">
        <v>7:00PM</v>
      </c>
      <c r="I3">
        <v>254113585123</v>
      </c>
    </row>
    <row r="4">
      <c r="A4">
        <v>2</v>
      </c>
      <c r="B4" t="str">
        <v>#RH-KE-NBI-A-03</v>
      </c>
      <c r="C4" t="str">
        <v>Ngong Road - TotalEnergies</v>
      </c>
      <c r="D4">
        <v>-1.29966736517089</v>
      </c>
      <c r="E4">
        <v>36.7887171593343</v>
      </c>
      <c r="F4" t="str">
        <v>Battery charging, Battery Rental</v>
      </c>
      <c r="G4" t="str">
        <v>7:00 AM</v>
      </c>
      <c r="H4" t="str">
        <v>7:00PM</v>
      </c>
    </row>
    <row r="5">
      <c r="A5">
        <v>3</v>
      </c>
      <c r="B5" t="str">
        <v>#RP-KE-NBI-A-04</v>
      </c>
      <c r="C5" t="str">
        <v xml:space="preserve">Jogoo Road - M-KOPA Shell </v>
      </c>
      <c r="D5">
        <v>-1.292109</v>
      </c>
      <c r="E5">
        <v>36.843321</v>
      </c>
      <c r="F5" t="str">
        <v>Battery Rental</v>
      </c>
      <c r="G5" t="str">
        <v>8:00 AM</v>
      </c>
      <c r="H5" t="str">
        <v>5:00 PM</v>
      </c>
    </row>
    <row r="6">
      <c r="A6">
        <v>4</v>
      </c>
      <c r="B6" t="str">
        <v>#RP-KE-NBI-A-05</v>
      </c>
      <c r="C6" t="str">
        <v xml:space="preserve">Lavington - M-KOPA Shell </v>
      </c>
      <c r="D6">
        <v>-1.279364</v>
      </c>
      <c r="E6">
        <v>36.770414</v>
      </c>
      <c r="F6" t="str">
        <v>Battery Rental</v>
      </c>
      <c r="G6" t="str">
        <v>8:00 AM</v>
      </c>
      <c r="H6" t="str">
        <v>5:00 PM</v>
      </c>
    </row>
    <row r="7">
      <c r="A7">
        <v>5</v>
      </c>
      <c r="B7" t="str">
        <v>#RP-KE-NBI-A-06</v>
      </c>
      <c r="C7" t="str">
        <v xml:space="preserve">Kawangware - M-KOPA Shell </v>
      </c>
      <c r="D7">
        <v>-1.287923</v>
      </c>
      <c r="E7">
        <v>36.741585</v>
      </c>
      <c r="F7" t="str">
        <v>Battery Rental</v>
      </c>
      <c r="G7" t="str">
        <v>8:00 AM</v>
      </c>
      <c r="H7" t="str">
        <v>5:00 PM</v>
      </c>
    </row>
    <row r="8">
      <c r="A8">
        <v>6</v>
      </c>
      <c r="B8" t="str">
        <v>#RH-KE-NBI-A-07</v>
      </c>
      <c r="C8" t="str">
        <v xml:space="preserve"> South C - TotalEnergies</v>
      </c>
      <c r="F8" t="str">
        <v>Battery charging</v>
      </c>
      <c r="G8" t="str">
        <v>Open 24hrs</v>
      </c>
      <c r="H8" t="str">
        <v>Open 24hrs</v>
      </c>
    </row>
    <row r="9">
      <c r="A9">
        <v>7</v>
      </c>
      <c r="B9" t="str">
        <v>#RH-KE-NBI-A-08</v>
      </c>
      <c r="C9" t="str">
        <v>Outer Ring - TotalEnergies</v>
      </c>
      <c r="F9" t="str">
        <v>Battery charging</v>
      </c>
      <c r="G9" t="str">
        <v>Open 24hrs</v>
      </c>
      <c r="H9" t="str">
        <v>Open 24hrs</v>
      </c>
    </row>
    <row r="10">
      <c r="A10">
        <v>8</v>
      </c>
      <c r="B10" t="str">
        <v>#RH-KE-NBI-A-09</v>
      </c>
      <c r="C10" t="str">
        <v>TotalEnergies - Ruaraka</v>
      </c>
      <c r="D10">
        <v>-1.227694</v>
      </c>
      <c r="E10">
        <v>36.883355</v>
      </c>
      <c r="F10" t="str">
        <v>Battery charging</v>
      </c>
      <c r="G10" t="str">
        <v>Open 24hrs</v>
      </c>
      <c r="H10" t="str">
        <v>Open 24hrs</v>
      </c>
    </row>
    <row r="11">
      <c r="A11">
        <v>9</v>
      </c>
      <c r="B11" t="str">
        <v>#RH-KE-NBI-A-10</v>
      </c>
      <c r="C11" t="str">
        <v>Coming Soon: Regen</v>
      </c>
      <c r="D11">
        <v>-1.2548636</v>
      </c>
      <c r="E11">
        <v>36.6631395</v>
      </c>
      <c r="F11" t="str">
        <v>Battery charging</v>
      </c>
      <c r="G11" t="str">
        <v>Open 24hrs</v>
      </c>
      <c r="H11" t="str">
        <v>Open 24hrs</v>
      </c>
    </row>
    <row r="12">
      <c r="A12">
        <v>10</v>
      </c>
      <c r="B12" t="str">
        <v>#RH-KE-NBI-A-11</v>
      </c>
      <c r="C12" t="str">
        <v>Coming Soon: Eastleigh</v>
      </c>
      <c r="D12">
        <v>-1.268001</v>
      </c>
      <c r="E12">
        <v>36.84817</v>
      </c>
      <c r="F12" t="str">
        <v>Battery charging</v>
      </c>
      <c r="G12" t="str">
        <v>Open 24hrs</v>
      </c>
      <c r="H12" t="str">
        <v>Open 24hrs</v>
      </c>
    </row>
    <row r="13">
      <c r="A13">
        <v>11</v>
      </c>
      <c r="B13" t="str">
        <v>#RH-KE-NBI-A-12</v>
      </c>
      <c r="C13" t="str">
        <v>Coming Soon: Adlife</v>
      </c>
      <c r="D13">
        <v>-1.29483</v>
      </c>
      <c r="E13">
        <v>36.78731</v>
      </c>
      <c r="F13" t="str">
        <v>Battery charging</v>
      </c>
      <c r="G13" t="str">
        <v>Open 24hrs</v>
      </c>
      <c r="H13" t="str">
        <v>Open 24hrs</v>
      </c>
    </row>
  </sheetData>
  <ignoredErrors>
    <ignoredError numberStoredAsText="1" sqref="A1:I1000"/>
  </ignoredErrors>
  <legacyDrawing r:id="rId1"/>
</worksheet>
</file>

<file path=xl/worksheets/sheet2.xml><?xml version="1.0" encoding="utf-8"?>
<worksheet xmlns="http://schemas.openxmlformats.org/spreadsheetml/2006/main" xmlns:r="http://schemas.openxmlformats.org/officeDocument/2006/relationships">
  <dimension ref="A1:Z1001"/>
  <sheetViews>
    <sheetView workbookViewId="0" rightToLeft="0"/>
  </sheetViews>
  <sheetData>
    <row r="1">
      <c r="I1">
        <f>countif(I3:I1001,"Operational")</f>
        <v>3</v>
      </c>
      <c r="J1" t="str">
        <v>Site Information</v>
      </c>
      <c r="O1" t="str">
        <v>Site Manager</v>
      </c>
      <c r="T1" t="str">
        <v>Extinguishers</v>
      </c>
      <c r="U1" t="str">
        <v>Rom Hubs</v>
      </c>
      <c r="V1" t="str">
        <v>Number of Chargers</v>
      </c>
      <c r="Y1" t="str">
        <v>Services</v>
      </c>
    </row>
    <row r="2">
      <c r="A2" t="str">
        <v>Short Name</v>
      </c>
      <c r="B2" t="str">
        <v>Long Name</v>
      </c>
      <c r="C2" t="str">
        <v>Country</v>
      </c>
      <c r="D2" t="str">
        <v>County</v>
      </c>
      <c r="E2" t="str">
        <v>Alphabet</v>
      </c>
      <c r="F2" t="str">
        <v>No</v>
      </c>
      <c r="G2" t="str">
        <v>Roam Charger ID</v>
      </c>
      <c r="H2" t="str">
        <v>Dynamics Project Code</v>
      </c>
      <c r="I2" t="str">
        <v>Status</v>
      </c>
      <c r="J2" t="str">
        <v>Partner</v>
      </c>
      <c r="K2" t="str">
        <v>Site Name</v>
      </c>
      <c r="L2" t="str">
        <v>Charger Name</v>
      </c>
      <c r="M2" t="str">
        <v>Complete Name</v>
      </c>
      <c r="N2" t="str">
        <v>Coordinate</v>
      </c>
      <c r="O2" t="str">
        <v>Full Name</v>
      </c>
      <c r="P2" t="str">
        <v>Phone Number</v>
      </c>
      <c r="Q2" t="str">
        <v>Ownership</v>
      </c>
      <c r="R2" t="str">
        <v>Operation</v>
      </c>
      <c r="S2" t="str">
        <v>Release</v>
      </c>
      <c r="T2" t="str">
        <v>Next Date of Control</v>
      </c>
      <c r="U2" t="str">
        <v>Phone Number</v>
      </c>
      <c r="V2" t="str">
        <v>10A</v>
      </c>
      <c r="W2" t="str">
        <v>20A</v>
      </c>
      <c r="X2" t="str">
        <v>30A</v>
      </c>
      <c r="Y2" t="str">
        <v>Charging</v>
      </c>
      <c r="Z2" t="str">
        <v>Rental</v>
      </c>
    </row>
    <row r="3">
      <c r="A3" t="str">
        <v>RK</v>
      </c>
      <c r="B3" t="str">
        <f>vlookup(A3,'List of Chargers'!$A$2:$B$5,2,FALSE)</f>
        <v>Roam Kiosk</v>
      </c>
      <c r="C3" t="str">
        <v>KE</v>
      </c>
      <c r="D3" t="str">
        <v>NBI</v>
      </c>
      <c r="E3" t="str">
        <v>A</v>
      </c>
      <c r="F3" t="str">
        <v>01</v>
      </c>
      <c r="G3" t="str">
        <f>CONCATENATE("#",A3,"-",C3,"-",D3,"-",E3,"-",F3,)</f>
        <v>#RK-KE-NBI-A-01</v>
      </c>
      <c r="H3" t="str">
        <f>concatenate(G3)</f>
        <v>#RK-KE-NBI-A-01</v>
      </c>
      <c r="I3" t="str">
        <v>Operational</v>
      </c>
      <c r="J3" t="str">
        <v>M-KOPA</v>
      </c>
      <c r="K3" t="str">
        <v>Shell Jogoo Road</v>
      </c>
      <c r="L3" t="str">
        <f>B3&amp;" - "&amp;K3</f>
        <v>Roam Kiosk - Shell Jogoo Road</v>
      </c>
      <c r="M3" t="str">
        <f>CONCATENATE(G3," - Rental Kiosk - ",J3," - ",K3)</f>
        <v>#RK-KE-NBI-A-01 - Rental Kiosk - M-KOPA - Shell Jogoo Road</v>
      </c>
      <c r="Q3" t="str">
        <v>Roam Electric Limited</v>
      </c>
      <c r="R3" t="str">
        <v>Mkopa Kenya</v>
      </c>
      <c r="S3" t="str">
        <v>Mombasa</v>
      </c>
      <c r="V3">
        <v>4</v>
      </c>
      <c r="W3">
        <v>0</v>
      </c>
      <c r="X3">
        <v>0</v>
      </c>
      <c r="Y3" t="b">
        <v>0</v>
      </c>
      <c r="Z3" t="b">
        <v>1</v>
      </c>
    </row>
    <row r="4">
      <c r="A4" t="str">
        <v>RK</v>
      </c>
      <c r="B4" t="str">
        <f>vlookup(A4,'List of Chargers'!$A$2:$B$5,2,FALSE)</f>
        <v>Roam Kiosk</v>
      </c>
      <c r="C4" t="str">
        <v>KE</v>
      </c>
      <c r="D4" t="str">
        <v>NBI</v>
      </c>
      <c r="E4" t="str">
        <v>A</v>
      </c>
      <c r="F4" t="str">
        <v>02</v>
      </c>
      <c r="G4" t="str">
        <f>CONCATENATE("#",A4,"-",C4,"-",D4,"-",E4,"-",F4,)</f>
        <v>#RK-KE-NBI-A-02</v>
      </c>
      <c r="H4" t="str">
        <f>concatenate(G4)</f>
        <v>#RK-KE-NBI-A-02</v>
      </c>
      <c r="I4" t="str">
        <v>Operational</v>
      </c>
      <c r="J4" t="str">
        <v>M-KOPA</v>
      </c>
      <c r="K4" t="str">
        <v>Shell Lavington</v>
      </c>
      <c r="L4" t="str">
        <f>B4&amp;" - "&amp;K4</f>
        <v>Roam Kiosk - Shell Lavington</v>
      </c>
      <c r="M4" t="str">
        <f>CONCATENATE(G4," - Rental Kiosk - ",J4," - ",K4)</f>
        <v>#RK-KE-NBI-A-02 - Rental Kiosk - M-KOPA - Shell Lavington</v>
      </c>
      <c r="Q4" t="str">
        <v>Roam Electric Limited</v>
      </c>
      <c r="R4" t="str">
        <v>Mkopa Kenya</v>
      </c>
      <c r="S4" t="str">
        <v>Mombasa</v>
      </c>
      <c r="V4">
        <v>4</v>
      </c>
      <c r="W4">
        <v>0</v>
      </c>
      <c r="X4">
        <v>0</v>
      </c>
      <c r="Y4" t="b">
        <v>0</v>
      </c>
      <c r="Z4" t="b">
        <v>1</v>
      </c>
    </row>
    <row r="5">
      <c r="A5" t="str">
        <v>RK</v>
      </c>
      <c r="B5" t="str">
        <f>vlookup(A5,'List of Chargers'!$A$2:$B$5,2,FALSE)</f>
        <v>Roam Kiosk</v>
      </c>
      <c r="C5" t="str">
        <v>KE</v>
      </c>
      <c r="D5" t="str">
        <v>NBI</v>
      </c>
      <c r="E5" t="str">
        <v>A</v>
      </c>
      <c r="F5" t="str">
        <v>03</v>
      </c>
      <c r="G5" t="str">
        <f>CONCATENATE("#",A5,"-",C5,"-",D5,"-",E5,"-",F5,)</f>
        <v>#RK-KE-NBI-A-03</v>
      </c>
      <c r="H5" t="str">
        <f>concatenate(G5)</f>
        <v>#RK-KE-NBI-A-03</v>
      </c>
      <c r="I5" t="str">
        <v>Operational</v>
      </c>
      <c r="J5" t="str">
        <v>M-KOPA</v>
      </c>
      <c r="K5" t="str">
        <v>Shell Kawangware</v>
      </c>
      <c r="L5" t="str">
        <f>B5&amp;" - "&amp;K5</f>
        <v>Roam Kiosk - Shell Kawangware</v>
      </c>
      <c r="M5" t="str">
        <f>CONCATENATE(G5," - Rental Kiosk - ",J5," - ",K5)</f>
        <v>#RK-KE-NBI-A-03 - Rental Kiosk - M-KOPA - Shell Kawangware</v>
      </c>
      <c r="Q5" t="str">
        <v>Roam Electric Limited</v>
      </c>
      <c r="R5" t="str">
        <v>Mkopa Kenya</v>
      </c>
      <c r="S5" t="str">
        <v>Mombasa</v>
      </c>
      <c r="V5">
        <v>4</v>
      </c>
      <c r="W5">
        <v>0</v>
      </c>
      <c r="X5">
        <v>0</v>
      </c>
      <c r="Y5" t="b">
        <v>0</v>
      </c>
      <c r="Z5" t="b">
        <v>1</v>
      </c>
    </row>
    <row r="6">
      <c r="A6" t="str">
        <v>RK</v>
      </c>
      <c r="B6" t="str">
        <f>vlookup(A6,'List of Chargers'!$A$2:$B$5,2,FALSE)</f>
        <v>Roam Kiosk</v>
      </c>
      <c r="C6" t="str">
        <v>KE</v>
      </c>
      <c r="D6" t="str">
        <v>NBI</v>
      </c>
      <c r="E6" t="str">
        <v>A</v>
      </c>
      <c r="F6" t="str">
        <v>04</v>
      </c>
      <c r="G6" t="str">
        <f>CONCATENATE("#",A6,"-",C6,"-",D6,"-",E6,"-",F6,)</f>
        <v>#RK-KE-NBI-A-04</v>
      </c>
      <c r="H6" t="str">
        <f>concatenate(G6)</f>
        <v>#RK-KE-NBI-A-04</v>
      </c>
      <c r="I6" t="str">
        <v>Construction</v>
      </c>
      <c r="J6" t="str">
        <v>RideWell</v>
      </c>
      <c r="K6" t="str">
        <v>TotalEnergies Ruaraka</v>
      </c>
      <c r="L6" t="str">
        <f>B6&amp;" - "&amp;K6</f>
        <v>Roam Kiosk - TotalEnergies Ruaraka</v>
      </c>
      <c r="M6" t="str">
        <f>CONCATENATE(G6," - Rental Kiosk - ",J6," - ",K6)</f>
        <v>#RK-KE-NBI-A-04 - Rental Kiosk - RideWell - TotalEnergies Ruaraka</v>
      </c>
      <c r="Y6" t="b">
        <v>0</v>
      </c>
      <c r="Z6" t="b">
        <v>0</v>
      </c>
    </row>
    <row r="7">
      <c r="A7" t="str">
        <v>RK</v>
      </c>
      <c r="B7" t="str">
        <f>vlookup(A7,'List of Chargers'!$A$2:$B$5,2,FALSE)</f>
        <v>Roam Kiosk</v>
      </c>
      <c r="C7" t="str">
        <v>KE</v>
      </c>
      <c r="D7" t="str">
        <v>NBI</v>
      </c>
      <c r="E7" t="str">
        <v>A</v>
      </c>
      <c r="F7" t="str">
        <v>05</v>
      </c>
      <c r="G7" t="str">
        <f>CONCATENATE("#",A7,"-",C7,"-",D7,"-",E7,"-",F7,)</f>
        <v>#RK-KE-NBI-A-05</v>
      </c>
      <c r="H7" t="str">
        <f>concatenate(G7)</f>
        <v>#RK-KE-NBI-A-05</v>
      </c>
      <c r="I7" t="str">
        <v>Blocked</v>
      </c>
      <c r="J7" t="str">
        <v>Mogo</v>
      </c>
      <c r="K7" t="str">
        <v>??</v>
      </c>
      <c r="L7" t="str">
        <f>B7&amp;" - "&amp;K7</f>
        <v>Roam Kiosk - ??</v>
      </c>
      <c r="M7" t="str">
        <f>CONCATENATE(G7," - Rental Kiosk - ",J7," - ",K7)</f>
        <v>#RK-KE-NBI-A-05 - Rental Kiosk - Mogo - ??</v>
      </c>
      <c r="Y7" t="b">
        <v>0</v>
      </c>
      <c r="Z7" t="b">
        <v>0</v>
      </c>
    </row>
    <row r="8">
      <c r="A8" t="str">
        <v>RK</v>
      </c>
      <c r="B8" t="str">
        <f>vlookup(A8,'List of Chargers'!$A$2:$B$5,2,FALSE)</f>
        <v>Roam Kiosk</v>
      </c>
      <c r="C8" t="str">
        <v>KE</v>
      </c>
      <c r="D8" t="str">
        <v>NBI</v>
      </c>
      <c r="E8" t="str">
        <v>A</v>
      </c>
      <c r="F8" t="str">
        <v>06</v>
      </c>
      <c r="G8" t="str">
        <f>CONCATENATE("#",A8,"-",C8,"-",D8,"-",E8,"-",F8,)</f>
        <v>#RK-KE-NBI-A-06</v>
      </c>
      <c r="H8" t="str">
        <f>concatenate(G8)</f>
        <v>#RK-KE-NBI-A-06</v>
      </c>
      <c r="L8" t="str">
        <f>B8&amp;" - "&amp;K8</f>
        <v xml:space="preserve">Roam Kiosk - </v>
      </c>
      <c r="M8" t="str">
        <f>CONCATENATE(G8," - Rental Kiosk - ",J8," - ",K8)</f>
        <v xml:space="preserve">#RK-KE-NBI-A-06 - Rental Kiosk -  - </v>
      </c>
      <c r="Y8" t="b">
        <v>0</v>
      </c>
      <c r="Z8" t="b">
        <v>0</v>
      </c>
    </row>
    <row r="9">
      <c r="A9" t="str">
        <v>RK</v>
      </c>
      <c r="B9" t="str">
        <f>vlookup(A9,'List of Chargers'!$A$2:$B$5,2,FALSE)</f>
        <v>Roam Kiosk</v>
      </c>
      <c r="C9" t="str">
        <v>KE</v>
      </c>
      <c r="D9" t="str">
        <v>NBI</v>
      </c>
      <c r="E9" t="str">
        <v>A</v>
      </c>
      <c r="F9" t="str">
        <v>07</v>
      </c>
      <c r="G9" t="str">
        <f>CONCATENATE("#",A9,"-",C9,"-",D9,"-",E9,"-",F9,)</f>
        <v>#RK-KE-NBI-A-07</v>
      </c>
      <c r="H9" t="str">
        <f>concatenate(G9)</f>
        <v>#RK-KE-NBI-A-07</v>
      </c>
      <c r="L9" t="str">
        <f>B9&amp;" - "&amp;K9</f>
        <v xml:space="preserve">Roam Kiosk - </v>
      </c>
      <c r="M9" t="str">
        <f>CONCATENATE(G9," - Rental Kiosk - ",J9," - ",K9)</f>
        <v xml:space="preserve">#RK-KE-NBI-A-07 - Rental Kiosk -  - </v>
      </c>
      <c r="Y9" t="b">
        <v>0</v>
      </c>
      <c r="Z9" t="b">
        <v>0</v>
      </c>
    </row>
    <row r="10">
      <c r="A10" t="str">
        <v>RK</v>
      </c>
      <c r="B10" t="str">
        <f>vlookup(A10,'List of Chargers'!$A$2:$B$5,2,FALSE)</f>
        <v>Roam Kiosk</v>
      </c>
      <c r="C10" t="str">
        <v>KE</v>
      </c>
      <c r="D10" t="str">
        <v>NBI</v>
      </c>
      <c r="E10" t="str">
        <v>A</v>
      </c>
      <c r="F10" t="str">
        <v>08</v>
      </c>
      <c r="G10" t="str">
        <f>CONCATENATE("#",A10,"-",C10,"-",D10,"-",E10,"-",F10,)</f>
        <v>#RK-KE-NBI-A-08</v>
      </c>
      <c r="H10" t="str">
        <f>concatenate(G10)</f>
        <v>#RK-KE-NBI-A-08</v>
      </c>
      <c r="L10" t="str">
        <f>B10&amp;" - "&amp;K10</f>
        <v xml:space="preserve">Roam Kiosk - </v>
      </c>
      <c r="M10" t="str">
        <f>CONCATENATE(G10," - Rental Kiosk - ",J10," - ",K10)</f>
        <v xml:space="preserve">#RK-KE-NBI-A-08 - Rental Kiosk -  - </v>
      </c>
      <c r="Y10" t="b">
        <v>0</v>
      </c>
      <c r="Z10" t="b">
        <v>0</v>
      </c>
    </row>
    <row r="11">
      <c r="A11" t="str">
        <v>RK</v>
      </c>
      <c r="B11" t="str">
        <f>vlookup(A11,'List of Chargers'!$A$2:$B$5,2,FALSE)</f>
        <v>Roam Kiosk</v>
      </c>
      <c r="C11" t="str">
        <v>KE</v>
      </c>
      <c r="D11" t="str">
        <v>NBI</v>
      </c>
      <c r="E11" t="str">
        <v>A</v>
      </c>
      <c r="F11" t="str">
        <v>09</v>
      </c>
      <c r="G11" t="str">
        <f>CONCATENATE("#",A11,"-",C11,"-",D11,"-",E11,"-",F11,)</f>
        <v>#RK-KE-NBI-A-09</v>
      </c>
      <c r="H11" t="str">
        <f>concatenate(G11)</f>
        <v>#RK-KE-NBI-A-09</v>
      </c>
      <c r="L11" t="str">
        <f>B11&amp;" - "&amp;K11</f>
        <v xml:space="preserve">Roam Kiosk - </v>
      </c>
      <c r="M11" t="str">
        <f>CONCATENATE(G11," - Rental Kiosk - ",J11," - ",K11)</f>
        <v xml:space="preserve">#RK-KE-NBI-A-09 - Rental Kiosk -  - </v>
      </c>
      <c r="Y11" t="b">
        <v>0</v>
      </c>
      <c r="Z11" t="b">
        <v>0</v>
      </c>
    </row>
    <row r="12">
      <c r="A12" t="str">
        <v>RK</v>
      </c>
      <c r="B12" t="str">
        <f>vlookup(A12,'List of Chargers'!$A$2:$B$5,2,FALSE)</f>
        <v>Roam Kiosk</v>
      </c>
      <c r="C12" t="str">
        <v>KE</v>
      </c>
      <c r="D12" t="str">
        <v>NBI</v>
      </c>
      <c r="E12" t="str">
        <v>A</v>
      </c>
      <c r="F12" t="str">
        <v>10</v>
      </c>
      <c r="G12" t="str">
        <f>CONCATENATE("#",A12,"-",C12,"-",D12,"-",E12,"-",F12,)</f>
        <v>#RK-KE-NBI-A-10</v>
      </c>
      <c r="H12" t="str">
        <f>concatenate(G12)</f>
        <v>#RK-KE-NBI-A-10</v>
      </c>
      <c r="L12" t="str">
        <f>B12&amp;" - "&amp;K12</f>
        <v xml:space="preserve">Roam Kiosk - </v>
      </c>
      <c r="M12" t="str">
        <f>CONCATENATE(G12," - Rental Kiosk - ",J12," - ",K12)</f>
        <v xml:space="preserve">#RK-KE-NBI-A-10 - Rental Kiosk -  - </v>
      </c>
      <c r="Y12" t="b">
        <v>0</v>
      </c>
      <c r="Z12" t="b">
        <v>0</v>
      </c>
    </row>
    <row r="13">
      <c r="A13" t="str">
        <v>RK</v>
      </c>
      <c r="B13" t="str">
        <f>vlookup(A13,'List of Chargers'!$A$2:$B$5,2,FALSE)</f>
        <v>Roam Kiosk</v>
      </c>
      <c r="C13" t="str">
        <v>KE</v>
      </c>
      <c r="D13" t="str">
        <v>NBI</v>
      </c>
      <c r="E13" t="str">
        <v>A</v>
      </c>
      <c r="F13" t="str">
        <v>11</v>
      </c>
      <c r="G13" t="str">
        <f>CONCATENATE("#",A13,"-",C13,"-",D13,"-",E13,"-",F13,)</f>
        <v>#RK-KE-NBI-A-11</v>
      </c>
      <c r="H13" t="str">
        <f>concatenate(G13)</f>
        <v>#RK-KE-NBI-A-11</v>
      </c>
      <c r="L13" t="str">
        <f>B13&amp;" - "&amp;K13</f>
        <v xml:space="preserve">Roam Kiosk - </v>
      </c>
      <c r="M13" t="str">
        <f>CONCATENATE(G13," - Rental Kiosk - ",J13," - ",K13)</f>
        <v xml:space="preserve">#RK-KE-NBI-A-11 - Rental Kiosk -  - </v>
      </c>
      <c r="Y13" t="b">
        <v>0</v>
      </c>
      <c r="Z13" t="b">
        <v>0</v>
      </c>
    </row>
    <row r="14">
      <c r="A14" t="str">
        <v>RK</v>
      </c>
      <c r="B14" t="str">
        <f>vlookup(A14,'List of Chargers'!$A$2:$B$5,2,FALSE)</f>
        <v>Roam Kiosk</v>
      </c>
      <c r="C14" t="str">
        <v>KE</v>
      </c>
      <c r="D14" t="str">
        <v>NBI</v>
      </c>
      <c r="E14" t="str">
        <v>A</v>
      </c>
      <c r="F14" t="str">
        <v>12</v>
      </c>
      <c r="G14" t="str">
        <f>CONCATENATE("#",A14,"-",C14,"-",D14,"-",E14,"-",F14,)</f>
        <v>#RK-KE-NBI-A-12</v>
      </c>
      <c r="H14" t="str">
        <f>concatenate(G14)</f>
        <v>#RK-KE-NBI-A-12</v>
      </c>
      <c r="L14" t="str">
        <f>B14&amp;" - "&amp;K14</f>
        <v xml:space="preserve">Roam Kiosk - </v>
      </c>
      <c r="M14" t="str">
        <f>CONCATENATE(G14," - Rental Kiosk - ",J14," - ",K14)</f>
        <v xml:space="preserve">#RK-KE-NBI-A-12 - Rental Kiosk -  - </v>
      </c>
      <c r="Y14" t="b">
        <v>0</v>
      </c>
      <c r="Z14" t="b">
        <v>0</v>
      </c>
    </row>
    <row r="15">
      <c r="A15" t="str">
        <v>RK</v>
      </c>
      <c r="B15" t="str">
        <f>vlookup(A15,'List of Chargers'!$A$2:$B$5,2,FALSE)</f>
        <v>Roam Kiosk</v>
      </c>
      <c r="C15" t="str">
        <v>KE</v>
      </c>
      <c r="D15" t="str">
        <v>NBI</v>
      </c>
      <c r="E15" t="str">
        <v>A</v>
      </c>
      <c r="F15" t="str">
        <v>13</v>
      </c>
      <c r="G15" t="str">
        <f>CONCATENATE("#",A15,"-",C15,"-",D15,"-",E15,"-",F15,)</f>
        <v>#RK-KE-NBI-A-13</v>
      </c>
      <c r="H15" t="str">
        <f>concatenate(G15)</f>
        <v>#RK-KE-NBI-A-13</v>
      </c>
      <c r="L15" t="str">
        <f>B15&amp;" - "&amp;K15</f>
        <v xml:space="preserve">Roam Kiosk - </v>
      </c>
      <c r="M15" t="str">
        <f>CONCATENATE(G15," - Rental Kiosk - ",J15," - ",K15)</f>
        <v xml:space="preserve">#RK-KE-NBI-A-13 - Rental Kiosk -  - </v>
      </c>
      <c r="Y15" t="b">
        <v>0</v>
      </c>
      <c r="Z15" t="b">
        <v>0</v>
      </c>
    </row>
    <row r="16">
      <c r="A16" t="str">
        <v>RK</v>
      </c>
      <c r="B16" t="str">
        <f>vlookup(A16,'List of Chargers'!$A$2:$B$5,2,FALSE)</f>
        <v>Roam Kiosk</v>
      </c>
      <c r="C16" t="str">
        <v>KE</v>
      </c>
      <c r="D16" t="str">
        <v>NBI</v>
      </c>
      <c r="E16" t="str">
        <v>A</v>
      </c>
      <c r="F16" t="str">
        <v>14</v>
      </c>
      <c r="G16" t="str">
        <f>CONCATENATE("#",A16,"-",C16,"-",D16,"-",E16,"-",F16,)</f>
        <v>#RK-KE-NBI-A-14</v>
      </c>
      <c r="H16" t="str">
        <f>concatenate(G16)</f>
        <v>#RK-KE-NBI-A-14</v>
      </c>
      <c r="L16" t="str">
        <f>B16&amp;" - "&amp;K16</f>
        <v xml:space="preserve">Roam Kiosk - </v>
      </c>
      <c r="M16" t="str">
        <f>CONCATENATE(G16," - Rental Kiosk - ",J16," - ",K16)</f>
        <v xml:space="preserve">#RK-KE-NBI-A-14 - Rental Kiosk -  - </v>
      </c>
      <c r="Y16" t="b">
        <v>0</v>
      </c>
      <c r="Z16" t="b">
        <v>0</v>
      </c>
    </row>
    <row r="17">
      <c r="A17" t="str">
        <v>RK</v>
      </c>
      <c r="B17" t="str">
        <f>vlookup(A17,'List of Chargers'!$A$2:$B$5,2,FALSE)</f>
        <v>Roam Kiosk</v>
      </c>
      <c r="C17" t="str">
        <v>KE</v>
      </c>
      <c r="D17" t="str">
        <v>NBI</v>
      </c>
      <c r="E17" t="str">
        <v>A</v>
      </c>
      <c r="F17" t="str">
        <v>15</v>
      </c>
      <c r="G17" t="str">
        <f>CONCATENATE("#",A17,"-",C17,"-",D17,"-",E17,"-",F17,)</f>
        <v>#RK-KE-NBI-A-15</v>
      </c>
      <c r="H17" t="str">
        <f>concatenate(G17)</f>
        <v>#RK-KE-NBI-A-15</v>
      </c>
      <c r="L17" t="str">
        <f>B17&amp;" - "&amp;K17</f>
        <v xml:space="preserve">Roam Kiosk - </v>
      </c>
      <c r="M17" t="str">
        <f>CONCATENATE(G17," - Rental Kiosk - ",J17," - ",K17)</f>
        <v xml:space="preserve">#RK-KE-NBI-A-15 - Rental Kiosk -  - </v>
      </c>
      <c r="Y17" t="b">
        <v>0</v>
      </c>
      <c r="Z17" t="b">
        <v>0</v>
      </c>
    </row>
    <row r="18">
      <c r="A18" t="str">
        <v>RK</v>
      </c>
      <c r="B18" t="str">
        <f>vlookup(A18,'List of Chargers'!$A$2:$B$5,2,FALSE)</f>
        <v>Roam Kiosk</v>
      </c>
      <c r="C18" t="str">
        <v>KE</v>
      </c>
      <c r="D18" t="str">
        <v>NBI</v>
      </c>
      <c r="E18" t="str">
        <v>A</v>
      </c>
      <c r="F18" t="str">
        <v>16</v>
      </c>
      <c r="G18" t="str">
        <f>CONCATENATE("#",A18,"-",C18,"-",D18,"-",E18,"-",F18,)</f>
        <v>#RK-KE-NBI-A-16</v>
      </c>
      <c r="H18" t="str">
        <f>concatenate(G18)</f>
        <v>#RK-KE-NBI-A-16</v>
      </c>
      <c r="L18" t="str">
        <f>B18&amp;" - "&amp;K18</f>
        <v xml:space="preserve">Roam Kiosk - </v>
      </c>
      <c r="M18" t="str">
        <f>CONCATENATE(G18," - Rental Kiosk - ",J18," - ",K18)</f>
        <v xml:space="preserve">#RK-KE-NBI-A-16 - Rental Kiosk -  - </v>
      </c>
      <c r="Y18" t="b">
        <v>0</v>
      </c>
      <c r="Z18" t="b">
        <v>0</v>
      </c>
    </row>
    <row r="19">
      <c r="A19" t="str">
        <v>RK</v>
      </c>
      <c r="B19" t="str">
        <f>vlookup(A19,'List of Chargers'!$A$2:$B$5,2,FALSE)</f>
        <v>Roam Kiosk</v>
      </c>
      <c r="C19" t="str">
        <v>KE</v>
      </c>
      <c r="D19" t="str">
        <v>NBI</v>
      </c>
      <c r="E19" t="str">
        <v>A</v>
      </c>
      <c r="F19" t="str">
        <v>17</v>
      </c>
      <c r="G19" t="str">
        <f>CONCATENATE("#",A19,"-",C19,"-",D19,"-",E19,"-",F19,)</f>
        <v>#RK-KE-NBI-A-17</v>
      </c>
      <c r="H19" t="str">
        <f>concatenate(G19)</f>
        <v>#RK-KE-NBI-A-17</v>
      </c>
      <c r="L19" t="str">
        <f>B19&amp;" - "&amp;K19</f>
        <v xml:space="preserve">Roam Kiosk - </v>
      </c>
      <c r="M19" t="str">
        <f>CONCATENATE(G19," - Rental Kiosk - ",J19," - ",K19)</f>
        <v xml:space="preserve">#RK-KE-NBI-A-17 - Rental Kiosk -  - </v>
      </c>
      <c r="Y19" t="b">
        <v>0</v>
      </c>
      <c r="Z19" t="b">
        <v>0</v>
      </c>
    </row>
    <row r="20">
      <c r="A20" t="str">
        <v>RK</v>
      </c>
      <c r="B20" t="str">
        <f>vlookup(A20,'List of Chargers'!$A$2:$B$5,2,FALSE)</f>
        <v>Roam Kiosk</v>
      </c>
      <c r="C20" t="str">
        <v>KE</v>
      </c>
      <c r="D20" t="str">
        <v>NBI</v>
      </c>
      <c r="E20" t="str">
        <v>A</v>
      </c>
      <c r="F20" t="str">
        <v>18</v>
      </c>
      <c r="G20" t="str">
        <f>CONCATENATE("#",A20,"-",C20,"-",D20,"-",E20,"-",F20,)</f>
        <v>#RK-KE-NBI-A-18</v>
      </c>
      <c r="H20" t="str">
        <f>concatenate(G20)</f>
        <v>#RK-KE-NBI-A-18</v>
      </c>
      <c r="L20" t="str">
        <f>B20&amp;" - "&amp;K20</f>
        <v xml:space="preserve">Roam Kiosk - </v>
      </c>
      <c r="M20" t="str">
        <f>CONCATENATE(G20," - Rental Kiosk - ",J20," - ",K20)</f>
        <v xml:space="preserve">#RK-KE-NBI-A-18 - Rental Kiosk -  - </v>
      </c>
      <c r="Y20" t="b">
        <v>0</v>
      </c>
      <c r="Z20" t="b">
        <v>0</v>
      </c>
    </row>
    <row r="21">
      <c r="A21" t="str">
        <v>RK</v>
      </c>
      <c r="B21" t="str">
        <f>vlookup(A21,'List of Chargers'!$A$2:$B$5,2,FALSE)</f>
        <v>Roam Kiosk</v>
      </c>
      <c r="C21" t="str">
        <v>KE</v>
      </c>
      <c r="D21" t="str">
        <v>NBI</v>
      </c>
      <c r="E21" t="str">
        <v>A</v>
      </c>
      <c r="F21" t="str">
        <v>19</v>
      </c>
      <c r="G21" t="str">
        <f>CONCATENATE("#",A21,"-",C21,"-",D21,"-",E21,"-",F21,)</f>
        <v>#RK-KE-NBI-A-19</v>
      </c>
      <c r="H21" t="str">
        <f>concatenate(G21)</f>
        <v>#RK-KE-NBI-A-19</v>
      </c>
      <c r="L21" t="str">
        <f>B21&amp;" - "&amp;K21</f>
        <v xml:space="preserve">Roam Kiosk - </v>
      </c>
      <c r="M21" t="str">
        <f>CONCATENATE(G21," - Rental Kiosk - ",J21," - ",K21)</f>
        <v xml:space="preserve">#RK-KE-NBI-A-19 - Rental Kiosk -  - </v>
      </c>
      <c r="Y21" t="b">
        <v>0</v>
      </c>
      <c r="Z21" t="b">
        <v>0</v>
      </c>
    </row>
    <row r="22">
      <c r="A22" t="str">
        <v>RK</v>
      </c>
      <c r="B22" t="str">
        <f>vlookup(A22,'List of Chargers'!$A$2:$B$5,2,FALSE)</f>
        <v>Roam Kiosk</v>
      </c>
      <c r="C22" t="str">
        <v>KE</v>
      </c>
      <c r="D22" t="str">
        <v>NBI</v>
      </c>
      <c r="E22" t="str">
        <v>A</v>
      </c>
      <c r="F22" t="str">
        <v>20</v>
      </c>
      <c r="G22" t="str">
        <f>CONCATENATE("#",A22,"-",C22,"-",D22,"-",E22,"-",F22,)</f>
        <v>#RK-KE-NBI-A-20</v>
      </c>
      <c r="H22" t="str">
        <f>concatenate(G22)</f>
        <v>#RK-KE-NBI-A-20</v>
      </c>
      <c r="L22" t="str">
        <f>B22&amp;" - "&amp;K22</f>
        <v xml:space="preserve">Roam Kiosk - </v>
      </c>
      <c r="M22" t="str">
        <f>CONCATENATE(G22," - Rental Kiosk - ",J22," - ",K22)</f>
        <v xml:space="preserve">#RK-KE-NBI-A-20 - Rental Kiosk -  - </v>
      </c>
      <c r="Y22" t="b">
        <v>0</v>
      </c>
      <c r="Z22" t="b">
        <v>0</v>
      </c>
    </row>
    <row r="23">
      <c r="A23" t="str">
        <v>RK</v>
      </c>
      <c r="B23" t="str">
        <f>vlookup(A23,'List of Chargers'!$A$2:$B$5,2,FALSE)</f>
        <v>Roam Kiosk</v>
      </c>
      <c r="C23" t="str">
        <v>KE</v>
      </c>
      <c r="D23" t="str">
        <v>NBI</v>
      </c>
      <c r="E23" t="str">
        <v>A</v>
      </c>
      <c r="F23" t="str">
        <v>21</v>
      </c>
      <c r="G23" t="str">
        <f>CONCATENATE("#",A23,"-",C23,"-",D23,"-",E23,"-",F23,)</f>
        <v>#RK-KE-NBI-A-21</v>
      </c>
      <c r="H23" t="str">
        <f>concatenate(G23)</f>
        <v>#RK-KE-NBI-A-21</v>
      </c>
      <c r="L23" t="str">
        <f>B23&amp;" - "&amp;K23</f>
        <v xml:space="preserve">Roam Kiosk - </v>
      </c>
      <c r="M23" t="str">
        <f>CONCATENATE(G23," - Rental Kiosk - ",J23," - ",K23)</f>
        <v xml:space="preserve">#RK-KE-NBI-A-21 - Rental Kiosk -  - </v>
      </c>
    </row>
    <row r="24">
      <c r="A24" t="str">
        <v>RK</v>
      </c>
      <c r="B24" t="str">
        <f>vlookup(A24,'List of Chargers'!$A$2:$B$5,2,FALSE)</f>
        <v>Roam Kiosk</v>
      </c>
      <c r="C24" t="str">
        <v>KE</v>
      </c>
      <c r="D24" t="str">
        <v>NBI</v>
      </c>
      <c r="E24" t="str">
        <v>A</v>
      </c>
      <c r="F24" t="str">
        <v>22</v>
      </c>
      <c r="G24" t="str">
        <f>CONCATENATE("#",A24,"-",C24,"-",D24,"-",E24,"-",F24,)</f>
        <v>#RK-KE-NBI-A-22</v>
      </c>
      <c r="H24" t="str">
        <f>concatenate(G24)</f>
        <v>#RK-KE-NBI-A-22</v>
      </c>
      <c r="L24" t="str">
        <f>B24&amp;" - "&amp;K24</f>
        <v xml:space="preserve">Roam Kiosk - </v>
      </c>
      <c r="M24" t="str">
        <f>CONCATENATE(G24," - Rental Kiosk - ",J24," - ",K24)</f>
        <v xml:space="preserve">#RK-KE-NBI-A-22 - Rental Kiosk -  - </v>
      </c>
    </row>
    <row r="25">
      <c r="A25" t="str">
        <v>RK</v>
      </c>
      <c r="B25" t="str">
        <f>vlookup(A25,'List of Chargers'!$A$2:$B$5,2,FALSE)</f>
        <v>Roam Kiosk</v>
      </c>
      <c r="C25" t="str">
        <v>KE</v>
      </c>
      <c r="D25" t="str">
        <v>NBI</v>
      </c>
      <c r="E25" t="str">
        <v>A</v>
      </c>
      <c r="F25" t="str">
        <v>23</v>
      </c>
      <c r="G25" t="str">
        <f>CONCATENATE("#",A25,"-",C25,"-",D25,"-",E25,"-",F25,)</f>
        <v>#RK-KE-NBI-A-23</v>
      </c>
      <c r="H25" t="str">
        <f>concatenate(G25)</f>
        <v>#RK-KE-NBI-A-23</v>
      </c>
      <c r="L25" t="str">
        <f>B25&amp;" - "&amp;K25</f>
        <v xml:space="preserve">Roam Kiosk - </v>
      </c>
      <c r="M25" t="str">
        <f>CONCATENATE(G25," - Rental Kiosk - ",J25," - ",K25)</f>
        <v xml:space="preserve">#RK-KE-NBI-A-23 - Rental Kiosk -  - </v>
      </c>
    </row>
    <row r="26">
      <c r="A26" t="str">
        <v>RK</v>
      </c>
      <c r="B26" t="str">
        <f>vlookup(A26,'List of Chargers'!$A$2:$B$5,2,FALSE)</f>
        <v>Roam Kiosk</v>
      </c>
      <c r="C26" t="str">
        <v>KE</v>
      </c>
      <c r="D26" t="str">
        <v>NBI</v>
      </c>
      <c r="E26" t="str">
        <v>A</v>
      </c>
      <c r="F26" t="str">
        <v>24</v>
      </c>
      <c r="G26" t="str">
        <f>CONCATENATE("#",A26,"-",C26,"-",D26,"-",E26,"-",F26,)</f>
        <v>#RK-KE-NBI-A-24</v>
      </c>
      <c r="H26" t="str">
        <f>concatenate(G26)</f>
        <v>#RK-KE-NBI-A-24</v>
      </c>
      <c r="L26" t="str">
        <f>B26&amp;" - "&amp;K26</f>
        <v xml:space="preserve">Roam Kiosk - </v>
      </c>
      <c r="M26" t="str">
        <f>CONCATENATE(G26," - Rental Kiosk - ",J26," - ",K26)</f>
        <v xml:space="preserve">#RK-KE-NBI-A-24 - Rental Kiosk -  - </v>
      </c>
    </row>
    <row r="27">
      <c r="A27" t="str">
        <v>RK</v>
      </c>
      <c r="B27" t="str">
        <f>vlookup(A27,'List of Chargers'!$A$2:$B$5,2,FALSE)</f>
        <v>Roam Kiosk</v>
      </c>
      <c r="C27" t="str">
        <v>KE</v>
      </c>
      <c r="D27" t="str">
        <v>NBI</v>
      </c>
      <c r="E27" t="str">
        <v>A</v>
      </c>
      <c r="F27" t="str">
        <v>25</v>
      </c>
      <c r="G27" t="str">
        <f>CONCATENATE("#",A27,"-",C27,"-",D27,"-",E27,"-",F27,)</f>
        <v>#RK-KE-NBI-A-25</v>
      </c>
      <c r="H27" t="str">
        <f>concatenate(G27)</f>
        <v>#RK-KE-NBI-A-25</v>
      </c>
      <c r="L27" t="str">
        <f>B27&amp;" - "&amp;K27</f>
        <v xml:space="preserve">Roam Kiosk - </v>
      </c>
      <c r="M27" t="str">
        <f>CONCATENATE(G27," - Rental Kiosk - ",J27," - ",K27)</f>
        <v xml:space="preserve">#RK-KE-NBI-A-25 - Rental Kiosk -  - </v>
      </c>
    </row>
    <row r="28">
      <c r="A28" t="str">
        <v>RK</v>
      </c>
      <c r="B28" t="str">
        <f>vlookup(A28,'List of Chargers'!$A$2:$B$5,2,FALSE)</f>
        <v>Roam Kiosk</v>
      </c>
      <c r="C28" t="str">
        <v>KE</v>
      </c>
      <c r="D28" t="str">
        <v>NBI</v>
      </c>
      <c r="E28" t="str">
        <v>A</v>
      </c>
      <c r="F28" t="str">
        <v>26</v>
      </c>
      <c r="G28" t="str">
        <f>CONCATENATE("#",A28,"-",C28,"-",D28,"-",E28,"-",F28,)</f>
        <v>#RK-KE-NBI-A-26</v>
      </c>
      <c r="H28" t="str">
        <f>concatenate(G28)</f>
        <v>#RK-KE-NBI-A-26</v>
      </c>
      <c r="L28" t="str">
        <f>B28&amp;" - "&amp;K28</f>
        <v xml:space="preserve">Roam Kiosk - </v>
      </c>
      <c r="M28" t="str">
        <f>CONCATENATE(G28," - Rental Kiosk - ",J28," - ",K28)</f>
        <v xml:space="preserve">#RK-KE-NBI-A-26 - Rental Kiosk -  - </v>
      </c>
    </row>
    <row r="29">
      <c r="A29" t="str">
        <v>RK</v>
      </c>
      <c r="B29" t="str">
        <f>vlookup(A29,'List of Chargers'!$A$2:$B$5,2,FALSE)</f>
        <v>Roam Kiosk</v>
      </c>
      <c r="C29" t="str">
        <v>KE</v>
      </c>
      <c r="D29" t="str">
        <v>NBI</v>
      </c>
      <c r="E29" t="str">
        <v>A</v>
      </c>
      <c r="F29" t="str">
        <v>27</v>
      </c>
      <c r="G29" t="str">
        <f>CONCATENATE("#",A29,"-",C29,"-",D29,"-",E29,"-",F29,)</f>
        <v>#RK-KE-NBI-A-27</v>
      </c>
      <c r="H29" t="str">
        <f>concatenate(G29)</f>
        <v>#RK-KE-NBI-A-27</v>
      </c>
      <c r="L29" t="str">
        <f>B29&amp;" - "&amp;K29</f>
        <v xml:space="preserve">Roam Kiosk - </v>
      </c>
      <c r="M29" t="str">
        <f>CONCATENATE(G29," - Rental Kiosk - ",J29," - ",K29)</f>
        <v xml:space="preserve">#RK-KE-NBI-A-27 - Rental Kiosk -  - </v>
      </c>
    </row>
    <row r="30">
      <c r="A30" t="str">
        <v>RK</v>
      </c>
      <c r="B30" t="str">
        <f>vlookup(A30,'List of Chargers'!$A$2:$B$5,2,FALSE)</f>
        <v>Roam Kiosk</v>
      </c>
      <c r="C30" t="str">
        <v>KE</v>
      </c>
      <c r="D30" t="str">
        <v>NBI</v>
      </c>
      <c r="E30" t="str">
        <v>A</v>
      </c>
      <c r="F30" t="str">
        <v>28</v>
      </c>
      <c r="G30" t="str">
        <f>CONCATENATE("#",A30,"-",C30,"-",D30,"-",E30,"-",F30,)</f>
        <v>#RK-KE-NBI-A-28</v>
      </c>
      <c r="H30" t="str">
        <f>concatenate(G30)</f>
        <v>#RK-KE-NBI-A-28</v>
      </c>
      <c r="L30" t="str">
        <f>B30&amp;" - "&amp;K30</f>
        <v xml:space="preserve">Roam Kiosk - </v>
      </c>
      <c r="M30" t="str">
        <f>CONCATENATE(G30," - Rental Kiosk - ",J30," - ",K30)</f>
        <v xml:space="preserve">#RK-KE-NBI-A-28 - Rental Kiosk -  - </v>
      </c>
    </row>
    <row r="31">
      <c r="A31" t="str">
        <v>RK</v>
      </c>
      <c r="B31" t="str">
        <f>vlookup(A31,'List of Chargers'!$A$2:$B$5,2,FALSE)</f>
        <v>Roam Kiosk</v>
      </c>
      <c r="C31" t="str">
        <v>KE</v>
      </c>
      <c r="D31" t="str">
        <v>NBI</v>
      </c>
      <c r="E31" t="str">
        <v>A</v>
      </c>
      <c r="F31" t="str">
        <v>29</v>
      </c>
      <c r="G31" t="str">
        <f>CONCATENATE("#",A31,"-",C31,"-",D31,"-",E31,"-",F31,)</f>
        <v>#RK-KE-NBI-A-29</v>
      </c>
      <c r="H31" t="str">
        <f>concatenate(G31)</f>
        <v>#RK-KE-NBI-A-29</v>
      </c>
      <c r="L31" t="str">
        <f>B31&amp;" - "&amp;K31</f>
        <v xml:space="preserve">Roam Kiosk - </v>
      </c>
      <c r="M31" t="str">
        <f>CONCATENATE(G31," - Rental Kiosk - ",J31," - ",K31)</f>
        <v xml:space="preserve">#RK-KE-NBI-A-29 - Rental Kiosk -  - </v>
      </c>
    </row>
    <row r="32">
      <c r="A32" t="str">
        <v>RK</v>
      </c>
      <c r="B32" t="str">
        <f>vlookup(A32,'List of Chargers'!$A$2:$B$5,2,FALSE)</f>
        <v>Roam Kiosk</v>
      </c>
      <c r="C32" t="str">
        <v>KE</v>
      </c>
      <c r="D32" t="str">
        <v>NBI</v>
      </c>
      <c r="E32" t="str">
        <v>A</v>
      </c>
      <c r="F32" t="str">
        <v>30</v>
      </c>
      <c r="G32" t="str">
        <f>CONCATENATE("#",A32,"-",C32,"-",D32,"-",E32,"-",F32,)</f>
        <v>#RK-KE-NBI-A-30</v>
      </c>
      <c r="H32" t="str">
        <f>concatenate(G32)</f>
        <v>#RK-KE-NBI-A-30</v>
      </c>
      <c r="L32" t="str">
        <f>B32&amp;" - "&amp;K32</f>
        <v xml:space="preserve">Roam Kiosk - </v>
      </c>
      <c r="M32" t="str">
        <f>CONCATENATE(G32," - Rental Kiosk - ",J32," - ",K32)</f>
        <v xml:space="preserve">#RK-KE-NBI-A-30 - Rental Kiosk -  - </v>
      </c>
    </row>
    <row r="33">
      <c r="A33" t="str">
        <v>RK</v>
      </c>
      <c r="B33" t="str">
        <f>vlookup(A33,'List of Chargers'!$A$2:$B$5,2,FALSE)</f>
        <v>Roam Kiosk</v>
      </c>
      <c r="C33" t="str">
        <v>KE</v>
      </c>
      <c r="D33" t="str">
        <v>NBI</v>
      </c>
      <c r="E33" t="str">
        <v>A</v>
      </c>
      <c r="F33" t="str">
        <v>31</v>
      </c>
      <c r="G33" t="str">
        <f>CONCATENATE("#",A33,"-",C33,"-",D33,"-",E33,"-",F33,)</f>
        <v>#RK-KE-NBI-A-31</v>
      </c>
      <c r="H33" t="str">
        <f>concatenate(G33)</f>
        <v>#RK-KE-NBI-A-31</v>
      </c>
      <c r="L33" t="str">
        <f>B33&amp;" - "&amp;K33</f>
        <v xml:space="preserve">Roam Kiosk - </v>
      </c>
      <c r="M33" t="str">
        <f>CONCATENATE(G33," - Rental Kiosk - ",J33," - ",K33)</f>
        <v xml:space="preserve">#RK-KE-NBI-A-31 - Rental Kiosk -  - </v>
      </c>
    </row>
    <row r="34">
      <c r="A34" t="str">
        <v>RK</v>
      </c>
      <c r="B34" t="str">
        <f>vlookup(A34,'List of Chargers'!$A$2:$B$5,2,FALSE)</f>
        <v>Roam Kiosk</v>
      </c>
      <c r="C34" t="str">
        <v>KE</v>
      </c>
      <c r="D34" t="str">
        <v>NBI</v>
      </c>
      <c r="E34" t="str">
        <v>A</v>
      </c>
      <c r="F34" t="str">
        <v>32</v>
      </c>
      <c r="G34" t="str">
        <f>CONCATENATE("#",A34,"-",C34,"-",D34,"-",E34,"-",F34,)</f>
        <v>#RK-KE-NBI-A-32</v>
      </c>
      <c r="H34" t="str">
        <f>concatenate(G34)</f>
        <v>#RK-KE-NBI-A-32</v>
      </c>
      <c r="L34" t="str">
        <f>B34&amp;" - "&amp;K34</f>
        <v xml:space="preserve">Roam Kiosk - </v>
      </c>
      <c r="M34" t="str">
        <f>CONCATENATE(G34," - Rental Kiosk - ",J34," - ",K34)</f>
        <v xml:space="preserve">#RK-KE-NBI-A-32 - Rental Kiosk -  - </v>
      </c>
    </row>
    <row r="35">
      <c r="A35" t="str">
        <v>RK</v>
      </c>
      <c r="B35" t="str">
        <f>vlookup(A35,'List of Chargers'!$A$2:$B$5,2,FALSE)</f>
        <v>Roam Kiosk</v>
      </c>
      <c r="C35" t="str">
        <v>KE</v>
      </c>
      <c r="D35" t="str">
        <v>NBI</v>
      </c>
      <c r="E35" t="str">
        <v>A</v>
      </c>
      <c r="F35" t="str">
        <v>33</v>
      </c>
      <c r="G35" t="str">
        <f>CONCATENATE("#",A35,"-",C35,"-",D35,"-",E35,"-",F35,)</f>
        <v>#RK-KE-NBI-A-33</v>
      </c>
      <c r="H35" t="str">
        <f>concatenate(G35)</f>
        <v>#RK-KE-NBI-A-33</v>
      </c>
      <c r="L35" t="str">
        <f>B35&amp;" - "&amp;K35</f>
        <v xml:space="preserve">Roam Kiosk - </v>
      </c>
      <c r="M35" t="str">
        <f>CONCATENATE(G35," - Rental Kiosk - ",J35," - ",K35)</f>
        <v xml:space="preserve">#RK-KE-NBI-A-33 - Rental Kiosk -  - </v>
      </c>
    </row>
  </sheetData>
  <mergeCells count="3">
    <mergeCell ref="J1:N1"/>
    <mergeCell ref="O1:P1"/>
    <mergeCell ref="V1:X1"/>
  </mergeCells>
  <ignoredErrors>
    <ignoredError numberStoredAsText="1" sqref="A1:Z1001"/>
  </ignoredErrors>
</worksheet>
</file>

<file path=xl/worksheets/sheet3.xml><?xml version="1.0" encoding="utf-8"?>
<worksheet xmlns="http://schemas.openxmlformats.org/spreadsheetml/2006/main" xmlns:r="http://schemas.openxmlformats.org/officeDocument/2006/relationships">
  <dimension ref="A1:D48"/>
  <sheetViews>
    <sheetView workbookViewId="0" rightToLeft="0"/>
  </sheetViews>
  <sheetData>
    <row r="1">
      <c r="A1" t="str">
        <v>Code</v>
      </c>
      <c r="B1" t="str">
        <v>County</v>
      </c>
      <c r="C1" t="str">
        <v>Headquarters/ capital</v>
      </c>
      <c r="D1" t="str">
        <v>Postal abbreviations</v>
      </c>
    </row>
    <row r="2">
      <c r="A2">
        <v>1</v>
      </c>
      <c r="B2" t="str">
        <v>Mombasa</v>
      </c>
      <c r="C2" t="str">
        <v>Mombasa</v>
      </c>
      <c r="D2" t="str">
        <v>MSA</v>
      </c>
    </row>
    <row r="3">
      <c r="A3">
        <v>2</v>
      </c>
      <c r="B3" t="str">
        <v>Kwale</v>
      </c>
      <c r="C3" t="str">
        <v>Kwale</v>
      </c>
      <c r="D3" t="str">
        <v>KWL</v>
      </c>
    </row>
    <row r="4">
      <c r="A4">
        <v>3</v>
      </c>
      <c r="B4" t="str">
        <v>Kilifi</v>
      </c>
      <c r="C4" t="str">
        <v>Kilifi</v>
      </c>
      <c r="D4" t="str">
        <v>KLF</v>
      </c>
    </row>
    <row r="5">
      <c r="A5">
        <v>4</v>
      </c>
      <c r="B5" t="str">
        <v>Tana River</v>
      </c>
      <c r="C5" t="str">
        <v>Hola</v>
      </c>
      <c r="D5" t="str">
        <v>TRV</v>
      </c>
    </row>
    <row r="6">
      <c r="A6">
        <v>5</v>
      </c>
      <c r="B6" t="str">
        <v>Lamu</v>
      </c>
      <c r="C6" t="str">
        <v>Lamu</v>
      </c>
      <c r="D6" t="str">
        <v>LMU</v>
      </c>
    </row>
    <row r="7">
      <c r="A7">
        <v>6</v>
      </c>
      <c r="B7" t="str">
        <v>Taita–Taveta</v>
      </c>
      <c r="C7" t="str">
        <v>Mwatate</v>
      </c>
      <c r="D7" t="str">
        <v>TVT</v>
      </c>
    </row>
    <row r="8">
      <c r="A8">
        <v>7</v>
      </c>
      <c r="B8" t="str">
        <v>Garissa</v>
      </c>
      <c r="C8" t="str">
        <v>Garissa</v>
      </c>
      <c r="D8" t="str">
        <v>GRS</v>
      </c>
    </row>
    <row r="9">
      <c r="A9">
        <v>8</v>
      </c>
      <c r="B9" t="str">
        <v>Wajir</v>
      </c>
      <c r="C9" t="str">
        <v>Wajir</v>
      </c>
      <c r="D9" t="str">
        <v>WJR</v>
      </c>
    </row>
    <row r="10">
      <c r="A10">
        <v>9</v>
      </c>
      <c r="B10" t="str">
        <v>Mandera</v>
      </c>
      <c r="C10" t="str">
        <v>Mandera</v>
      </c>
      <c r="D10" t="str">
        <v>MDR</v>
      </c>
    </row>
    <row r="11">
      <c r="A11">
        <v>10</v>
      </c>
      <c r="B11" t="str">
        <v>Marsabit</v>
      </c>
      <c r="C11" t="str">
        <v>Marsabit</v>
      </c>
      <c r="D11" t="str">
        <v>MRS</v>
      </c>
    </row>
    <row r="12">
      <c r="A12">
        <v>11</v>
      </c>
      <c r="B12" t="str">
        <v>Isiolo</v>
      </c>
      <c r="C12" t="str">
        <v>Isiolo</v>
      </c>
      <c r="D12" t="str">
        <v>ISL</v>
      </c>
    </row>
    <row r="13">
      <c r="A13">
        <v>12</v>
      </c>
      <c r="B13" t="str">
        <v>Meru</v>
      </c>
      <c r="C13" t="str">
        <v>Meru</v>
      </c>
      <c r="D13" t="str">
        <v>MRU</v>
      </c>
    </row>
    <row r="14">
      <c r="A14">
        <v>13</v>
      </c>
      <c r="B14" t="str">
        <v>Tharaka-Nithi</v>
      </c>
      <c r="C14" t="str">
        <v>Kathwana</v>
      </c>
      <c r="D14" t="str">
        <v>TNT</v>
      </c>
    </row>
    <row r="15">
      <c r="A15">
        <v>14</v>
      </c>
      <c r="B15" t="str">
        <v>Embu</v>
      </c>
      <c r="C15" t="str">
        <v>Embu</v>
      </c>
      <c r="D15" t="str">
        <v>EMB</v>
      </c>
    </row>
    <row r="16">
      <c r="A16">
        <v>15</v>
      </c>
      <c r="B16" t="str">
        <v>Kitui</v>
      </c>
      <c r="C16" t="str">
        <v>Kitui</v>
      </c>
      <c r="D16" t="str">
        <v>KTU</v>
      </c>
    </row>
    <row r="17">
      <c r="A17">
        <v>16</v>
      </c>
      <c r="B17" t="str">
        <v>Machakos</v>
      </c>
      <c r="C17" t="str">
        <v>Machakos</v>
      </c>
      <c r="D17" t="str">
        <v>MCK</v>
      </c>
    </row>
    <row r="18">
      <c r="A18">
        <v>17</v>
      </c>
      <c r="B18" t="str">
        <v>Makueni</v>
      </c>
      <c r="C18" t="str">
        <v>Wote</v>
      </c>
      <c r="D18" t="str">
        <v>MKN</v>
      </c>
    </row>
    <row r="19">
      <c r="A19">
        <v>18</v>
      </c>
      <c r="B19" t="str">
        <v>Nyandarua</v>
      </c>
      <c r="C19" t="str">
        <v>Ol Karau</v>
      </c>
      <c r="D19" t="str">
        <v>NDR</v>
      </c>
    </row>
    <row r="20">
      <c r="A20">
        <v>19</v>
      </c>
      <c r="B20" t="str">
        <v>Nyeri</v>
      </c>
      <c r="C20" t="str">
        <v>Nyeri</v>
      </c>
      <c r="D20" t="str">
        <v>NYR</v>
      </c>
    </row>
    <row r="21">
      <c r="A21">
        <v>20</v>
      </c>
      <c r="B21" t="str">
        <v>Kirinyaga</v>
      </c>
      <c r="C21" t="str">
        <v>Kerugoya</v>
      </c>
      <c r="D21" t="str">
        <v>KRG</v>
      </c>
    </row>
    <row r="22">
      <c r="A22">
        <v>21</v>
      </c>
      <c r="B22" t="str">
        <v>Murang'a</v>
      </c>
      <c r="C22" t="str">
        <v>Murang'a</v>
      </c>
      <c r="D22" t="str">
        <v>MRG</v>
      </c>
    </row>
    <row r="23">
      <c r="A23">
        <v>22</v>
      </c>
      <c r="B23" t="str">
        <v>Kiambu</v>
      </c>
      <c r="C23" t="str">
        <v>Kiambu</v>
      </c>
      <c r="D23" t="str">
        <v>KMB</v>
      </c>
    </row>
    <row r="24">
      <c r="A24">
        <v>23</v>
      </c>
      <c r="B24" t="str">
        <v>Turkana</v>
      </c>
      <c r="C24" t="str">
        <v>Lodwar</v>
      </c>
      <c r="D24" t="str">
        <v>TRK</v>
      </c>
    </row>
    <row r="25">
      <c r="A25">
        <v>24</v>
      </c>
      <c r="B25" t="str">
        <v>West Pokot</v>
      </c>
      <c r="C25" t="str">
        <v>Kapenguria</v>
      </c>
      <c r="D25" t="str">
        <v>WPK</v>
      </c>
    </row>
    <row r="26">
      <c r="A26">
        <v>25</v>
      </c>
      <c r="B26" t="str">
        <v>Samburu</v>
      </c>
      <c r="C26" t="str">
        <v>Maralal</v>
      </c>
      <c r="D26" t="str">
        <v>SBR</v>
      </c>
    </row>
    <row r="27">
      <c r="A27">
        <v>26</v>
      </c>
      <c r="B27" t="str">
        <v>Trans-Nzoia</v>
      </c>
      <c r="C27" t="str">
        <v>Kitale</v>
      </c>
      <c r="D27" t="str">
        <v>TNZ</v>
      </c>
    </row>
    <row r="28">
      <c r="A28">
        <v>27</v>
      </c>
      <c r="B28" t="str">
        <v>Uasin Gishu</v>
      </c>
      <c r="C28" t="str">
        <v>Eldoret</v>
      </c>
      <c r="D28" t="str">
        <v>UGS</v>
      </c>
    </row>
    <row r="29">
      <c r="A29">
        <v>28</v>
      </c>
      <c r="B29" t="str">
        <v>Elgeyo-Marakwet</v>
      </c>
      <c r="C29" t="str">
        <v>Iten</v>
      </c>
      <c r="D29" t="str">
        <v>EMK</v>
      </c>
    </row>
    <row r="30">
      <c r="A30">
        <v>29</v>
      </c>
      <c r="B30" t="str">
        <v>Nandi</v>
      </c>
      <c r="C30" t="str">
        <v>Kapsabet</v>
      </c>
      <c r="D30" t="str">
        <v>NDI</v>
      </c>
    </row>
    <row r="31">
      <c r="A31">
        <v>30</v>
      </c>
      <c r="B31" t="str">
        <v>Baringo</v>
      </c>
      <c r="C31" t="str">
        <v>Kabarnet</v>
      </c>
      <c r="D31" t="str">
        <v>BRG</v>
      </c>
    </row>
    <row r="32">
      <c r="A32">
        <v>31</v>
      </c>
      <c r="B32" t="str">
        <v>Laikipia</v>
      </c>
      <c r="C32" t="str">
        <v>Rumuruti</v>
      </c>
      <c r="D32" t="str">
        <v>LKP</v>
      </c>
    </row>
    <row r="33">
      <c r="A33">
        <v>32</v>
      </c>
      <c r="B33" t="str">
        <v>Nakuru</v>
      </c>
      <c r="C33" t="str">
        <v>Nakuru</v>
      </c>
      <c r="D33" t="str">
        <v>NKR</v>
      </c>
    </row>
    <row r="34">
      <c r="A34">
        <v>33</v>
      </c>
      <c r="B34" t="str">
        <v>Narok</v>
      </c>
      <c r="C34" t="str">
        <v>Narok</v>
      </c>
      <c r="D34" t="str">
        <v>NRK</v>
      </c>
    </row>
    <row r="35">
      <c r="A35">
        <v>34</v>
      </c>
      <c r="B35" t="str">
        <v>Kajiado</v>
      </c>
      <c r="C35" t="str">
        <v>Kajiado</v>
      </c>
      <c r="D35" t="str">
        <v>KJD</v>
      </c>
    </row>
    <row r="36">
      <c r="A36">
        <v>35</v>
      </c>
      <c r="B36" t="str">
        <v>Kericho</v>
      </c>
      <c r="C36" t="str">
        <v>Kericho</v>
      </c>
      <c r="D36" t="str">
        <v>KRC</v>
      </c>
    </row>
    <row r="37">
      <c r="A37">
        <v>36</v>
      </c>
      <c r="B37" t="str">
        <v>Bomet</v>
      </c>
      <c r="C37" t="str">
        <v>Bomet</v>
      </c>
      <c r="D37" t="str">
        <v>BMT</v>
      </c>
    </row>
    <row r="38">
      <c r="A38">
        <v>37</v>
      </c>
      <c r="B38" t="str">
        <v>Kakamega</v>
      </c>
      <c r="C38" t="str">
        <v>Kakamega</v>
      </c>
      <c r="D38" t="str">
        <v>KKG</v>
      </c>
    </row>
    <row r="39">
      <c r="A39">
        <v>38</v>
      </c>
      <c r="B39" t="str">
        <v>Vihiga</v>
      </c>
      <c r="C39" t="str">
        <v>Mbale</v>
      </c>
      <c r="D39" t="str">
        <v>VHG</v>
      </c>
    </row>
    <row r="40">
      <c r="A40">
        <v>39</v>
      </c>
      <c r="B40" t="str">
        <v>Bungoma</v>
      </c>
      <c r="C40" t="str">
        <v>Bungoma</v>
      </c>
      <c r="D40" t="str">
        <v>BGM</v>
      </c>
    </row>
    <row r="41">
      <c r="A41">
        <v>40</v>
      </c>
      <c r="B41" t="str">
        <v>Busia</v>
      </c>
      <c r="C41" t="str">
        <v>Busia</v>
      </c>
      <c r="D41" t="str">
        <v>BSA</v>
      </c>
    </row>
    <row r="42">
      <c r="A42">
        <v>41</v>
      </c>
      <c r="B42" t="str">
        <v>Siaya</v>
      </c>
      <c r="C42" t="str">
        <v>Siaya</v>
      </c>
      <c r="D42" t="str">
        <v>SYA</v>
      </c>
    </row>
    <row r="43">
      <c r="A43">
        <v>42</v>
      </c>
      <c r="B43" t="str">
        <v>Kisumu</v>
      </c>
      <c r="C43" t="str">
        <v>Kisumu</v>
      </c>
      <c r="D43" t="str">
        <v>KSM</v>
      </c>
    </row>
    <row r="44">
      <c r="A44">
        <v>43</v>
      </c>
      <c r="B44" t="str">
        <v>Homa Bay</v>
      </c>
      <c r="C44" t="str">
        <v>Homa Bay</v>
      </c>
      <c r="D44" t="str">
        <v>HBY</v>
      </c>
    </row>
    <row r="45">
      <c r="A45">
        <v>44</v>
      </c>
      <c r="B45" t="str">
        <v>Migori</v>
      </c>
      <c r="C45" t="str">
        <v>Migori</v>
      </c>
      <c r="D45" t="str">
        <v>MGR</v>
      </c>
    </row>
    <row r="46">
      <c r="A46">
        <v>45</v>
      </c>
      <c r="B46" t="str">
        <v>Kisii</v>
      </c>
      <c r="C46" t="str">
        <v>Kisii</v>
      </c>
      <c r="D46" t="str">
        <v>KSI</v>
      </c>
    </row>
    <row r="47">
      <c r="A47">
        <v>46</v>
      </c>
      <c r="B47" t="str">
        <v>Nyamira</v>
      </c>
      <c r="C47" t="str">
        <v>Nyamira</v>
      </c>
      <c r="D47" t="str">
        <v>NMR</v>
      </c>
    </row>
    <row r="48">
      <c r="A48">
        <v>47</v>
      </c>
      <c r="B48" t="str">
        <v>Nairobi</v>
      </c>
      <c r="C48" t="str">
        <v>Nairobi</v>
      </c>
      <c r="D48" t="str">
        <v>NBI</v>
      </c>
    </row>
  </sheetData>
  <ignoredErrors>
    <ignoredError numberStoredAsText="1" sqref="A1:D48"/>
  </ignoredErrors>
</worksheet>
</file>

<file path=xl/worksheets/sheet4.xml><?xml version="1.0" encoding="utf-8"?>
<worksheet xmlns="http://schemas.openxmlformats.org/spreadsheetml/2006/main" xmlns:r="http://schemas.openxmlformats.org/officeDocument/2006/relationships">
  <dimension ref="B2:F42"/>
  <sheetViews>
    <sheetView workbookViewId="0" rightToLeft="0"/>
  </sheetViews>
  <sheetData>
    <row r="2">
      <c r="B2" t="str">
        <v>FO-XXX-YY#OUTLET/CHARGER-ID</v>
      </c>
      <c r="F2" t="str">
        <v>Link to Field Ops Setup from Dynamics</v>
      </c>
    </row>
    <row r="4">
      <c r="B4" t="str">
        <v>FO</v>
      </c>
      <c r="C4" t="str">
        <v>Field Operation</v>
      </c>
    </row>
    <row r="5">
      <c r="B5" t="str">
        <v>XXX</v>
      </c>
      <c r="C5" t="str">
        <v>Regional ISO Code</v>
      </c>
    </row>
    <row r="6">
      <c r="B6" t="str">
        <v>YY</v>
      </c>
      <c r="C6" t="str">
        <v>Area Number</v>
      </c>
    </row>
    <row r="8">
      <c r="B8" t="str">
        <v>EXAMPLE</v>
      </c>
    </row>
    <row r="10">
      <c r="B10" t="str">
        <v>FO-NBI-01#RH-KE-NBI-A-01</v>
      </c>
    </row>
    <row r="12">
      <c r="B12" t="str">
        <v>FO</v>
      </c>
      <c r="C12" t="str">
        <v>Field Operations</v>
      </c>
    </row>
    <row r="13">
      <c r="B13" t="str">
        <v>NBI</v>
      </c>
      <c r="C13" t="str">
        <v>Nairobi Region</v>
      </c>
    </row>
    <row r="14">
      <c r="B14" t="str">
        <v>01</v>
      </c>
      <c r="C14" t="str">
        <v>Area 01</v>
      </c>
    </row>
    <row r="15">
      <c r="B15" t="str">
        <v>#</v>
      </c>
    </row>
    <row r="16">
      <c r="B16" t="str">
        <v>RH</v>
      </c>
      <c r="C16" t="str">
        <v>Roam Hub</v>
      </c>
    </row>
    <row r="17">
      <c r="B17" t="str">
        <v>KE</v>
      </c>
      <c r="C17" t="str">
        <v>Kenya</v>
      </c>
    </row>
    <row r="18">
      <c r="B18" t="str">
        <v>A</v>
      </c>
      <c r="C18" t="str">
        <v>Increment A</v>
      </c>
    </row>
    <row r="19">
      <c r="B19" t="str">
        <v>01</v>
      </c>
      <c r="C19" t="str">
        <v>Increment 01</v>
      </c>
    </row>
    <row r="21">
      <c r="B21" t="str">
        <v>LIST OF REGIONS</v>
      </c>
    </row>
    <row r="23">
      <c r="B23" t="str">
        <v>Regions</v>
      </c>
      <c r="C23" t="str">
        <v>Regions Name</v>
      </c>
    </row>
    <row r="24">
      <c r="B24" t="str">
        <v>NBI</v>
      </c>
      <c r="C24" t="str">
        <v>Greater Nairobi</v>
      </c>
    </row>
    <row r="27">
      <c r="B27" t="str">
        <v>LIST OF AREAS</v>
      </c>
    </row>
    <row r="29">
      <c r="B29" t="str">
        <v>Regions</v>
      </c>
      <c r="C29" t="str">
        <v>Areas</v>
      </c>
      <c r="D29" t="str">
        <v>Prefix</v>
      </c>
      <c r="E29" t="str">
        <v>Areas Name</v>
      </c>
    </row>
    <row r="30">
      <c r="B30" t="str">
        <v>NBI</v>
      </c>
      <c r="C30" t="str">
        <v>01</v>
      </c>
      <c r="D30" t="str">
        <f>CONCATENATE("FO-",B30,"-",TEXT(C30,"00"))</f>
        <v>FO-NBI-01</v>
      </c>
      <c r="E30" t="str">
        <v>Nairobi Central</v>
      </c>
    </row>
    <row r="31">
      <c r="B31" t="str">
        <v>NBI</v>
      </c>
      <c r="C31" t="str">
        <v>02</v>
      </c>
      <c r="D31" t="str">
        <f>CONCATENATE("FO-",B31,"-",TEXT(C31,"00"))</f>
        <v>FO-NBI-02</v>
      </c>
      <c r="E31" t="str">
        <v>Thika</v>
      </c>
    </row>
    <row r="32">
      <c r="B32" t="str">
        <v>NBI</v>
      </c>
      <c r="C32" t="str">
        <v>03</v>
      </c>
      <c r="D32" t="str">
        <f>CONCATENATE("FO-",B32,"-",TEXT(C32,"00"))</f>
        <v>FO-NBI-03</v>
      </c>
      <c r="E32" t="str">
        <v>Machakos</v>
      </c>
    </row>
    <row r="33">
      <c r="B33" t="str">
        <v>NBI</v>
      </c>
      <c r="C33" t="str">
        <v>04</v>
      </c>
      <c r="D33" t="str">
        <f>CONCATENATE("FO-",B33,"-",TEXT(C33,"00"))</f>
        <v>FO-NBI-04</v>
      </c>
      <c r="E33" t="str">
        <v>Ngong</v>
      </c>
    </row>
    <row r="34">
      <c r="B34" t="str">
        <v>NBI</v>
      </c>
      <c r="C34" t="str">
        <v>05</v>
      </c>
      <c r="D34" t="str">
        <f>CONCATENATE("FO-",B34,"-",TEXT(C34,"00"))</f>
        <v>FO-NBI-05</v>
      </c>
      <c r="E34" t="str">
        <v>Kitengela</v>
      </c>
    </row>
    <row r="35">
      <c r="B35" t="str">
        <v>NBI</v>
      </c>
      <c r="C35" t="str">
        <v>06</v>
      </c>
      <c r="D35" t="str">
        <f>CONCATENATE("FO-",B35,"-",TEXT(C35,"00"))</f>
        <v>FO-NBI-06</v>
      </c>
      <c r="E35" t="str">
        <v>Rongai / Kiserian</v>
      </c>
    </row>
  </sheetData>
  <hyperlinks>
    <hyperlink ref="F2" r:id="rId1" location="gid=0"/>
  </hyperlinks>
  <ignoredErrors>
    <ignoredError numberStoredAsText="1" sqref="B2:F42"/>
  </ignoredErrors>
</worksheet>
</file>

<file path=xl/worksheets/sheet5.xml><?xml version="1.0" encoding="utf-8"?>
<worksheet xmlns="http://schemas.openxmlformats.org/spreadsheetml/2006/main" xmlns:r="http://schemas.openxmlformats.org/officeDocument/2006/relationships">
  <dimension ref="A1:AS502"/>
  <sheetViews>
    <sheetView workbookViewId="0" rightToLeft="0"/>
  </sheetViews>
  <sheetData>
    <row r="1">
      <c r="A1" t="str">
        <v>FIELD OPS ID</v>
      </c>
      <c r="C1" t="str">
        <v>OUTLET / ASSET ID</v>
      </c>
      <c r="J1">
        <f>countif(J3:J502,"Operational")</f>
        <v>17</v>
      </c>
      <c r="K1" t="str">
        <v>Operational Hubs</v>
      </c>
      <c r="L1" t="str">
        <v>Site Information</v>
      </c>
      <c r="Q1" t="str">
        <v>Site Manager</v>
      </c>
      <c r="S1" t="str">
        <v>Services</v>
      </c>
      <c r="U1">
        <f>COUNTIFS(U3:U502,TRUE,J3:J502,"Operational")</f>
        <v>6</v>
      </c>
      <c r="V1" t="str">
        <v>Location Type</v>
      </c>
      <c r="X1" t="str">
        <v>Extinguishers</v>
      </c>
      <c r="Y1" t="str">
        <v>Serial Numbers</v>
      </c>
      <c r="AC1" t="str">
        <v>Safaricom</v>
      </c>
      <c r="AE1" t="str">
        <v>Number of Chargers</v>
      </c>
      <c r="AL1" t="str">
        <v>KPLC / Power</v>
      </c>
      <c r="AP1" t="str">
        <v>Others</v>
      </c>
    </row>
    <row r="2">
      <c r="A2" t="str">
        <v>Region</v>
      </c>
      <c r="B2" t="str">
        <v>Area</v>
      </c>
      <c r="C2" t="str">
        <v>Name ID</v>
      </c>
      <c r="D2" t="str">
        <v>Asset</v>
      </c>
      <c r="E2" t="str">
        <v>Country</v>
      </c>
      <c r="F2" t="str">
        <v>Alphabet</v>
      </c>
      <c r="G2" t="str">
        <v>No</v>
      </c>
      <c r="H2" t="str">
        <v>Roam Charger ID</v>
      </c>
      <c r="I2" t="str">
        <v>Dynamics Project Code</v>
      </c>
      <c r="J2" t="str">
        <v>Status</v>
      </c>
      <c r="K2" t="str">
        <v>Launch Date</v>
      </c>
      <c r="L2" t="str">
        <v>Partner</v>
      </c>
      <c r="M2" t="str">
        <v>Site Name</v>
      </c>
      <c r="N2" t="str">
        <v>Station Name</v>
      </c>
      <c r="O2" t="str">
        <v>Long Name</v>
      </c>
      <c r="P2" t="str">
        <v>Coordinate</v>
      </c>
      <c r="Q2" t="str">
        <v>Full Name</v>
      </c>
      <c r="R2" t="str">
        <v>Phone Number</v>
      </c>
      <c r="S2" t="str">
        <v>Charging</v>
      </c>
      <c r="T2" t="str">
        <v>Rental</v>
      </c>
      <c r="U2" t="str">
        <v>After Sales</v>
      </c>
      <c r="V2" t="str">
        <v>Container</v>
      </c>
      <c r="W2" t="str">
        <v>Shop</v>
      </c>
      <c r="X2" t="str">
        <v>Next Date of Control</v>
      </c>
      <c r="Y2" t="str">
        <v>3P Energy Meter</v>
      </c>
      <c r="Z2" t="str">
        <v>1P Energy Meter</v>
      </c>
      <c r="AA2" t="str">
        <v>CCTV-interior</v>
      </c>
      <c r="AB2" t="str">
        <v>CCTV-exterior</v>
      </c>
      <c r="AC2" t="str">
        <v>Direct Line</v>
      </c>
      <c r="AD2" t="str">
        <v>5G Router line</v>
      </c>
      <c r="AE2" t="str">
        <v>Total</v>
      </c>
      <c r="AF2" t="str">
        <v>Total kW</v>
      </c>
      <c r="AG2" t="str">
        <v>6A</v>
      </c>
      <c r="AH2" t="str">
        <v>9A</v>
      </c>
      <c r="AI2" t="str">
        <v>10A</v>
      </c>
      <c r="AJ2" t="str">
        <v>25A</v>
      </c>
      <c r="AK2" t="str">
        <v>40A</v>
      </c>
      <c r="AL2" t="str">
        <v>emobility tarriff</v>
      </c>
      <c r="AM2" t="str">
        <v>KPLC Meter</v>
      </c>
      <c r="AN2" t="str">
        <v>KPLC Account</v>
      </c>
      <c r="AO2" t="str">
        <v>Max kVA</v>
      </c>
      <c r="AP2" t="str">
        <v>Ownership</v>
      </c>
      <c r="AQ2" t="str">
        <v>Operation</v>
      </c>
      <c r="AR2" t="str">
        <v>Battery Rack No. Battery</v>
      </c>
      <c r="AS2" t="str">
        <v>Battery Rack Type</v>
      </c>
    </row>
    <row r="3">
      <c r="A3" t="str">
        <v>NBI</v>
      </c>
      <c r="B3">
        <v>1</v>
      </c>
      <c r="C3" t="str">
        <v>RH</v>
      </c>
      <c r="D3" t="str">
        <f>vlookup(C3,'List of Chargers'!$A$2:$B$5,2,FALSE)</f>
        <v>Roam Hub</v>
      </c>
      <c r="E3" t="str">
        <v>KE</v>
      </c>
      <c r="F3" t="str">
        <v>A</v>
      </c>
      <c r="G3" t="str">
        <v>01</v>
      </c>
      <c r="H3" t="str">
        <f>CONCATENATE("#",C3,"-",E3,"-",F3,"-",G3,)</f>
        <v>#RH-KE-A-01</v>
      </c>
      <c r="I3" t="str">
        <f>concatenate("FO-",A3,"-",TEXT(B3,"00"),H3)</f>
        <v>FO-NBI-01#RH-KE-A-01</v>
      </c>
      <c r="J3" t="str">
        <v>Operational</v>
      </c>
      <c r="K3" t="str">
        <v>16/01/2025</v>
      </c>
      <c r="L3" t="str">
        <v>TotalEnergies</v>
      </c>
      <c r="M3" t="str">
        <v>Outering</v>
      </c>
      <c r="N3" t="str">
        <f>D3&amp;" - "&amp;M3</f>
        <v>Roam Hub - Outering</v>
      </c>
      <c r="O3" t="str">
        <f>CONCATENATE(I3,": ",N3)</f>
        <v>FO-NBI-01#RH-KE-A-01: Roam Hub - Outering</v>
      </c>
      <c r="P3" t="str">
        <v>-1.26955, 36.88024</v>
      </c>
      <c r="Q3" t="str">
        <v>Hardley Sultan</v>
      </c>
      <c r="R3">
        <v>254723655007</v>
      </c>
      <c r="S3" t="b">
        <v>1</v>
      </c>
      <c r="T3" t="b">
        <v>1</v>
      </c>
      <c r="U3" t="b">
        <v>0</v>
      </c>
      <c r="V3" t="b">
        <v>1</v>
      </c>
      <c r="W3" t="b">
        <v>0</v>
      </c>
      <c r="Y3" t="str">
        <v>F30F99A0</v>
      </c>
      <c r="Z3" t="str">
        <v>3BAD8FBE</v>
      </c>
      <c r="AA3" t="str">
        <v>FIOJP1906000602</v>
      </c>
      <c r="AB3" t="str">
        <v>FIOJP1906000499</v>
      </c>
      <c r="AC3">
        <v>254114930561</v>
      </c>
      <c r="AE3">
        <f>sum(AG3:AK3)</f>
        <v>34</v>
      </c>
      <c r="AF3">
        <f>AG3*(6*84/1000)+AH3*(9*84/1000)+AI3*(10*84/1000)+AJ3*(25*84/1000)+AK3*(40*84/1000)</f>
        <v>40.068</v>
      </c>
      <c r="AH3">
        <v>13</v>
      </c>
      <c r="AI3">
        <v>11</v>
      </c>
      <c r="AJ3">
        <v>10</v>
      </c>
      <c r="AL3" t="str">
        <v>Yes</v>
      </c>
      <c r="AM3">
        <v>92800552884</v>
      </c>
      <c r="AN3">
        <v>167221569</v>
      </c>
      <c r="AP3" t="str">
        <v>Roam Electric Limited</v>
      </c>
      <c r="AQ3" t="str">
        <v>Roam Electric Limited</v>
      </c>
    </row>
    <row r="4">
      <c r="A4" t="str">
        <v>NBI</v>
      </c>
      <c r="B4">
        <v>1</v>
      </c>
      <c r="C4" t="str">
        <v>RH</v>
      </c>
      <c r="D4" t="str">
        <f>vlookup(C4,'List of Chargers'!$A$2:$B$5,2,FALSE)</f>
        <v>Roam Hub</v>
      </c>
      <c r="E4" t="str">
        <v>KE</v>
      </c>
      <c r="F4" t="str">
        <v>A</v>
      </c>
      <c r="G4" t="str">
        <v>02</v>
      </c>
      <c r="H4" t="str">
        <f>CONCATENATE("#",C4,"-",E4,"-",F4,"-",G4,)</f>
        <v>#RH-KE-A-02</v>
      </c>
      <c r="I4" t="str">
        <f>concatenate("FO-",A4,"-",TEXT(B4,"00"),H4)</f>
        <v>FO-NBI-01#RH-KE-A-02</v>
      </c>
      <c r="J4" t="str">
        <v>Operational</v>
      </c>
      <c r="K4">
        <v>44931</v>
      </c>
      <c r="L4" t="str">
        <v>TotalEnergies</v>
      </c>
      <c r="M4" t="str">
        <v>Wayaki Way</v>
      </c>
      <c r="N4" t="str">
        <f>D4&amp;" - "&amp;M4</f>
        <v>Roam Hub - Wayaki Way</v>
      </c>
      <c r="O4" t="str">
        <f>CONCATENATE(I4,": ",N4)</f>
        <v>FO-NBI-01#RH-KE-A-02: Roam Hub - Wayaki Way</v>
      </c>
      <c r="P4" t="str">
        <v>-1.258610, 36.781386</v>
      </c>
      <c r="Q4" t="str">
        <v>Edwin Kimani</v>
      </c>
      <c r="R4">
        <v>254727204078</v>
      </c>
      <c r="S4" t="b">
        <v>1</v>
      </c>
      <c r="T4" t="b">
        <v>1</v>
      </c>
      <c r="U4" t="b">
        <v>1</v>
      </c>
      <c r="V4" t="b">
        <v>1</v>
      </c>
      <c r="W4" t="b">
        <v>0</v>
      </c>
      <c r="AC4">
        <v>254113585123</v>
      </c>
      <c r="AE4">
        <f>sum(AG4:AK4)</f>
        <v>36</v>
      </c>
      <c r="AF4">
        <f>AG4*(6*84/1000)+AH4*(9*84/1000)+AI4*(10*84/1000)+AJ4*(25*84/1000)+AK4*(40*84/1000)</f>
        <v>36.036</v>
      </c>
      <c r="AG4">
        <v>2</v>
      </c>
      <c r="AH4">
        <v>13</v>
      </c>
      <c r="AI4">
        <v>15</v>
      </c>
      <c r="AJ4">
        <v>6</v>
      </c>
      <c r="AL4" t="str">
        <v>Yes</v>
      </c>
      <c r="AM4">
        <v>25700631580</v>
      </c>
      <c r="AN4">
        <v>163042330</v>
      </c>
      <c r="AP4" t="str">
        <v>Roam Electric Limited</v>
      </c>
      <c r="AQ4" t="str">
        <v>Roam Electric Limited</v>
      </c>
    </row>
    <row r="5">
      <c r="A5" t="str">
        <v>NBI</v>
      </c>
      <c r="B5">
        <v>1</v>
      </c>
      <c r="C5" t="str">
        <v>RH</v>
      </c>
      <c r="D5" t="str">
        <f>vlookup(C5,'List of Chargers'!$A$2:$B$5,2,FALSE)</f>
        <v>Roam Hub</v>
      </c>
      <c r="E5" t="str">
        <v>KE</v>
      </c>
      <c r="F5" t="str">
        <v>A</v>
      </c>
      <c r="G5" t="str">
        <v>03</v>
      </c>
      <c r="H5" t="str">
        <f>CONCATENATE("#",C5,"-",E5,"-",F5,"-",G5,)</f>
        <v>#RH-KE-A-03</v>
      </c>
      <c r="I5" t="str">
        <f>concatenate("FO-",A5,"-",TEXT(B5,"00"),H5)</f>
        <v>FO-NBI-01#RH-KE-A-03</v>
      </c>
      <c r="J5" t="str">
        <v>Operational</v>
      </c>
      <c r="K5">
        <v>45296</v>
      </c>
      <c r="L5" t="str">
        <v>Sahara Energy</v>
      </c>
      <c r="M5" t="str">
        <v xml:space="preserve">Kayole </v>
      </c>
      <c r="N5" t="str">
        <f>D5&amp;" - "&amp;M5</f>
        <v xml:space="preserve">Roam Hub - Kayole </v>
      </c>
      <c r="O5" t="str">
        <f>CONCATENATE(I5,": ",N5)</f>
        <v xml:space="preserve">FO-NBI-01#RH-KE-A-03: Roam Hub - Kayole </v>
      </c>
      <c r="P5" t="str">
        <v>-1.28173, 36.9052</v>
      </c>
      <c r="Q5" t="str">
        <v>Anthony Mugash</v>
      </c>
      <c r="R5">
        <v>254721461560</v>
      </c>
      <c r="S5" t="b">
        <v>1</v>
      </c>
      <c r="T5" t="b">
        <v>1</v>
      </c>
      <c r="U5" t="b">
        <v>1</v>
      </c>
      <c r="V5" t="b">
        <v>1</v>
      </c>
      <c r="W5" t="b">
        <v>0</v>
      </c>
      <c r="AC5">
        <v>254700010315</v>
      </c>
      <c r="AE5">
        <f>sum(AG5:AK5)</f>
        <v>37</v>
      </c>
      <c r="AF5">
        <f>AG5*(6*84/1000)+AH5*(9*84/1000)+AI5*(10*84/1000)+AJ5*(25*84/1000)+AK5*(40*84/1000)</f>
        <v>42.84</v>
      </c>
      <c r="AH5">
        <v>10</v>
      </c>
      <c r="AI5">
        <v>17</v>
      </c>
      <c r="AJ5">
        <v>10</v>
      </c>
      <c r="AL5" t="str">
        <v>Yes</v>
      </c>
      <c r="AM5">
        <v>25700954479</v>
      </c>
      <c r="AN5">
        <v>161712787</v>
      </c>
      <c r="AP5" t="str">
        <v>Roam Electric Limited</v>
      </c>
      <c r="AQ5" t="str">
        <v>Roam Electric Limited</v>
      </c>
    </row>
    <row r="6">
      <c r="A6" t="str">
        <v>NBI</v>
      </c>
      <c r="B6">
        <v>1</v>
      </c>
      <c r="C6" t="str">
        <v>RH</v>
      </c>
      <c r="D6" t="str">
        <f>vlookup(C6,'List of Chargers'!$A$2:$B$5,2,FALSE)</f>
        <v>Roam Hub</v>
      </c>
      <c r="E6" t="str">
        <v>KE</v>
      </c>
      <c r="F6" t="str">
        <v>A</v>
      </c>
      <c r="G6" t="str">
        <v>04</v>
      </c>
      <c r="H6" t="str">
        <f>CONCATENATE("#",C6,"-",E6,"-",F6,"-",G6,)</f>
        <v>#RH-KE-A-04</v>
      </c>
      <c r="I6" t="str">
        <f>concatenate("FO-",A6,"-",TEXT(B6,"00"),H6)</f>
        <v>FO-NBI-01#RH-KE-A-04</v>
      </c>
      <c r="J6" t="str">
        <v>Operational</v>
      </c>
      <c r="K6">
        <v>44929</v>
      </c>
      <c r="L6" t="str">
        <v>TotalEnergies</v>
      </c>
      <c r="M6" t="str">
        <v>Lusaka Road</v>
      </c>
      <c r="N6" t="str">
        <f>D6&amp;" - "&amp;M6</f>
        <v>Roam Hub - Lusaka Road</v>
      </c>
      <c r="O6" t="str">
        <f>CONCATENATE(I6,": ",N6)</f>
        <v>FO-NBI-01#RH-KE-A-04: Roam Hub - Lusaka Road</v>
      </c>
      <c r="P6" t="str">
        <v>-1.301257, 36.833013</v>
      </c>
      <c r="Q6" t="str">
        <v>Moses Masibayi</v>
      </c>
      <c r="R6">
        <v>254724051752</v>
      </c>
      <c r="S6" t="b">
        <v>1</v>
      </c>
      <c r="T6" t="b">
        <v>1</v>
      </c>
      <c r="U6" t="b">
        <v>0</v>
      </c>
      <c r="V6" t="b">
        <v>1</v>
      </c>
      <c r="W6" t="b">
        <v>0</v>
      </c>
      <c r="AC6">
        <v>254745145482</v>
      </c>
      <c r="AE6">
        <f>sum(AG6:AK6)</f>
        <v>38</v>
      </c>
      <c r="AF6">
        <f>AG6*(6*84/1000)+AH6*(9*84/1000)+AI6*(10*84/1000)+AJ6*(25*84/1000)+AK6*(40*84/1000)</f>
        <v>38.388</v>
      </c>
      <c r="AH6">
        <v>13</v>
      </c>
      <c r="AI6">
        <v>19</v>
      </c>
      <c r="AJ6">
        <v>6</v>
      </c>
      <c r="AL6" t="str">
        <v>Yes</v>
      </c>
      <c r="AM6">
        <v>25700599993</v>
      </c>
      <c r="AN6">
        <v>163042405</v>
      </c>
      <c r="AP6" t="str">
        <v>Roam Electric Limited</v>
      </c>
      <c r="AQ6" t="str">
        <v>Roam Electric Limited</v>
      </c>
    </row>
    <row r="7">
      <c r="A7" t="str">
        <v>NBI</v>
      </c>
      <c r="B7">
        <v>1</v>
      </c>
      <c r="C7" t="str">
        <v>RH</v>
      </c>
      <c r="D7" t="str">
        <f>vlookup(C7,'List of Chargers'!$A$2:$B$5,2,FALSE)</f>
        <v>Roam Hub</v>
      </c>
      <c r="E7" t="str">
        <v>KE</v>
      </c>
      <c r="F7" t="str">
        <v>A</v>
      </c>
      <c r="G7" t="str">
        <v>05</v>
      </c>
      <c r="H7" t="str">
        <f>CONCATENATE("#",C7,"-",E7,"-",F7,"-",G7,)</f>
        <v>#RH-KE-A-05</v>
      </c>
      <c r="I7" t="str">
        <f>concatenate("FO-",A7,"-",TEXT(B7,"00"),H7)</f>
        <v>FO-NBI-01#RH-KE-A-05</v>
      </c>
      <c r="J7" t="str">
        <v>Operational</v>
      </c>
      <c r="K7">
        <v>44938</v>
      </c>
      <c r="L7" t="str">
        <v>Quickmart</v>
      </c>
      <c r="M7" t="str">
        <v>Roysambu</v>
      </c>
      <c r="N7" t="str">
        <f>D7&amp;" - "&amp;M7</f>
        <v>Roam Hub - Roysambu</v>
      </c>
      <c r="O7" t="str">
        <f>CONCATENATE(I7,": ",N7)</f>
        <v>FO-NBI-01#RH-KE-A-05: Roam Hub - Roysambu</v>
      </c>
      <c r="P7" t="str">
        <v>-1.21521, 36.89175</v>
      </c>
      <c r="Q7" t="str">
        <v>George Chege</v>
      </c>
      <c r="R7">
        <v>254700838383</v>
      </c>
      <c r="S7" t="b">
        <v>1</v>
      </c>
      <c r="T7" t="b">
        <v>1</v>
      </c>
      <c r="U7" t="b">
        <v>0</v>
      </c>
      <c r="V7" t="b">
        <v>1</v>
      </c>
      <c r="W7" t="b">
        <v>0</v>
      </c>
      <c r="AC7">
        <v>254111917217</v>
      </c>
      <c r="AE7">
        <f>sum(AG7:AK7)</f>
        <v>42</v>
      </c>
      <c r="AF7">
        <f>AG7*(6*84/1000)+AH7*(9*84/1000)+AI7*(10*84/1000)+AJ7*(25*84/1000)+AK7*(40*84/1000)</f>
        <v>47.88</v>
      </c>
      <c r="AI7">
        <v>32</v>
      </c>
      <c r="AJ7">
        <v>10</v>
      </c>
      <c r="AL7" t="str">
        <v>Yes</v>
      </c>
      <c r="AM7">
        <v>92802562857</v>
      </c>
      <c r="AN7">
        <v>177073766</v>
      </c>
      <c r="AP7" t="str">
        <v>Roam Electric Limited</v>
      </c>
      <c r="AQ7" t="str">
        <v>Roam Electric Limited</v>
      </c>
    </row>
    <row r="8">
      <c r="A8" t="str">
        <v>NBI</v>
      </c>
      <c r="B8">
        <v>1</v>
      </c>
      <c r="C8" t="str">
        <v>RH</v>
      </c>
      <c r="D8" t="str">
        <f>vlookup(C8,'List of Chargers'!$A$2:$B$5,2,FALSE)</f>
        <v>Roam Hub</v>
      </c>
      <c r="E8" t="str">
        <v>KE</v>
      </c>
      <c r="F8" t="str">
        <v>A</v>
      </c>
      <c r="G8" t="str">
        <v>06</v>
      </c>
      <c r="H8" t="str">
        <f>CONCATENATE("#",C8,"-",E8,"-",F8,"-",G8,)</f>
        <v>#RH-KE-A-06</v>
      </c>
      <c r="I8" t="str">
        <f>concatenate("FO-",A8,"-",TEXT(B8,"00"),H8)</f>
        <v>FO-NBI-01#RH-KE-A-06</v>
      </c>
      <c r="J8" t="str">
        <v>Operational</v>
      </c>
      <c r="K8">
        <v>45573</v>
      </c>
      <c r="L8" t="str">
        <v>TotalEnergies</v>
      </c>
      <c r="M8" t="str">
        <v>Sabaki</v>
      </c>
      <c r="N8" t="str">
        <f>D8&amp;" - "&amp;M8</f>
        <v>Roam Hub - Sabaki</v>
      </c>
      <c r="O8" t="str">
        <f>CONCATENATE(I8,": ",N8)</f>
        <v>FO-NBI-01#RH-KE-A-06: Roam Hub - Sabaki</v>
      </c>
      <c r="P8" t="str">
        <v>-1.41952, 36.95438</v>
      </c>
      <c r="R8">
        <v>254114930589</v>
      </c>
      <c r="S8" t="b">
        <v>1</v>
      </c>
      <c r="T8" t="b">
        <v>1</v>
      </c>
      <c r="U8" t="b">
        <v>0</v>
      </c>
      <c r="V8" t="b">
        <v>1</v>
      </c>
      <c r="W8" t="b">
        <v>0</v>
      </c>
      <c r="AE8">
        <f>sum(AG8:AK8)</f>
        <v>24</v>
      </c>
      <c r="AF8">
        <f>AG8*(6*84/1000)+AH8*(9*84/1000)+AI8*(10*84/1000)+AJ8*(25*84/1000)+AK8*(40*84/1000)</f>
        <v>27.72</v>
      </c>
      <c r="AI8">
        <v>18</v>
      </c>
      <c r="AJ8">
        <v>6</v>
      </c>
      <c r="AL8" t="str">
        <v>Yes</v>
      </c>
      <c r="AM8">
        <v>92800485606</v>
      </c>
      <c r="AN8">
        <v>175846847</v>
      </c>
      <c r="AP8" t="str">
        <v>Roam Electric Limited</v>
      </c>
      <c r="AQ8" t="str">
        <v>Roam Electric Limited</v>
      </c>
    </row>
    <row r="9">
      <c r="A9" t="str">
        <v>NBI</v>
      </c>
      <c r="B9">
        <v>1</v>
      </c>
      <c r="C9" t="str">
        <v>RH</v>
      </c>
      <c r="D9" t="str">
        <f>vlookup(C9,'List of Chargers'!$A$2:$B$5,2,FALSE)</f>
        <v>Roam Hub</v>
      </c>
      <c r="E9" t="str">
        <v>KE</v>
      </c>
      <c r="F9" t="str">
        <v>A</v>
      </c>
      <c r="G9" t="str">
        <v>07</v>
      </c>
      <c r="H9" t="str">
        <f>CONCATENATE("#",C9,"-",E9,"-",F9,"-",G9,)</f>
        <v>#RH-KE-A-07</v>
      </c>
      <c r="I9" t="str">
        <f>concatenate("FO-",A9,"-",TEXT(B9,"00"),H9)</f>
        <v>FO-NBI-01#RH-KE-A-07</v>
      </c>
      <c r="J9" t="str">
        <v>Operational</v>
      </c>
      <c r="K9">
        <v>45300</v>
      </c>
      <c r="L9" t="str">
        <v>Shell</v>
      </c>
      <c r="M9" t="str">
        <v>Forest Road</v>
      </c>
      <c r="N9" t="str">
        <f>D9&amp;" - "&amp;M9</f>
        <v>Roam Hub - Forest Road</v>
      </c>
      <c r="O9" t="str">
        <f>CONCATENATE(I9,": ",N9)</f>
        <v>FO-NBI-01#RH-KE-A-07: Roam Hub - Forest Road</v>
      </c>
      <c r="P9" t="str">
        <v>-1.26773, 36.83114</v>
      </c>
      <c r="Q9" t="str">
        <v>Palawaan Bhadrika</v>
      </c>
      <c r="R9">
        <v>254722528051</v>
      </c>
      <c r="S9" t="b">
        <v>1</v>
      </c>
      <c r="T9" t="b">
        <v>1</v>
      </c>
      <c r="U9" t="b">
        <v>0</v>
      </c>
      <c r="V9" t="b">
        <v>1</v>
      </c>
      <c r="W9" t="b">
        <v>0</v>
      </c>
      <c r="AC9">
        <v>254112685256</v>
      </c>
      <c r="AE9">
        <f>sum(AG9:AK9)</f>
        <v>30</v>
      </c>
      <c r="AF9">
        <f>AG9*(6*84/1000)+AH9*(9*84/1000)+AI9*(10*84/1000)+AJ9*(25*84/1000)+AK9*(40*84/1000)</f>
        <v>31.668</v>
      </c>
      <c r="AH9">
        <v>13</v>
      </c>
      <c r="AI9">
        <v>11</v>
      </c>
      <c r="AJ9">
        <v>6</v>
      </c>
      <c r="AL9" t="str">
        <v>No</v>
      </c>
      <c r="AP9" t="str">
        <v>Roam Electric Limited</v>
      </c>
      <c r="AQ9" t="str">
        <v>Roam Electric Limited</v>
      </c>
    </row>
    <row r="10">
      <c r="A10" t="str">
        <v>NBI</v>
      </c>
      <c r="B10">
        <v>1</v>
      </c>
      <c r="C10" t="str">
        <v>RH</v>
      </c>
      <c r="D10" t="str">
        <f>vlookup(C10,'List of Chargers'!$A$2:$B$5,2,FALSE)</f>
        <v>Roam Hub</v>
      </c>
      <c r="E10" t="str">
        <v>KE</v>
      </c>
      <c r="F10" t="str">
        <v>A</v>
      </c>
      <c r="G10" t="str">
        <v>08</v>
      </c>
      <c r="H10" t="str">
        <f>CONCATENATE("#",C10,"-",E10,"-",F10,"-",G10,)</f>
        <v>#RH-KE-A-08</v>
      </c>
      <c r="I10" t="str">
        <f>concatenate("FO-",A10,"-",TEXT(B10,"00"),H10)</f>
        <v>FO-NBI-01#RH-KE-A-08</v>
      </c>
      <c r="J10" t="str">
        <v>Operational</v>
      </c>
      <c r="K10">
        <v>45717</v>
      </c>
      <c r="L10" t="str">
        <v>TotalEnergies</v>
      </c>
      <c r="M10" t="str">
        <v>Karambee</v>
      </c>
      <c r="N10" t="str">
        <f>D10&amp;" - "&amp;M10</f>
        <v>Roam Hub - Karambee</v>
      </c>
      <c r="O10" t="str">
        <f>CONCATENATE(I10,": ",N10)</f>
        <v>FO-NBI-01#RH-KE-A-08: Roam Hub - Karambee</v>
      </c>
      <c r="P10" t="str">
        <v>-1.26673, 36.84522</v>
      </c>
      <c r="R10">
        <v>254117473213</v>
      </c>
      <c r="S10" t="b">
        <v>1</v>
      </c>
      <c r="T10" t="b">
        <v>1</v>
      </c>
      <c r="U10" t="b">
        <v>0</v>
      </c>
      <c r="V10" t="b">
        <v>1</v>
      </c>
      <c r="W10" t="b">
        <v>0</v>
      </c>
      <c r="AC10">
        <v>254117473213</v>
      </c>
      <c r="AE10">
        <f>sum(AG10:AK10)</f>
        <v>31</v>
      </c>
      <c r="AF10">
        <f>AG10*(6*84/1000)+AH10*(9*84/1000)+AI10*(10*84/1000)+AJ10*(25*84/1000)+AK10*(40*84/1000)</f>
        <v>37.38</v>
      </c>
      <c r="AH10">
        <v>15</v>
      </c>
      <c r="AI10">
        <v>6</v>
      </c>
      <c r="AJ10">
        <v>10</v>
      </c>
      <c r="AL10" t="str">
        <v>No</v>
      </c>
      <c r="AM10">
        <v>92800562289</v>
      </c>
      <c r="AN10">
        <v>169093444</v>
      </c>
      <c r="AP10" t="str">
        <v>Roam Electric Limited</v>
      </c>
      <c r="AQ10" t="str">
        <v>Roam Electric Limited</v>
      </c>
    </row>
    <row r="11">
      <c r="A11" t="str">
        <v>NBI</v>
      </c>
      <c r="B11">
        <v>1</v>
      </c>
      <c r="C11" t="str">
        <v>RH</v>
      </c>
      <c r="D11" t="str">
        <f>vlookup(C11,'List of Chargers'!$A$2:$B$5,2,FALSE)</f>
        <v>Roam Hub</v>
      </c>
      <c r="E11" t="str">
        <v>KE</v>
      </c>
      <c r="F11" t="str">
        <v>A</v>
      </c>
      <c r="G11" t="str">
        <v>09</v>
      </c>
      <c r="H11" t="str">
        <f>CONCATENATE("#",C11,"-",E11,"-",F11,"-",G11,)</f>
        <v>#RH-KE-A-09</v>
      </c>
      <c r="I11" t="str">
        <f>concatenate("FO-",A11,"-",TEXT(B11,"00"),H11)</f>
        <v>FO-NBI-01#RH-KE-A-09</v>
      </c>
      <c r="J11" t="str">
        <v>Construction</v>
      </c>
      <c r="K11" t="str">
        <v>Container 2</v>
      </c>
      <c r="L11" t="str">
        <v>Oryx</v>
      </c>
      <c r="M11" t="str">
        <v>Oryx Ruai</v>
      </c>
      <c r="N11" t="str">
        <f>D11&amp;" - "&amp;M11</f>
        <v>Roam Hub - Oryx Ruai</v>
      </c>
      <c r="O11" t="str">
        <f>CONCATENATE(I11,": ",N11)</f>
        <v>FO-NBI-01#RH-KE-A-09: Roam Hub - Oryx Ruai</v>
      </c>
      <c r="P11" t="str">
        <v>-1.25481, 36.98606</v>
      </c>
      <c r="S11" t="b">
        <v>1</v>
      </c>
      <c r="T11" t="b">
        <v>1</v>
      </c>
      <c r="U11" t="b">
        <v>0</v>
      </c>
      <c r="V11" t="b">
        <v>1</v>
      </c>
      <c r="W11" t="b">
        <v>0</v>
      </c>
      <c r="AE11">
        <f>sum(AG11:AK11)</f>
        <v>0</v>
      </c>
      <c r="AF11">
        <f>AG11*(6*84/1000)+AH11*(9*84/1000)+AI11*(10*84/1000)+AJ11*(25*84/1000)+AK11*(40*84/1000)</f>
        <v>0</v>
      </c>
      <c r="AL11" t="str">
        <v>No</v>
      </c>
      <c r="AP11" t="str">
        <v>Roam Electric Limited</v>
      </c>
      <c r="AQ11" t="str">
        <v>Roam Electric Limited</v>
      </c>
    </row>
    <row r="12">
      <c r="A12" t="str">
        <v>NBI</v>
      </c>
      <c r="B12">
        <v>3</v>
      </c>
      <c r="C12" t="str">
        <v>RH</v>
      </c>
      <c r="D12" t="str">
        <f>vlookup(C12,'List of Chargers'!$A$2:$B$5,2,FALSE)</f>
        <v>Roam Hub</v>
      </c>
      <c r="E12" t="str">
        <v>KE</v>
      </c>
      <c r="F12" t="str">
        <v>A</v>
      </c>
      <c r="G12" t="str">
        <v>10</v>
      </c>
      <c r="H12" t="str">
        <f>CONCATENATE("#",C12,"-",E12,"-",F12,"-",G12,)</f>
        <v>#RH-KE-A-10</v>
      </c>
      <c r="I12" t="str">
        <f>concatenate("FO-",A12,"-",TEXT(B12,"00"),H12)</f>
        <v>FO-NBI-03#RH-KE-A-10</v>
      </c>
      <c r="J12" t="str">
        <v>Operational</v>
      </c>
      <c r="L12" t="str">
        <v>Stanchard</v>
      </c>
      <c r="M12" t="str">
        <v>Machakos Town</v>
      </c>
      <c r="N12" t="str">
        <f>D12&amp;" - "&amp;M12</f>
        <v>Roam Hub - Machakos Town</v>
      </c>
      <c r="O12" t="str">
        <f>CONCATENATE(I12,": ",N12)</f>
        <v>FO-NBI-03#RH-KE-A-10: Roam Hub - Machakos Town</v>
      </c>
      <c r="P12" t="str">
        <v>-1.51997, 37.26909</v>
      </c>
      <c r="S12" t="b">
        <v>1</v>
      </c>
      <c r="T12" t="b">
        <v>1</v>
      </c>
      <c r="U12" t="b">
        <v>0</v>
      </c>
      <c r="V12" t="b">
        <v>1</v>
      </c>
      <c r="W12" t="b">
        <v>0</v>
      </c>
      <c r="AE12">
        <f>sum(AG12:AK12)</f>
        <v>16</v>
      </c>
      <c r="AF12">
        <f>AG12*(6*84/1000)+AH12*(9*84/1000)+AI12*(10*84/1000)+AJ12*(25*84/1000)+AK12*(40*84/1000)</f>
        <v>21</v>
      </c>
      <c r="AI12">
        <v>10</v>
      </c>
      <c r="AJ12">
        <v>6</v>
      </c>
      <c r="AL12" t="str">
        <v>No</v>
      </c>
      <c r="AP12" t="str">
        <v>Roam Electric Limited</v>
      </c>
      <c r="AQ12" t="str">
        <v>Roam Electric Limited</v>
      </c>
    </row>
    <row r="13">
      <c r="A13" t="str">
        <v>NBI</v>
      </c>
      <c r="B13">
        <v>1</v>
      </c>
      <c r="C13" t="str">
        <v>RH</v>
      </c>
      <c r="D13" t="str">
        <f>vlookup(C13,'List of Chargers'!$A$2:$B$5,2,FALSE)</f>
        <v>Roam Hub</v>
      </c>
      <c r="E13" t="str">
        <v>KE</v>
      </c>
      <c r="F13" t="str">
        <v>A</v>
      </c>
      <c r="G13" t="str">
        <v>11</v>
      </c>
      <c r="H13" t="str">
        <f>CONCATENATE("#",C13,"-",E13,"-",F13,"-",G13,)</f>
        <v>#RH-KE-A-11</v>
      </c>
      <c r="I13" t="str">
        <f>concatenate("FO-",A13,"-",TEXT(B13,"00"),H13)</f>
        <v>FO-NBI-01#RH-KE-A-11</v>
      </c>
      <c r="J13" t="str">
        <v>Operational</v>
      </c>
      <c r="K13" t="str">
        <v>15/11/2025</v>
      </c>
      <c r="L13" t="str">
        <v>Rubis</v>
      </c>
      <c r="M13" t="str">
        <v>Ojijo</v>
      </c>
      <c r="N13" t="str">
        <f>D13&amp;" - "&amp;M13</f>
        <v>Roam Hub - Ojijo</v>
      </c>
      <c r="O13" t="str">
        <f>CONCATENATE(I13,": ",N13)</f>
        <v>FO-NBI-01#RH-KE-A-11: Roam Hub - Ojijo</v>
      </c>
      <c r="P13" t="str">
        <v>-1.2671, 36.81175</v>
      </c>
      <c r="S13" t="b">
        <v>1</v>
      </c>
      <c r="T13" t="b">
        <v>1</v>
      </c>
      <c r="U13" t="b">
        <v>0</v>
      </c>
      <c r="V13" t="b">
        <v>1</v>
      </c>
      <c r="W13" t="b">
        <v>0</v>
      </c>
      <c r="AE13">
        <f>sum(AG13:AK13)</f>
        <v>30</v>
      </c>
      <c r="AF13">
        <f>AG13*(6*84/1000)+AH13*(9*84/1000)+AI13*(10*84/1000)+AJ13*(25*84/1000)+AK13*(40*84/1000)</f>
        <v>31.92</v>
      </c>
      <c r="AH13">
        <v>10</v>
      </c>
      <c r="AI13">
        <v>14</v>
      </c>
      <c r="AJ13">
        <v>6</v>
      </c>
      <c r="AL13" t="str">
        <v>No</v>
      </c>
      <c r="AM13">
        <v>92800546290</v>
      </c>
      <c r="AN13">
        <v>179263787</v>
      </c>
      <c r="AP13" t="str">
        <v>Roam Electric Limited</v>
      </c>
      <c r="AQ13" t="str">
        <v>Roam Electric Limited</v>
      </c>
    </row>
    <row r="14">
      <c r="A14" t="str">
        <v>NBI</v>
      </c>
      <c r="C14" t="str">
        <v>RH</v>
      </c>
      <c r="D14" t="str">
        <f>vlookup(C14,'List of Chargers'!$A$2:$B$5,2,FALSE)</f>
        <v>Roam Hub</v>
      </c>
      <c r="E14" t="str">
        <v>KE</v>
      </c>
      <c r="F14" t="str">
        <v>A</v>
      </c>
      <c r="G14" t="str">
        <v>12</v>
      </c>
      <c r="H14" t="str">
        <f>CONCATENATE("#",C14,"-",E14,"-",F14,"-",G14,)</f>
        <v>#RH-KE-A-12</v>
      </c>
      <c r="I14" t="str">
        <f>concatenate("FO-",A14,"-",TEXT(B14,"00"),H14)</f>
        <v>FO-NBI-00#RH-KE-A-12</v>
      </c>
      <c r="K14" t="str">
        <v>Container 3</v>
      </c>
      <c r="N14" t="str">
        <f>D14&amp;" - "&amp;M14</f>
        <v xml:space="preserve">Roam Hub - </v>
      </c>
      <c r="O14" t="str">
        <f>CONCATENATE(I14,": ",N14)</f>
        <v xml:space="preserve">FO-NBI-00#RH-KE-A-12: Roam Hub - </v>
      </c>
      <c r="S14" t="b">
        <v>1</v>
      </c>
      <c r="T14" t="b">
        <v>1</v>
      </c>
      <c r="U14" t="b">
        <v>0</v>
      </c>
      <c r="V14" t="b">
        <v>1</v>
      </c>
      <c r="W14" t="b">
        <v>0</v>
      </c>
      <c r="AE14">
        <f>sum(AG14:AK14)</f>
        <v>0</v>
      </c>
      <c r="AF14">
        <f>AG14*(6*84/1000)+AH14*(9*84/1000)+AI14*(10*84/1000)+AJ14*(25*84/1000)+AK14*(40*84/1000)</f>
        <v>0</v>
      </c>
    </row>
    <row r="15">
      <c r="A15" t="str">
        <v>NBI</v>
      </c>
      <c r="C15" t="str">
        <v>RH</v>
      </c>
      <c r="D15" t="str">
        <f>vlookup(C15,'List of Chargers'!$A$2:$B$5,2,FALSE)</f>
        <v>Roam Hub</v>
      </c>
      <c r="E15" t="str">
        <v>KE</v>
      </c>
      <c r="F15" t="str">
        <v>A</v>
      </c>
      <c r="G15" t="str">
        <v>13</v>
      </c>
      <c r="H15" t="str">
        <f>CONCATENATE("#",C15,"-",E15,"-",F15,"-",G15,)</f>
        <v>#RH-KE-A-13</v>
      </c>
      <c r="I15" t="str">
        <f>concatenate("FO-",A15,"-",TEXT(B15,"00"),H15)</f>
        <v>FO-NBI-00#RH-KE-A-13</v>
      </c>
      <c r="N15" t="str">
        <f>D15&amp;" - "&amp;M15</f>
        <v xml:space="preserve">Roam Hub - </v>
      </c>
      <c r="O15" t="str">
        <f>CONCATENATE(I15,": ",N15)</f>
        <v xml:space="preserve">FO-NBI-00#RH-KE-A-13: Roam Hub - </v>
      </c>
      <c r="S15" t="b">
        <v>0</v>
      </c>
      <c r="T15" t="b">
        <v>0</v>
      </c>
      <c r="U15" t="b">
        <v>0</v>
      </c>
      <c r="V15" t="b">
        <v>1</v>
      </c>
      <c r="W15" t="b">
        <v>0</v>
      </c>
      <c r="AE15">
        <f>sum(AG15:AK15)</f>
        <v>0</v>
      </c>
      <c r="AF15">
        <f>AG15*(6*84/1000)+AH15*(9*84/1000)+AI15*(10*84/1000)+AJ15*(25*84/1000)+AK15*(40*84/1000)</f>
        <v>0</v>
      </c>
    </row>
    <row r="16">
      <c r="A16" t="str">
        <v>NBI</v>
      </c>
      <c r="C16" t="str">
        <v>RH</v>
      </c>
      <c r="D16" t="str">
        <f>vlookup(C16,'List of Chargers'!$A$2:$B$5,2,FALSE)</f>
        <v>Roam Hub</v>
      </c>
      <c r="E16" t="str">
        <v>KE</v>
      </c>
      <c r="F16" t="str">
        <v>A</v>
      </c>
      <c r="G16" t="str">
        <v>14</v>
      </c>
      <c r="H16" t="str">
        <f>CONCATENATE("#",C16,"-",E16,"-",F16,"-",G16,)</f>
        <v>#RH-KE-A-14</v>
      </c>
      <c r="I16" t="str">
        <f>concatenate("FO-",A16,"-",TEXT(B16,"00"),H16)</f>
        <v>FO-NBI-00#RH-KE-A-14</v>
      </c>
      <c r="N16" t="str">
        <f>D16&amp;" - "&amp;M16</f>
        <v xml:space="preserve">Roam Hub - </v>
      </c>
      <c r="O16" t="str">
        <f>CONCATENATE(I16,": ",N16)</f>
        <v xml:space="preserve">FO-NBI-00#RH-KE-A-14: Roam Hub - </v>
      </c>
      <c r="S16" t="b">
        <v>0</v>
      </c>
      <c r="T16" t="b">
        <v>0</v>
      </c>
      <c r="U16" t="b">
        <v>0</v>
      </c>
      <c r="V16" t="b">
        <v>1</v>
      </c>
      <c r="W16" t="b">
        <v>0</v>
      </c>
      <c r="AE16">
        <f>sum(AG16:AK16)</f>
        <v>0</v>
      </c>
      <c r="AF16">
        <f>AG16*(6*84/1000)+AH16*(9*84/1000)+AI16*(10*84/1000)+AJ16*(25*84/1000)+AK16*(40*84/1000)</f>
        <v>0</v>
      </c>
    </row>
    <row r="17">
      <c r="A17" t="str">
        <v>NBI</v>
      </c>
      <c r="C17" t="str">
        <v>RH</v>
      </c>
      <c r="D17" t="str">
        <f>vlookup(C17,'List of Chargers'!$A$2:$B$5,2,FALSE)</f>
        <v>Roam Hub</v>
      </c>
      <c r="E17" t="str">
        <v>KE</v>
      </c>
      <c r="F17" t="str">
        <v>A</v>
      </c>
      <c r="G17" t="str">
        <v>15</v>
      </c>
      <c r="H17" t="str">
        <f>CONCATENATE("#",C17,"-",E17,"-",F17,"-",G17,)</f>
        <v>#RH-KE-A-15</v>
      </c>
      <c r="I17" t="str">
        <f>concatenate("FO-",A17,"-",TEXT(B17,"00"),H17)</f>
        <v>FO-NBI-00#RH-KE-A-15</v>
      </c>
      <c r="N17" t="str">
        <f>D17&amp;" - "&amp;M17</f>
        <v xml:space="preserve">Roam Hub - </v>
      </c>
      <c r="O17" t="str">
        <f>CONCATENATE(I17,": ",N17)</f>
        <v xml:space="preserve">FO-NBI-00#RH-KE-A-15: Roam Hub - </v>
      </c>
      <c r="S17" t="b">
        <v>0</v>
      </c>
      <c r="T17" t="b">
        <v>0</v>
      </c>
      <c r="U17" t="b">
        <v>0</v>
      </c>
      <c r="V17" t="b">
        <v>1</v>
      </c>
      <c r="W17" t="b">
        <v>0</v>
      </c>
      <c r="AE17">
        <f>sum(AG17:AK17)</f>
        <v>0</v>
      </c>
      <c r="AF17">
        <f>AG17*(6*84/1000)+AH17*(9*84/1000)+AI17*(10*84/1000)+AJ17*(25*84/1000)+AK17*(40*84/1000)</f>
        <v>0</v>
      </c>
    </row>
    <row r="18">
      <c r="A18" t="str">
        <v>NBI</v>
      </c>
      <c r="B18">
        <v>1</v>
      </c>
      <c r="C18" t="str">
        <v>RH</v>
      </c>
      <c r="D18" t="str">
        <f>vlookup(C18,'List of Chargers'!$A$2:$B$5,2,FALSE)</f>
        <v>Roam Hub</v>
      </c>
      <c r="E18" t="str">
        <v>KE</v>
      </c>
      <c r="F18" t="str">
        <v>A</v>
      </c>
      <c r="G18" t="str">
        <v>16</v>
      </c>
      <c r="H18" t="str">
        <f>CONCATENATE("#",C18,"-",E18,"-",F18,"-",G18,)</f>
        <v>#RH-KE-A-16</v>
      </c>
      <c r="I18" t="str">
        <f>concatenate("FO-",A18,"-",TEXT(B18,"00"),H18)</f>
        <v>FO-NBI-01#RH-KE-A-16</v>
      </c>
      <c r="J18" t="str">
        <v>Operational</v>
      </c>
      <c r="K18" t="str">
        <v>17/2/2025</v>
      </c>
      <c r="L18" t="str">
        <v>Roam</v>
      </c>
      <c r="M18" t="str">
        <v>Roam Park</v>
      </c>
      <c r="N18" t="str">
        <f>D18&amp;" - "&amp;M18</f>
        <v>Roam Hub - Roam Park</v>
      </c>
      <c r="O18" t="str">
        <f>CONCATENATE(I18,": ",N18)</f>
        <v>FO-NBI-01#RH-KE-A-16: Roam Hub - Roam Park</v>
      </c>
      <c r="P18" t="str">
        <v>-1.33688, 36.8646</v>
      </c>
      <c r="S18" t="b">
        <v>0</v>
      </c>
      <c r="T18" t="b">
        <v>0</v>
      </c>
      <c r="U18" t="b">
        <v>0</v>
      </c>
      <c r="V18" t="b">
        <v>1</v>
      </c>
      <c r="W18" t="b">
        <v>0</v>
      </c>
      <c r="AE18">
        <f>sum(AG18:AK18)</f>
        <v>18</v>
      </c>
      <c r="AF18">
        <f>AG18*(6*84/1000)+AH18*(9*84/1000)+AI18*(10*84/1000)+AJ18*(25*84/1000)+AK18*(40*84/1000)</f>
        <v>37.8</v>
      </c>
      <c r="AJ18">
        <v>18</v>
      </c>
      <c r="AL18" t="str">
        <v>No</v>
      </c>
      <c r="AP18" t="str">
        <v>Roam Electric Limited</v>
      </c>
      <c r="AQ18" t="str">
        <v>Roam Electric Limited</v>
      </c>
    </row>
    <row r="19">
      <c r="A19" t="str">
        <v>NBI</v>
      </c>
      <c r="B19">
        <v>1</v>
      </c>
      <c r="C19" t="str">
        <v>RH</v>
      </c>
      <c r="D19" t="str">
        <f>vlookup(C19,'List of Chargers'!$A$2:$B$5,2,FALSE)</f>
        <v>Roam Hub</v>
      </c>
      <c r="E19" t="str">
        <v>KE</v>
      </c>
      <c r="F19" t="str">
        <v>A</v>
      </c>
      <c r="G19" t="str">
        <v>17</v>
      </c>
      <c r="H19" t="str">
        <f>CONCATENATE("#",C19,"-",E19,"-",F19,"-",G19,)</f>
        <v>#RH-KE-A-17</v>
      </c>
      <c r="I19" t="str">
        <f>concatenate("FO-",A19,"-",TEXT(B19,"00"),H19)</f>
        <v>FO-NBI-01#RH-KE-A-17</v>
      </c>
      <c r="J19" t="str">
        <v>Operational</v>
      </c>
      <c r="K19" t="str">
        <v>28/11/2024</v>
      </c>
      <c r="L19" t="str">
        <v>Roam</v>
      </c>
      <c r="M19" t="str">
        <v>Suguta</v>
      </c>
      <c r="N19" t="str">
        <f>D19&amp;" - "&amp;M19</f>
        <v>Roam Hub - Suguta</v>
      </c>
      <c r="O19" t="str">
        <f>CONCATENATE(I19,": ",N19)</f>
        <v>FO-NBI-01#RH-KE-A-17: Roam Hub - Suguta</v>
      </c>
      <c r="P19" t="str">
        <v>-1.28777, 36.77884</v>
      </c>
      <c r="Q19" t="str">
        <v>Nasri Sahal</v>
      </c>
      <c r="R19">
        <v>724148162</v>
      </c>
      <c r="S19" t="b">
        <v>1</v>
      </c>
      <c r="T19" t="b">
        <v>1</v>
      </c>
      <c r="U19" t="b">
        <v>0</v>
      </c>
      <c r="V19" t="b">
        <v>0</v>
      </c>
      <c r="W19" t="b">
        <v>1</v>
      </c>
      <c r="AC19">
        <v>254704264393</v>
      </c>
      <c r="AE19">
        <f>sum(AG19:AK19)</f>
        <v>60</v>
      </c>
      <c r="AF19">
        <f>AG19*(6*84/1000)+AH19*(9*84/1000)+AI19*(10*84/1000)+AJ19*(25*84/1000)+AK19*(40*84/1000)</f>
        <v>53.508</v>
      </c>
      <c r="AG19">
        <v>6</v>
      </c>
      <c r="AH19">
        <v>29</v>
      </c>
      <c r="AI19">
        <v>19</v>
      </c>
      <c r="AJ19">
        <v>6</v>
      </c>
      <c r="AL19" t="str">
        <v>No</v>
      </c>
      <c r="AP19" t="str">
        <v>Roam Electric Limited</v>
      </c>
      <c r="AQ19" t="str">
        <v>Roam Electric Limited</v>
      </c>
    </row>
    <row r="20">
      <c r="A20" t="str">
        <v>NBI</v>
      </c>
      <c r="B20">
        <v>1</v>
      </c>
      <c r="C20" t="str">
        <v>RH</v>
      </c>
      <c r="D20" t="str">
        <f>vlookup(C20,'List of Chargers'!$A$2:$B$5,2,FALSE)</f>
        <v>Roam Hub</v>
      </c>
      <c r="E20" t="str">
        <v>KE</v>
      </c>
      <c r="F20" t="str">
        <v>A</v>
      </c>
      <c r="G20" t="str">
        <v>18</v>
      </c>
      <c r="H20" t="str">
        <f>CONCATENATE("#",C20,"-",E20,"-",F20,"-",G20,)</f>
        <v>#RH-KE-A-18</v>
      </c>
      <c r="I20" t="str">
        <f>concatenate("FO-",A20,"-",TEXT(B20,"00"),H20)</f>
        <v>FO-NBI-01#RH-KE-A-18</v>
      </c>
      <c r="K20" t="str">
        <v>Closed</v>
      </c>
      <c r="L20" t="str">
        <v>Greenwheels</v>
      </c>
      <c r="M20" t="str">
        <v>GreenWheels HQ</v>
      </c>
      <c r="N20" t="str">
        <f>D20&amp;" - "&amp;M20</f>
        <v>Roam Hub - GreenWheels HQ</v>
      </c>
      <c r="O20" t="str">
        <f>CONCATENATE(I20,": ",N20)</f>
        <v>FO-NBI-01#RH-KE-A-18: Roam Hub - GreenWheels HQ</v>
      </c>
      <c r="S20" t="b">
        <v>0</v>
      </c>
      <c r="T20" t="b">
        <v>0</v>
      </c>
      <c r="U20" t="b">
        <v>0</v>
      </c>
      <c r="V20" t="b">
        <v>0</v>
      </c>
      <c r="W20" t="b">
        <v>0</v>
      </c>
      <c r="AE20">
        <f>sum(AG20:AK20)</f>
        <v>0</v>
      </c>
      <c r="AF20">
        <f>AG20*(6*84/1000)+AH20*(9*84/1000)+AI20*(10*84/1000)+AJ20*(25*84/1000)+AK20*(40*84/1000)</f>
        <v>0</v>
      </c>
    </row>
    <row r="21">
      <c r="A21" t="str">
        <v>NBI</v>
      </c>
      <c r="B21">
        <v>2</v>
      </c>
      <c r="C21" t="str">
        <v>RH</v>
      </c>
      <c r="D21" t="str">
        <f>vlookup(C21,'List of Chargers'!$A$2:$B$5,2,FALSE)</f>
        <v>Roam Hub</v>
      </c>
      <c r="E21" t="str">
        <v>KE</v>
      </c>
      <c r="F21" t="str">
        <v>A</v>
      </c>
      <c r="G21" t="str">
        <v>19</v>
      </c>
      <c r="H21" t="str">
        <f>CONCATENATE("#",C21,"-",E21,"-",F21,"-",G21,)</f>
        <v>#RH-KE-A-19</v>
      </c>
      <c r="I21" t="str">
        <f>concatenate("FO-",A21,"-",TEXT(B21,"00"),H21)</f>
        <v>FO-NBI-02#RH-KE-A-19</v>
      </c>
      <c r="J21" t="str">
        <v>Operational</v>
      </c>
      <c r="K21">
        <v>45515</v>
      </c>
      <c r="L21" t="str">
        <v>Roam</v>
      </c>
      <c r="M21" t="str">
        <v>Thika Centre</v>
      </c>
      <c r="N21" t="str">
        <f>D21&amp;" - "&amp;M21</f>
        <v>Roam Hub - Thika Centre</v>
      </c>
      <c r="O21" t="str">
        <f>CONCATENATE(I21,": ",N21)</f>
        <v>FO-NBI-02#RH-KE-A-19: Roam Hub - Thika Centre</v>
      </c>
      <c r="P21" t="str">
        <v>-1.03381, 37.07543</v>
      </c>
      <c r="R21" t="str">
        <v>254704 269168</v>
      </c>
      <c r="S21" t="b">
        <v>1</v>
      </c>
      <c r="T21" t="b">
        <v>1</v>
      </c>
      <c r="U21" t="b">
        <v>1</v>
      </c>
      <c r="V21" t="b">
        <v>0</v>
      </c>
      <c r="W21" t="b">
        <v>1</v>
      </c>
      <c r="AC21">
        <v>254704269168</v>
      </c>
      <c r="AD21">
        <v>254724322965</v>
      </c>
      <c r="AE21">
        <f>sum(AG21:AK21)</f>
        <v>15</v>
      </c>
      <c r="AF21">
        <f>AG21*(6*84/1000)+AH21*(9*84/1000)+AI21*(10*84/1000)+AJ21*(25*84/1000)+AK21*(40*84/1000)</f>
        <v>12.6</v>
      </c>
      <c r="AI21">
        <v>15</v>
      </c>
      <c r="AL21" t="str">
        <v>Yes</v>
      </c>
      <c r="AM21">
        <v>92800511104</v>
      </c>
      <c r="AN21">
        <v>167723861</v>
      </c>
      <c r="AP21" t="str">
        <v>Roam Electric Limited</v>
      </c>
      <c r="AQ21" t="str">
        <v>Roam Electric Limited</v>
      </c>
    </row>
    <row r="22">
      <c r="A22" t="str">
        <v>NBI</v>
      </c>
      <c r="B22">
        <v>3</v>
      </c>
      <c r="C22" t="str">
        <v>RH</v>
      </c>
      <c r="D22" t="str">
        <f>vlookup(C22,'List of Chargers'!$A$2:$B$5,2,FALSE)</f>
        <v>Roam Hub</v>
      </c>
      <c r="E22" t="str">
        <v>KE</v>
      </c>
      <c r="F22" t="str">
        <v>A</v>
      </c>
      <c r="G22" t="str">
        <v>20</v>
      </c>
      <c r="H22" t="str">
        <f>CONCATENATE("#",C22,"-",E22,"-",F22,"-",G22,)</f>
        <v>#RH-KE-A-20</v>
      </c>
      <c r="I22" t="str">
        <f>concatenate("FO-",A22,"-",TEXT(B22,"00"),H22)</f>
        <v>FO-NBI-03#RH-KE-A-20</v>
      </c>
      <c r="J22" t="str">
        <v>Operational</v>
      </c>
      <c r="K22" t="str">
        <v>30/04/2025</v>
      </c>
      <c r="L22" t="str">
        <v>TotalEnergies</v>
      </c>
      <c r="M22" t="str">
        <v>Machakos Centre</v>
      </c>
      <c r="N22" t="str">
        <f>D22&amp;" - "&amp;M22</f>
        <v>Roam Hub - Machakos Centre</v>
      </c>
      <c r="O22" t="str">
        <f>CONCATENATE(I22,": ",N22)</f>
        <v>FO-NBI-03#RH-KE-A-20: Roam Hub - Machakos Centre</v>
      </c>
      <c r="P22" t="str">
        <v>-1.52782, 37.20929</v>
      </c>
      <c r="R22">
        <v>254116879836</v>
      </c>
      <c r="S22" t="b">
        <v>1</v>
      </c>
      <c r="T22" t="b">
        <v>1</v>
      </c>
      <c r="U22" t="b">
        <v>1</v>
      </c>
      <c r="V22" t="b">
        <v>0</v>
      </c>
      <c r="W22" t="b">
        <v>1</v>
      </c>
      <c r="AE22">
        <f>sum(AG22:AK22)</f>
        <v>10</v>
      </c>
      <c r="AF22">
        <f>AG22*(6*84/1000)+AH22*(9*84/1000)+AI22*(10*84/1000)+AJ22*(25*84/1000)+AK22*(40*84/1000)</f>
        <v>8.4</v>
      </c>
      <c r="AI22">
        <v>10</v>
      </c>
      <c r="AL22" t="str">
        <v>No</v>
      </c>
      <c r="AM22">
        <v>277800051124</v>
      </c>
      <c r="AN22">
        <v>179361789</v>
      </c>
      <c r="AP22" t="str">
        <v>Roam Electric Limited</v>
      </c>
      <c r="AQ22" t="str">
        <v>Roam Electric Limited</v>
      </c>
    </row>
    <row r="23">
      <c r="A23" t="str">
        <v>NBI</v>
      </c>
      <c r="B23">
        <v>1</v>
      </c>
      <c r="C23" t="str">
        <v>RH</v>
      </c>
      <c r="D23" t="str">
        <f>vlookup(C23,'List of Chargers'!$A$2:$B$5,2,FALSE)</f>
        <v>Roam Hub</v>
      </c>
      <c r="E23" t="str">
        <v>KE</v>
      </c>
      <c r="F23" t="str">
        <v>A</v>
      </c>
      <c r="G23" t="str">
        <v>21</v>
      </c>
      <c r="H23" t="str">
        <f>CONCATENATE("#",C23,"-",E23,"-",F23,"-",G23,)</f>
        <v>#RH-KE-A-21</v>
      </c>
      <c r="I23" t="str">
        <f>concatenate("FO-",A23,"-",TEXT(B23,"00"),H23)</f>
        <v>FO-NBI-01#RH-KE-A-21</v>
      </c>
      <c r="J23" t="str">
        <v>Operational</v>
      </c>
      <c r="K23" t="str">
        <v>15/07/2025</v>
      </c>
      <c r="L23" t="str">
        <v>Roam</v>
      </c>
      <c r="M23" t="str">
        <v>Narobi Regional Office</v>
      </c>
      <c r="N23" t="str">
        <f>D23&amp;" - "&amp;M23</f>
        <v>Roam Hub - Narobi Regional Office</v>
      </c>
      <c r="O23" t="str">
        <f>CONCATENATE(I23,": ",N23)</f>
        <v>FO-NBI-01#RH-KE-A-21: Roam Hub - Narobi Regional Office</v>
      </c>
      <c r="P23" t="str">
        <v>-1.30187, 36.8332</v>
      </c>
      <c r="S23" t="b">
        <v>1</v>
      </c>
      <c r="T23" t="b">
        <v>1</v>
      </c>
      <c r="U23" t="b">
        <v>1</v>
      </c>
      <c r="V23" t="b">
        <v>0</v>
      </c>
      <c r="W23" t="b">
        <v>1</v>
      </c>
      <c r="AE23">
        <f>sum(AG23:AK23)</f>
        <v>61</v>
      </c>
      <c r="AF23">
        <f>AG23*(6*84/1000)+AH23*(9*84/1000)+AI23*(10*84/1000)+AJ23*(25*84/1000)+AK23*(40*84/1000)</f>
        <v>51.24</v>
      </c>
      <c r="AI23">
        <v>61</v>
      </c>
      <c r="AL23" t="str">
        <v>No</v>
      </c>
      <c r="AP23" t="str">
        <v>Roam Electric Limited</v>
      </c>
      <c r="AQ23" t="str">
        <v>Roam Electric Limited</v>
      </c>
    </row>
    <row r="24">
      <c r="A24" t="str">
        <v>NBI</v>
      </c>
      <c r="B24">
        <v>4</v>
      </c>
      <c r="C24" t="str">
        <v>RH</v>
      </c>
      <c r="D24" t="str">
        <f>vlookup(C24,'List of Chargers'!$A$2:$B$5,2,FALSE)</f>
        <v>Roam Hub</v>
      </c>
      <c r="E24" t="str">
        <v>KE</v>
      </c>
      <c r="F24" t="str">
        <v>A</v>
      </c>
      <c r="G24" t="str">
        <v>22</v>
      </c>
      <c r="H24" t="str">
        <f>CONCATENATE("#",C24,"-",E24,"-",F24,"-",G24,)</f>
        <v>#RH-KE-A-22</v>
      </c>
      <c r="I24" t="str">
        <f>concatenate("FO-",A24,"-",TEXT(B24,"00"),H24)</f>
        <v>FO-NBI-04#RH-KE-A-22</v>
      </c>
      <c r="L24" t="str">
        <v>Roam / Ridewell</v>
      </c>
      <c r="M24" t="str">
        <v>Ngong Center</v>
      </c>
      <c r="N24" t="str">
        <f>D24&amp;" - "&amp;M24</f>
        <v>Roam Hub - Ngong Center</v>
      </c>
      <c r="O24" t="str">
        <f>CONCATENATE(I24,": ",N24)</f>
        <v>FO-NBI-04#RH-KE-A-22: Roam Hub - Ngong Center</v>
      </c>
      <c r="S24" t="b">
        <v>1</v>
      </c>
      <c r="T24" t="b">
        <v>1</v>
      </c>
      <c r="U24" t="b">
        <v>1</v>
      </c>
      <c r="V24" t="b">
        <v>0</v>
      </c>
      <c r="W24" t="b">
        <v>1</v>
      </c>
      <c r="AE24">
        <f>sum(AG24:AK24)</f>
        <v>0</v>
      </c>
      <c r="AF24">
        <f>AG24*(6*84/1000)+AH24*(9*84/1000)+AI24*(10*84/1000)+AJ24*(25*84/1000)+AK24*(40*84/1000)</f>
        <v>0</v>
      </c>
    </row>
    <row r="25">
      <c r="A25" t="str">
        <v>NBI</v>
      </c>
      <c r="B25">
        <v>1</v>
      </c>
      <c r="C25" t="str">
        <v>RH</v>
      </c>
      <c r="D25" t="str">
        <f>vlookup(C25,'List of Chargers'!$A$2:$B$5,2,FALSE)</f>
        <v>Roam Hub</v>
      </c>
      <c r="E25" t="str">
        <v>KE</v>
      </c>
      <c r="F25" t="str">
        <v>A</v>
      </c>
      <c r="G25" t="str">
        <v>23</v>
      </c>
      <c r="H25" t="str">
        <f>CONCATENATE("#",C25,"-",E25,"-",F25,"-",G25,)</f>
        <v>#RH-KE-A-23</v>
      </c>
      <c r="I25" t="str">
        <f>concatenate("FO-",A25,"-",TEXT(B25,"00"),H25)</f>
        <v>FO-NBI-01#RH-KE-A-23</v>
      </c>
      <c r="J25" t="str">
        <v>Operational</v>
      </c>
      <c r="K25">
        <v>45969</v>
      </c>
      <c r="L25" t="str">
        <v>Adam's Minimall</v>
      </c>
      <c r="M25" t="str">
        <v>Adam's Minimall</v>
      </c>
      <c r="N25" t="str">
        <f>D25&amp;" - "&amp;M25</f>
        <v>Roam Hub - Adam's Minimall</v>
      </c>
      <c r="O25" t="str">
        <f>CONCATENATE(I25,": ",N25)</f>
        <v>FO-NBI-01#RH-KE-A-23: Roam Hub - Adam's Minimall</v>
      </c>
      <c r="P25" t="str">
        <v>-1.30085, 36.77946</v>
      </c>
      <c r="S25" t="b">
        <v>1</v>
      </c>
      <c r="T25" t="b">
        <v>1</v>
      </c>
      <c r="U25" t="b">
        <v>1</v>
      </c>
      <c r="V25" t="b">
        <v>0</v>
      </c>
      <c r="W25" t="b">
        <v>1</v>
      </c>
      <c r="AE25">
        <f>sum(AG25:AK25)</f>
        <v>79</v>
      </c>
      <c r="AF25">
        <f>AG25*(6*84/1000)+AH25*(9*84/1000)+AI25*(10*84/1000)+AJ25*(25*84/1000)+AK25*(40*84/1000)</f>
        <v>77.7</v>
      </c>
      <c r="AI25">
        <v>70</v>
      </c>
      <c r="AJ25">
        <v>9</v>
      </c>
      <c r="AL25" t="str">
        <v>Yes</v>
      </c>
      <c r="AM25">
        <v>25700889873</v>
      </c>
      <c r="AN25">
        <v>177047802</v>
      </c>
      <c r="AP25" t="str">
        <v>Roam Electric Limited</v>
      </c>
      <c r="AQ25" t="str">
        <v>Roam Electric Limited</v>
      </c>
    </row>
    <row r="26">
      <c r="A26" t="str">
        <v>NBI</v>
      </c>
      <c r="B26">
        <v>1</v>
      </c>
      <c r="C26" t="str">
        <v>RH</v>
      </c>
      <c r="D26" t="str">
        <f>vlookup(C26,'List of Chargers'!$A$2:$B$5,2,FALSE)</f>
        <v>Roam Hub</v>
      </c>
      <c r="E26" t="str">
        <v>KE</v>
      </c>
      <c r="F26" t="str">
        <v>A</v>
      </c>
      <c r="G26" t="str">
        <v>24</v>
      </c>
      <c r="H26" t="str">
        <f>CONCATENATE("#",C26,"-",E26,"-",F26,"-",G26,)</f>
        <v>#RH-KE-A-24</v>
      </c>
      <c r="I26" t="str">
        <f>concatenate("FO-",A26,"-",TEXT(B26,"00"),H26)</f>
        <v>FO-NBI-01#RH-KE-A-24</v>
      </c>
      <c r="J26" t="str">
        <v>Operational</v>
      </c>
      <c r="K26">
        <v>46113</v>
      </c>
      <c r="L26" t="str">
        <v>Roam</v>
      </c>
      <c r="M26" t="str">
        <v>Langata</v>
      </c>
      <c r="N26" t="str">
        <f>D26&amp;" - "&amp;M26</f>
        <v>Roam Hub - Langata</v>
      </c>
      <c r="O26" t="str">
        <f>CONCATENATE(I26,": ",N26)</f>
        <v>FO-NBI-01#RH-KE-A-24: Roam Hub - Langata</v>
      </c>
      <c r="P26" t="str">
        <v>-1.34207, 36.7639</v>
      </c>
      <c r="S26" t="b">
        <v>1</v>
      </c>
      <c r="T26" t="b">
        <v>1</v>
      </c>
      <c r="U26" t="b">
        <v>0</v>
      </c>
      <c r="V26" t="b">
        <v>0</v>
      </c>
      <c r="W26" t="b">
        <v>1</v>
      </c>
      <c r="AE26">
        <f>sum(AG26:AK26)</f>
        <v>30</v>
      </c>
      <c r="AF26">
        <f>AG26*(6*84/1000)+AH26*(9*84/1000)+AI26*(10*84/1000)+AJ26*(25*84/1000)+AK26*(40*84/1000)</f>
        <v>25.2</v>
      </c>
      <c r="AI26">
        <v>30</v>
      </c>
      <c r="AL26" t="str">
        <v>No</v>
      </c>
      <c r="AM26">
        <v>45704547319</v>
      </c>
      <c r="AN26">
        <v>175573658</v>
      </c>
      <c r="AP26" t="str">
        <v>Roam Electric Limited</v>
      </c>
      <c r="AQ26" t="str">
        <v>Roam Electric Limited</v>
      </c>
    </row>
    <row r="27">
      <c r="A27" t="str">
        <v>NBI</v>
      </c>
      <c r="B27">
        <v>1</v>
      </c>
      <c r="C27" t="str">
        <v>RH</v>
      </c>
      <c r="D27" t="str">
        <f>vlookup(C27,'List of Chargers'!$A$2:$B$5,2,FALSE)</f>
        <v>Roam Hub</v>
      </c>
      <c r="E27" t="str">
        <v>KE</v>
      </c>
      <c r="F27" t="str">
        <v>A</v>
      </c>
      <c r="G27" t="str">
        <v>25</v>
      </c>
      <c r="H27" t="str">
        <f>CONCATENATE("#",C27,"-",E27,"-",F27,"-",G27,)</f>
        <v>#RH-KE-A-25</v>
      </c>
      <c r="I27" t="str">
        <f>concatenate("FO-",A27,"-",TEXT(B27,"00"),H27)</f>
        <v>FO-NBI-01#RH-KE-A-25</v>
      </c>
      <c r="J27" t="str">
        <v>Construction</v>
      </c>
      <c r="L27" t="str">
        <v>Trinity</v>
      </c>
      <c r="M27" t="str">
        <v>Banana</v>
      </c>
      <c r="N27" t="str">
        <f>D27&amp;" - "&amp;M27</f>
        <v>Roam Hub - Banana</v>
      </c>
      <c r="O27" t="str">
        <f>CONCATENATE(I27,": ",N27)</f>
        <v>FO-NBI-01#RH-KE-A-25: Roam Hub - Banana</v>
      </c>
      <c r="P27" t="str">
        <v>-1.16696, 36.75373</v>
      </c>
      <c r="S27" t="b">
        <v>1</v>
      </c>
      <c r="T27" t="b">
        <v>1</v>
      </c>
      <c r="U27" t="b">
        <v>0</v>
      </c>
      <c r="V27" t="b">
        <v>0</v>
      </c>
      <c r="W27" t="b">
        <v>1</v>
      </c>
      <c r="AE27">
        <f>sum(AG27:AK27)</f>
        <v>0</v>
      </c>
      <c r="AF27">
        <f>AG27*(6*84/1000)+AH27*(9*84/1000)+AI27*(10*84/1000)+AJ27*(25*84/1000)+AK27*(40*84/1000)</f>
        <v>0</v>
      </c>
      <c r="AL27" t="str">
        <v>No</v>
      </c>
      <c r="AP27" t="str">
        <v>Roam Electric Limited</v>
      </c>
      <c r="AQ27" t="str">
        <v>Roam Electric Limited</v>
      </c>
    </row>
    <row r="28">
      <c r="A28" t="str">
        <v>NBI</v>
      </c>
      <c r="C28" t="str">
        <v>RH</v>
      </c>
      <c r="D28" t="str">
        <f>vlookup(C28,'List of Chargers'!$A$2:$B$5,2,FALSE)</f>
        <v>Roam Hub</v>
      </c>
      <c r="E28" t="str">
        <v>KE</v>
      </c>
      <c r="F28" t="str">
        <v>A</v>
      </c>
      <c r="G28" t="str">
        <v>26</v>
      </c>
      <c r="H28" t="str">
        <f>CONCATENATE("#",C28,"-",E28,"-",F28,"-",G28,)</f>
        <v>#RH-KE-A-26</v>
      </c>
      <c r="I28" t="str">
        <f>concatenate("FO-",A28,"-",TEXT(B28,"00"),H28)</f>
        <v>FO-NBI-00#RH-KE-A-26</v>
      </c>
      <c r="N28" t="str">
        <f>D28&amp;" - "&amp;M28</f>
        <v xml:space="preserve">Roam Hub - </v>
      </c>
      <c r="O28" t="str">
        <f>CONCATENATE(I28,": ",N28)</f>
        <v xml:space="preserve">FO-NBI-00#RH-KE-A-26: Roam Hub - </v>
      </c>
      <c r="S28" t="b">
        <v>0</v>
      </c>
      <c r="T28" t="b">
        <v>0</v>
      </c>
      <c r="U28" t="b">
        <v>0</v>
      </c>
      <c r="V28" t="b">
        <v>0</v>
      </c>
      <c r="W28" t="b">
        <v>0</v>
      </c>
      <c r="AE28">
        <f>sum(AG28:AK28)</f>
        <v>0</v>
      </c>
      <c r="AF28">
        <f>AG28*(6*84/1000)+AH28*(9*84/1000)+AI28*(10*84/1000)+AJ28*(25*84/1000)+AK28*(40*84/1000)</f>
        <v>0</v>
      </c>
    </row>
    <row r="29">
      <c r="A29" t="str">
        <v>NBI</v>
      </c>
      <c r="C29" t="str">
        <v>RH</v>
      </c>
      <c r="D29" t="str">
        <f>vlookup(C29,'List of Chargers'!$A$2:$B$5,2,FALSE)</f>
        <v>Roam Hub</v>
      </c>
      <c r="E29" t="str">
        <v>KE</v>
      </c>
      <c r="F29" t="str">
        <v>A</v>
      </c>
      <c r="G29" t="str">
        <v>27</v>
      </c>
      <c r="H29" t="str">
        <f>CONCATENATE("#",C29,"-",E29,"-",F29,"-",G29,)</f>
        <v>#RH-KE-A-27</v>
      </c>
      <c r="I29" t="str">
        <f>concatenate("FO-",A29,"-",TEXT(B29,"00"),H29)</f>
        <v>FO-NBI-00#RH-KE-A-27</v>
      </c>
      <c r="N29" t="str">
        <f>D29&amp;" - "&amp;M29</f>
        <v xml:space="preserve">Roam Hub - </v>
      </c>
      <c r="O29" t="str">
        <f>CONCATENATE(I29,": ",N29)</f>
        <v xml:space="preserve">FO-NBI-00#RH-KE-A-27: Roam Hub - </v>
      </c>
      <c r="S29" t="b">
        <v>0</v>
      </c>
      <c r="T29" t="b">
        <v>0</v>
      </c>
      <c r="U29" t="b">
        <v>0</v>
      </c>
      <c r="V29" t="b">
        <v>0</v>
      </c>
      <c r="W29" t="b">
        <v>0</v>
      </c>
      <c r="AE29">
        <f>sum(AG29:AK29)</f>
        <v>0</v>
      </c>
      <c r="AF29">
        <f>AG29*(6*84/1000)+AH29*(9*84/1000)+AI29*(10*84/1000)+AJ29*(25*84/1000)+AK29*(40*84/1000)</f>
        <v>0</v>
      </c>
    </row>
    <row r="30">
      <c r="A30" t="str">
        <v>NBI</v>
      </c>
      <c r="C30" t="str">
        <v>RH</v>
      </c>
      <c r="D30" t="str">
        <f>vlookup(C30,'List of Chargers'!$A$2:$B$5,2,FALSE)</f>
        <v>Roam Hub</v>
      </c>
      <c r="E30" t="str">
        <v>KE</v>
      </c>
      <c r="F30" t="str">
        <v>A</v>
      </c>
      <c r="G30" t="str">
        <v>28</v>
      </c>
      <c r="H30" t="str">
        <f>CONCATENATE("#",C30,"-",E30,"-",F30,"-",G30,)</f>
        <v>#RH-KE-A-28</v>
      </c>
      <c r="I30" t="str">
        <f>concatenate("FO-",A30,"-",TEXT(B30,"00"),H30)</f>
        <v>FO-NBI-00#RH-KE-A-28</v>
      </c>
      <c r="N30" t="str">
        <f>D30&amp;" - "&amp;M30</f>
        <v xml:space="preserve">Roam Hub - </v>
      </c>
      <c r="O30" t="str">
        <f>CONCATENATE(I30,": ",N30)</f>
        <v xml:space="preserve">FO-NBI-00#RH-KE-A-28: Roam Hub - </v>
      </c>
      <c r="S30" t="b">
        <v>0</v>
      </c>
      <c r="T30" t="b">
        <v>0</v>
      </c>
      <c r="U30" t="b">
        <v>0</v>
      </c>
      <c r="V30" t="b">
        <v>0</v>
      </c>
      <c r="W30" t="b">
        <v>0</v>
      </c>
      <c r="AE30">
        <f>sum(AG30:AK30)</f>
        <v>0</v>
      </c>
      <c r="AF30">
        <f>AG30*(6*84/1000)+AH30*(9*84/1000)+AI30*(10*84/1000)+AJ30*(25*84/1000)+AK30*(40*84/1000)</f>
        <v>0</v>
      </c>
    </row>
    <row r="31">
      <c r="A31" t="str">
        <v>NBI</v>
      </c>
      <c r="C31" t="str">
        <v>RH</v>
      </c>
      <c r="D31" t="str">
        <f>vlookup(C31,'List of Chargers'!$A$2:$B$5,2,FALSE)</f>
        <v>Roam Hub</v>
      </c>
      <c r="E31" t="str">
        <v>KE</v>
      </c>
      <c r="F31" t="str">
        <v>A</v>
      </c>
      <c r="G31" t="str">
        <v>29</v>
      </c>
      <c r="H31" t="str">
        <f>CONCATENATE("#",C31,"-",E31,"-",F31,"-",G31,)</f>
        <v>#RH-KE-A-29</v>
      </c>
      <c r="I31" t="str">
        <f>concatenate("FO-",A31,"-",TEXT(B31,"00"),H31)</f>
        <v>FO-NBI-00#RH-KE-A-29</v>
      </c>
      <c r="N31" t="str">
        <f>D31&amp;" - "&amp;M31</f>
        <v xml:space="preserve">Roam Hub - </v>
      </c>
      <c r="O31" t="str">
        <f>CONCATENATE(I31,": ",N31)</f>
        <v xml:space="preserve">FO-NBI-00#RH-KE-A-29: Roam Hub - </v>
      </c>
      <c r="S31" t="b">
        <v>0</v>
      </c>
      <c r="T31" t="b">
        <v>0</v>
      </c>
      <c r="U31" t="b">
        <v>0</v>
      </c>
      <c r="V31" t="b">
        <v>0</v>
      </c>
      <c r="W31" t="b">
        <v>0</v>
      </c>
      <c r="AE31">
        <f>sum(AG31:AK31)</f>
        <v>0</v>
      </c>
      <c r="AF31">
        <f>AG31*(6*84/1000)+AH31*(9*84/1000)+AI31*(10*84/1000)+AJ31*(25*84/1000)+AK31*(40*84/1000)</f>
        <v>0</v>
      </c>
    </row>
    <row r="32">
      <c r="A32" t="str">
        <v>NBI</v>
      </c>
      <c r="C32" t="str">
        <v>RH</v>
      </c>
      <c r="D32" t="str">
        <f>vlookup(C32,'List of Chargers'!$A$2:$B$5,2,FALSE)</f>
        <v>Roam Hub</v>
      </c>
      <c r="E32" t="str">
        <v>KE</v>
      </c>
      <c r="F32" t="str">
        <v>A</v>
      </c>
      <c r="G32" t="str">
        <v>30</v>
      </c>
      <c r="H32" t="str">
        <f>CONCATENATE("#",C32,"-",E32,"-",F32,"-",G32,)</f>
        <v>#RH-KE-A-30</v>
      </c>
      <c r="I32" t="str">
        <f>concatenate("FO-",A32,"-",TEXT(B32,"00"),H32)</f>
        <v>FO-NBI-00#RH-KE-A-30</v>
      </c>
      <c r="N32" t="str">
        <f>D32&amp;" - "&amp;M32</f>
        <v xml:space="preserve">Roam Hub - </v>
      </c>
      <c r="O32" t="str">
        <f>CONCATENATE(I32,": ",N32)</f>
        <v xml:space="preserve">FO-NBI-00#RH-KE-A-30: Roam Hub - </v>
      </c>
      <c r="S32" t="b">
        <v>0</v>
      </c>
      <c r="T32" t="b">
        <v>0</v>
      </c>
      <c r="U32" t="b">
        <v>0</v>
      </c>
      <c r="V32" t="b">
        <v>0</v>
      </c>
      <c r="W32" t="b">
        <v>0</v>
      </c>
      <c r="AE32">
        <f>sum(AG32:AK32)</f>
        <v>0</v>
      </c>
      <c r="AF32">
        <f>AG32*(6*84/1000)+AH32*(9*84/1000)+AI32*(10*84/1000)+AJ32*(25*84/1000)+AK32*(40*84/1000)</f>
        <v>0</v>
      </c>
    </row>
    <row r="33">
      <c r="A33" t="str">
        <v>NBI</v>
      </c>
      <c r="C33" t="str">
        <v>RH</v>
      </c>
      <c r="D33" t="str">
        <f>vlookup(C33,'List of Chargers'!$A$2:$B$5,2,FALSE)</f>
        <v>Roam Hub</v>
      </c>
      <c r="E33" t="str">
        <v>KE</v>
      </c>
      <c r="F33" t="str">
        <v>A</v>
      </c>
      <c r="G33" t="str">
        <v>31</v>
      </c>
      <c r="H33" t="str">
        <f>CONCATENATE("#",C33,"-",E33,"-",F33,"-",G33,)</f>
        <v>#RH-KE-A-31</v>
      </c>
      <c r="I33" t="str">
        <f>concatenate("FO-",A33,"-",TEXT(B33,"00"),H33)</f>
        <v>FO-NBI-00#RH-KE-A-31</v>
      </c>
      <c r="N33" t="str">
        <f>D33&amp;" - "&amp;M33</f>
        <v xml:space="preserve">Roam Hub - </v>
      </c>
      <c r="O33" t="str">
        <f>CONCATENATE(I33,": ",N33)</f>
        <v xml:space="preserve">FO-NBI-00#RH-KE-A-31: Roam Hub - </v>
      </c>
      <c r="S33" t="b">
        <v>0</v>
      </c>
      <c r="T33" t="b">
        <v>0</v>
      </c>
      <c r="U33" t="b">
        <v>0</v>
      </c>
      <c r="V33" t="b">
        <v>0</v>
      </c>
      <c r="W33" t="b">
        <v>0</v>
      </c>
      <c r="AE33">
        <f>sum(AG33:AK33)</f>
        <v>0</v>
      </c>
      <c r="AF33">
        <f>AG33*(6*84/1000)+AH33*(9*84/1000)+AI33*(10*84/1000)+AJ33*(25*84/1000)+AK33*(40*84/1000)</f>
        <v>0</v>
      </c>
    </row>
    <row r="34">
      <c r="A34" t="str">
        <v>NBI</v>
      </c>
      <c r="C34" t="str">
        <v>RH</v>
      </c>
      <c r="D34" t="str">
        <f>vlookup(C34,'List of Chargers'!$A$2:$B$5,2,FALSE)</f>
        <v>Roam Hub</v>
      </c>
      <c r="E34" t="str">
        <v>KE</v>
      </c>
      <c r="F34" t="str">
        <v>A</v>
      </c>
      <c r="G34" t="str">
        <v>32</v>
      </c>
      <c r="H34" t="str">
        <f>CONCATENATE("#",C34,"-",E34,"-",F34,"-",G34,)</f>
        <v>#RH-KE-A-32</v>
      </c>
      <c r="I34" t="str">
        <f>concatenate("FO-",A34,"-",TEXT(B34,"00"),H34)</f>
        <v>FO-NBI-00#RH-KE-A-32</v>
      </c>
      <c r="N34" t="str">
        <f>D34&amp;" - "&amp;M34</f>
        <v xml:space="preserve">Roam Hub - </v>
      </c>
      <c r="O34" t="str">
        <f>CONCATENATE(I34,": ",N34)</f>
        <v xml:space="preserve">FO-NBI-00#RH-KE-A-32: Roam Hub - </v>
      </c>
      <c r="S34" t="b">
        <v>0</v>
      </c>
      <c r="T34" t="b">
        <v>0</v>
      </c>
      <c r="U34" t="b">
        <v>0</v>
      </c>
      <c r="V34" t="b">
        <v>0</v>
      </c>
      <c r="W34" t="b">
        <v>0</v>
      </c>
      <c r="AE34">
        <f>sum(AG34:AK34)</f>
        <v>0</v>
      </c>
      <c r="AF34">
        <f>AG34*(6*84/1000)+AH34*(9*84/1000)+AI34*(10*84/1000)+AJ34*(25*84/1000)+AK34*(40*84/1000)</f>
        <v>0</v>
      </c>
    </row>
    <row r="35">
      <c r="A35" t="str">
        <v>NBI</v>
      </c>
      <c r="C35" t="str">
        <v>RH</v>
      </c>
      <c r="D35" t="str">
        <f>vlookup(C35,'List of Chargers'!$A$2:$B$5,2,FALSE)</f>
        <v>Roam Hub</v>
      </c>
      <c r="E35" t="str">
        <v>KE</v>
      </c>
      <c r="F35" t="str">
        <v>A</v>
      </c>
      <c r="G35" t="str">
        <v>33</v>
      </c>
      <c r="H35" t="str">
        <f>CONCATENATE("#",C35,"-",E35,"-",F35,"-",G35,)</f>
        <v>#RH-KE-A-33</v>
      </c>
      <c r="I35" t="str">
        <f>concatenate("FO-",A35,"-",TEXT(B35,"00"),H35)</f>
        <v>FO-NBI-00#RH-KE-A-33</v>
      </c>
      <c r="N35" t="str">
        <f>D35&amp;" - "&amp;M35</f>
        <v xml:space="preserve">Roam Hub - </v>
      </c>
      <c r="O35" t="str">
        <f>CONCATENATE(I35,": ",N35)</f>
        <v xml:space="preserve">FO-NBI-00#RH-KE-A-33: Roam Hub - </v>
      </c>
      <c r="S35" t="b">
        <v>0</v>
      </c>
      <c r="T35" t="b">
        <v>0</v>
      </c>
      <c r="U35" t="b">
        <v>0</v>
      </c>
      <c r="V35" t="b">
        <v>0</v>
      </c>
      <c r="W35" t="b">
        <v>0</v>
      </c>
      <c r="AE35">
        <f>sum(AG35:AK35)</f>
        <v>0</v>
      </c>
      <c r="AF35">
        <f>AG35*(6*84/1000)+AH35*(9*84/1000)+AI35*(10*84/1000)+AJ35*(25*84/1000)+AK35*(40*84/1000)</f>
        <v>0</v>
      </c>
    </row>
    <row r="36">
      <c r="A36" t="str">
        <v>NBI</v>
      </c>
      <c r="C36" t="str">
        <v>RH</v>
      </c>
      <c r="D36" t="str">
        <f>vlookup(C36,'List of Chargers'!$A$2:$B$5,2,FALSE)</f>
        <v>Roam Hub</v>
      </c>
      <c r="E36" t="str">
        <v>KE</v>
      </c>
      <c r="F36" t="str">
        <v>A</v>
      </c>
      <c r="G36">
        <v>34</v>
      </c>
      <c r="H36" t="str">
        <f>CONCATENATE("#",C36,"-",E36,"-",F36,"-",G36,)</f>
        <v>#RH-KE-A-34</v>
      </c>
      <c r="I36" t="str">
        <f>concatenate("FO-",A36,"-",TEXT(B36,"00"),H36)</f>
        <v>FO-NBI-00#RH-KE-A-34</v>
      </c>
      <c r="N36" t="str">
        <f>D36&amp;" - "&amp;M36</f>
        <v xml:space="preserve">Roam Hub - </v>
      </c>
      <c r="O36" t="str">
        <f>CONCATENATE(I36,": ",N36)</f>
        <v xml:space="preserve">FO-NBI-00#RH-KE-A-34: Roam Hub - </v>
      </c>
      <c r="S36" t="b">
        <v>0</v>
      </c>
      <c r="T36" t="b">
        <v>0</v>
      </c>
      <c r="U36" t="b">
        <v>0</v>
      </c>
      <c r="V36" t="b">
        <v>0</v>
      </c>
      <c r="W36" t="b">
        <v>0</v>
      </c>
      <c r="AE36">
        <f>sum(AG36:AK36)</f>
        <v>0</v>
      </c>
      <c r="AF36">
        <f>AG36*(6*84/1000)+AH36*(9*84/1000)+AI36*(10*84/1000)+AJ36*(25*84/1000)+AK36*(40*84/1000)</f>
        <v>0</v>
      </c>
    </row>
    <row r="37">
      <c r="A37" t="str">
        <v>NBI</v>
      </c>
      <c r="C37" t="str">
        <v>RH</v>
      </c>
      <c r="D37" t="str">
        <f>vlookup(C37,'List of Chargers'!$A$2:$B$5,2,FALSE)</f>
        <v>Roam Hub</v>
      </c>
      <c r="E37" t="str">
        <v>KE</v>
      </c>
      <c r="F37" t="str">
        <v>A</v>
      </c>
      <c r="G37">
        <v>35</v>
      </c>
      <c r="H37" t="str">
        <f>CONCATENATE("#",C37,"-",E37,"-",F37,"-",G37,)</f>
        <v>#RH-KE-A-35</v>
      </c>
      <c r="I37" t="str">
        <f>concatenate("FO-",A37,"-",TEXT(B37,"00"),H37)</f>
        <v>FO-NBI-00#RH-KE-A-35</v>
      </c>
      <c r="N37" t="str">
        <f>D37&amp;" - "&amp;M37</f>
        <v xml:space="preserve">Roam Hub - </v>
      </c>
      <c r="O37" t="str">
        <f>CONCATENATE(I37,": ",N37)</f>
        <v xml:space="preserve">FO-NBI-00#RH-KE-A-35: Roam Hub - </v>
      </c>
      <c r="S37" t="b">
        <v>0</v>
      </c>
      <c r="T37" t="b">
        <v>0</v>
      </c>
      <c r="U37" t="b">
        <v>0</v>
      </c>
      <c r="V37" t="b">
        <v>0</v>
      </c>
      <c r="W37" t="b">
        <v>0</v>
      </c>
      <c r="AE37">
        <f>sum(AG37:AK37)</f>
        <v>0</v>
      </c>
      <c r="AF37">
        <f>AG37*(6*84/1000)+AH37*(9*84/1000)+AI37*(10*84/1000)+AJ37*(25*84/1000)+AK37*(40*84/1000)</f>
        <v>0</v>
      </c>
    </row>
    <row r="38">
      <c r="A38" t="str">
        <v>NBI</v>
      </c>
      <c r="C38" t="str">
        <v>RH</v>
      </c>
      <c r="D38" t="str">
        <f>vlookup(C38,'List of Chargers'!$A$2:$B$5,2,FALSE)</f>
        <v>Roam Hub</v>
      </c>
      <c r="E38" t="str">
        <v>KE</v>
      </c>
      <c r="F38" t="str">
        <v>A</v>
      </c>
      <c r="G38">
        <v>36</v>
      </c>
      <c r="H38" t="str">
        <f>CONCATENATE("#",C38,"-",E38,"-",F38,"-",G38,)</f>
        <v>#RH-KE-A-36</v>
      </c>
      <c r="I38" t="str">
        <f>concatenate("FO-",A38,"-",TEXT(B38,"00"),H38)</f>
        <v>FO-NBI-00#RH-KE-A-36</v>
      </c>
      <c r="N38" t="str">
        <f>D38&amp;" - "&amp;M38</f>
        <v xml:space="preserve">Roam Hub - </v>
      </c>
      <c r="O38" t="str">
        <f>CONCATENATE(I38,": ",N38)</f>
        <v xml:space="preserve">FO-NBI-00#RH-KE-A-36: Roam Hub - </v>
      </c>
      <c r="S38" t="b">
        <v>0</v>
      </c>
      <c r="T38" t="b">
        <v>0</v>
      </c>
      <c r="U38" t="b">
        <v>0</v>
      </c>
      <c r="V38" t="b">
        <v>0</v>
      </c>
      <c r="W38" t="b">
        <v>0</v>
      </c>
      <c r="AE38">
        <f>sum(AG38:AK38)</f>
        <v>0</v>
      </c>
      <c r="AF38">
        <f>AG38*(6*84/1000)+AH38*(9*84/1000)+AI38*(10*84/1000)+AJ38*(25*84/1000)+AK38*(40*84/1000)</f>
        <v>0</v>
      </c>
    </row>
    <row r="39">
      <c r="A39" t="str">
        <v>NBI</v>
      </c>
      <c r="C39" t="str">
        <v>RH</v>
      </c>
      <c r="D39" t="str">
        <f>vlookup(C39,'List of Chargers'!$A$2:$B$5,2,FALSE)</f>
        <v>Roam Hub</v>
      </c>
      <c r="E39" t="str">
        <v>KE</v>
      </c>
      <c r="F39" t="str">
        <v>A</v>
      </c>
      <c r="G39">
        <v>37</v>
      </c>
      <c r="H39" t="str">
        <f>CONCATENATE("#",C39,"-",E39,"-",F39,"-",G39,)</f>
        <v>#RH-KE-A-37</v>
      </c>
      <c r="I39" t="str">
        <f>concatenate("FO-",A39,"-",TEXT(B39,"00"),H39)</f>
        <v>FO-NBI-00#RH-KE-A-37</v>
      </c>
      <c r="N39" t="str">
        <f>D39&amp;" - "&amp;M39</f>
        <v xml:space="preserve">Roam Hub - </v>
      </c>
      <c r="O39" t="str">
        <f>CONCATENATE(I39,": ",N39)</f>
        <v xml:space="preserve">FO-NBI-00#RH-KE-A-37: Roam Hub - </v>
      </c>
      <c r="S39" t="b">
        <v>0</v>
      </c>
      <c r="T39" t="b">
        <v>0</v>
      </c>
      <c r="U39" t="b">
        <v>0</v>
      </c>
      <c r="V39" t="b">
        <v>0</v>
      </c>
      <c r="W39" t="b">
        <v>0</v>
      </c>
      <c r="AE39">
        <f>sum(AG39:AK39)</f>
        <v>0</v>
      </c>
      <c r="AF39">
        <f>AG39*(6*84/1000)+AH39*(9*84/1000)+AI39*(10*84/1000)+AJ39*(25*84/1000)+AK39*(40*84/1000)</f>
        <v>0</v>
      </c>
    </row>
    <row r="40">
      <c r="A40" t="str">
        <v>NBI</v>
      </c>
      <c r="C40" t="str">
        <v>RH</v>
      </c>
      <c r="D40" t="str">
        <f>vlookup(C40,'List of Chargers'!$A$2:$B$5,2,FALSE)</f>
        <v>Roam Hub</v>
      </c>
      <c r="E40" t="str">
        <v>KE</v>
      </c>
      <c r="F40" t="str">
        <v>A</v>
      </c>
      <c r="G40">
        <v>38</v>
      </c>
      <c r="H40" t="str">
        <f>CONCATENATE("#",C40,"-",E40,"-",F40,"-",G40,)</f>
        <v>#RH-KE-A-38</v>
      </c>
      <c r="I40" t="str">
        <f>concatenate("FO-",A40,"-",TEXT(B40,"00"),H40)</f>
        <v>FO-NBI-00#RH-KE-A-38</v>
      </c>
      <c r="N40" t="str">
        <f>D40&amp;" - "&amp;M40</f>
        <v xml:space="preserve">Roam Hub - </v>
      </c>
      <c r="O40" t="str">
        <f>CONCATENATE(I40,": ",N40)</f>
        <v xml:space="preserve">FO-NBI-00#RH-KE-A-38: Roam Hub - </v>
      </c>
      <c r="S40" t="b">
        <v>0</v>
      </c>
      <c r="T40" t="b">
        <v>0</v>
      </c>
      <c r="U40" t="b">
        <v>0</v>
      </c>
      <c r="V40" t="b">
        <v>0</v>
      </c>
      <c r="W40" t="b">
        <v>0</v>
      </c>
      <c r="AE40">
        <f>sum(AG40:AK40)</f>
        <v>0</v>
      </c>
      <c r="AF40">
        <f>AG40*(6*84/1000)+AH40*(9*84/1000)+AI40*(10*84/1000)+AJ40*(25*84/1000)+AK40*(40*84/1000)</f>
        <v>0</v>
      </c>
    </row>
    <row r="41">
      <c r="A41" t="str">
        <v>NBI</v>
      </c>
      <c r="C41" t="str">
        <v>RH</v>
      </c>
      <c r="D41" t="str">
        <f>vlookup(C41,'List of Chargers'!$A$2:$B$5,2,FALSE)</f>
        <v>Roam Hub</v>
      </c>
      <c r="E41" t="str">
        <v>KE</v>
      </c>
      <c r="F41" t="str">
        <v>A</v>
      </c>
      <c r="G41">
        <v>39</v>
      </c>
      <c r="H41" t="str">
        <f>CONCATENATE("#",C41,"-",E41,"-",F41,"-",G41,)</f>
        <v>#RH-KE-A-39</v>
      </c>
      <c r="I41" t="str">
        <f>concatenate("FO-",A41,"-",TEXT(B41,"00"),H41)</f>
        <v>FO-NBI-00#RH-KE-A-39</v>
      </c>
      <c r="N41" t="str">
        <f>D41&amp;" - "&amp;M41</f>
        <v xml:space="preserve">Roam Hub - </v>
      </c>
      <c r="O41" t="str">
        <f>CONCATENATE(I41,": ",N41)</f>
        <v xml:space="preserve">FO-NBI-00#RH-KE-A-39: Roam Hub - </v>
      </c>
      <c r="S41" t="b">
        <v>0</v>
      </c>
      <c r="T41" t="b">
        <v>0</v>
      </c>
      <c r="U41" t="b">
        <v>0</v>
      </c>
      <c r="V41" t="b">
        <v>0</v>
      </c>
      <c r="W41" t="b">
        <v>0</v>
      </c>
      <c r="AE41">
        <f>sum(AG41:AK41)</f>
        <v>0</v>
      </c>
      <c r="AF41">
        <f>AG41*(6*84/1000)+AH41*(9*84/1000)+AI41*(10*84/1000)+AJ41*(25*84/1000)+AK41*(40*84/1000)</f>
        <v>0</v>
      </c>
    </row>
    <row r="42">
      <c r="A42" t="str">
        <v>NBI</v>
      </c>
      <c r="C42" t="str">
        <v>RH</v>
      </c>
      <c r="D42" t="str">
        <f>vlookup(C42,'List of Chargers'!$A$2:$B$5,2,FALSE)</f>
        <v>Roam Hub</v>
      </c>
      <c r="E42" t="str">
        <v>KE</v>
      </c>
      <c r="F42" t="str">
        <v>A</v>
      </c>
      <c r="G42">
        <v>40</v>
      </c>
      <c r="H42" t="str">
        <f>CONCATENATE("#",C42,"-",E42,"-",F42,"-",G42,)</f>
        <v>#RH-KE-A-40</v>
      </c>
      <c r="I42" t="str">
        <f>concatenate("FO-",A42,"-",TEXT(B42,"00"),H42)</f>
        <v>FO-NBI-00#RH-KE-A-40</v>
      </c>
      <c r="N42" t="str">
        <f>D42&amp;" - "&amp;M42</f>
        <v xml:space="preserve">Roam Hub - </v>
      </c>
      <c r="O42" t="str">
        <f>CONCATENATE(I42,": ",N42)</f>
        <v xml:space="preserve">FO-NBI-00#RH-KE-A-40: Roam Hub - </v>
      </c>
      <c r="S42" t="b">
        <v>0</v>
      </c>
      <c r="T42" t="b">
        <v>0</v>
      </c>
      <c r="U42" t="b">
        <v>0</v>
      </c>
      <c r="V42" t="b">
        <v>0</v>
      </c>
      <c r="W42" t="b">
        <v>0</v>
      </c>
      <c r="AE42">
        <f>sum(AG42:AK42)</f>
        <v>0</v>
      </c>
      <c r="AF42">
        <f>AG42*(6*84/1000)+AH42*(9*84/1000)+AI42*(10*84/1000)+AJ42*(25*84/1000)+AK42*(40*84/1000)</f>
        <v>0</v>
      </c>
    </row>
    <row r="43">
      <c r="A43" t="str">
        <v>NBI</v>
      </c>
      <c r="C43" t="str">
        <v>RH</v>
      </c>
      <c r="D43" t="str">
        <f>vlookup(C43,'List of Chargers'!$A$2:$B$5,2,FALSE)</f>
        <v>Roam Hub</v>
      </c>
      <c r="E43" t="str">
        <v>KE</v>
      </c>
      <c r="F43" t="str">
        <v>A</v>
      </c>
      <c r="G43">
        <v>41</v>
      </c>
      <c r="H43" t="str">
        <f>CONCATENATE("#",C43,"-",E43,"-",F43,"-",G43,)</f>
        <v>#RH-KE-A-41</v>
      </c>
      <c r="I43" t="str">
        <f>concatenate("FO-",A43,"-",TEXT(B43,"00"),H43)</f>
        <v>FO-NBI-00#RH-KE-A-41</v>
      </c>
      <c r="N43" t="str">
        <f>D43&amp;" - "&amp;M43</f>
        <v xml:space="preserve">Roam Hub - </v>
      </c>
      <c r="O43" t="str">
        <f>CONCATENATE(I43,": ",N43)</f>
        <v xml:space="preserve">FO-NBI-00#RH-KE-A-41: Roam Hub - </v>
      </c>
      <c r="S43" t="b">
        <v>0</v>
      </c>
      <c r="T43" t="b">
        <v>0</v>
      </c>
      <c r="U43" t="b">
        <v>0</v>
      </c>
      <c r="V43" t="b">
        <v>0</v>
      </c>
      <c r="W43" t="b">
        <v>0</v>
      </c>
      <c r="AE43">
        <f>sum(AG43:AK43)</f>
        <v>0</v>
      </c>
      <c r="AF43">
        <f>AG43*(6*84/1000)+AH43*(9*84/1000)+AI43*(10*84/1000)+AJ43*(25*84/1000)+AK43*(40*84/1000)</f>
        <v>0</v>
      </c>
    </row>
    <row r="44">
      <c r="A44" t="str">
        <v>NBI</v>
      </c>
      <c r="C44" t="str">
        <v>RH</v>
      </c>
      <c r="D44" t="str">
        <f>vlookup(C44,'List of Chargers'!$A$2:$B$5,2,FALSE)</f>
        <v>Roam Hub</v>
      </c>
      <c r="E44" t="str">
        <v>KE</v>
      </c>
      <c r="F44" t="str">
        <v>A</v>
      </c>
      <c r="G44">
        <v>42</v>
      </c>
      <c r="H44" t="str">
        <f>CONCATENATE("#",C44,"-",E44,"-",F44,"-",G44,)</f>
        <v>#RH-KE-A-42</v>
      </c>
      <c r="I44" t="str">
        <f>concatenate("FO-",A44,"-",TEXT(B44,"00"),H44)</f>
        <v>FO-NBI-00#RH-KE-A-42</v>
      </c>
      <c r="N44" t="str">
        <f>D44&amp;" - "&amp;M44</f>
        <v xml:space="preserve">Roam Hub - </v>
      </c>
      <c r="O44" t="str">
        <f>CONCATENATE(I44,": ",N44)</f>
        <v xml:space="preserve">FO-NBI-00#RH-KE-A-42: Roam Hub - </v>
      </c>
      <c r="S44" t="b">
        <v>0</v>
      </c>
      <c r="T44" t="b">
        <v>0</v>
      </c>
      <c r="U44" t="b">
        <v>0</v>
      </c>
      <c r="V44" t="b">
        <v>0</v>
      </c>
      <c r="W44" t="b">
        <v>0</v>
      </c>
      <c r="AE44">
        <f>sum(AG44:AK44)</f>
        <v>0</v>
      </c>
      <c r="AF44">
        <f>AG44*(6*84/1000)+AH44*(9*84/1000)+AI44*(10*84/1000)+AJ44*(25*84/1000)+AK44*(40*84/1000)</f>
        <v>0</v>
      </c>
    </row>
    <row r="45">
      <c r="A45" t="str">
        <v>NBI</v>
      </c>
      <c r="C45" t="str">
        <v>RH</v>
      </c>
      <c r="D45" t="str">
        <f>vlookup(C45,'List of Chargers'!$A$2:$B$5,2,FALSE)</f>
        <v>Roam Hub</v>
      </c>
      <c r="E45" t="str">
        <v>KE</v>
      </c>
      <c r="F45" t="str">
        <v>A</v>
      </c>
      <c r="G45">
        <v>43</v>
      </c>
      <c r="H45" t="str">
        <f>CONCATENATE("#",C45,"-",E45,"-",F45,"-",G45,)</f>
        <v>#RH-KE-A-43</v>
      </c>
      <c r="I45" t="str">
        <f>concatenate("FO-",A45,"-",TEXT(B45,"00"),H45)</f>
        <v>FO-NBI-00#RH-KE-A-43</v>
      </c>
      <c r="N45" t="str">
        <f>D45&amp;" - "&amp;M45</f>
        <v xml:space="preserve">Roam Hub - </v>
      </c>
      <c r="O45" t="str">
        <f>CONCATENATE(I45,": ",N45)</f>
        <v xml:space="preserve">FO-NBI-00#RH-KE-A-43: Roam Hub - </v>
      </c>
      <c r="S45" t="b">
        <v>0</v>
      </c>
      <c r="T45" t="b">
        <v>0</v>
      </c>
      <c r="U45" t="b">
        <v>0</v>
      </c>
      <c r="V45" t="b">
        <v>0</v>
      </c>
      <c r="W45" t="b">
        <v>0</v>
      </c>
      <c r="AE45">
        <f>sum(AG45:AK45)</f>
        <v>0</v>
      </c>
      <c r="AF45">
        <f>AG45*(6*84/1000)+AH45*(9*84/1000)+AI45*(10*84/1000)+AJ45*(25*84/1000)+AK45*(40*84/1000)</f>
        <v>0</v>
      </c>
    </row>
    <row r="46">
      <c r="A46" t="str">
        <v>NBI</v>
      </c>
      <c r="C46" t="str">
        <v>RH</v>
      </c>
      <c r="D46" t="str">
        <f>vlookup(C46,'List of Chargers'!$A$2:$B$5,2,FALSE)</f>
        <v>Roam Hub</v>
      </c>
      <c r="E46" t="str">
        <v>KE</v>
      </c>
      <c r="F46" t="str">
        <v>A</v>
      </c>
      <c r="G46">
        <v>44</v>
      </c>
      <c r="H46" t="str">
        <f>CONCATENATE("#",C46,"-",E46,"-",F46,"-",G46,)</f>
        <v>#RH-KE-A-44</v>
      </c>
      <c r="I46" t="str">
        <f>concatenate("FO-",A46,"-",TEXT(B46,"00"),H46)</f>
        <v>FO-NBI-00#RH-KE-A-44</v>
      </c>
      <c r="N46" t="str">
        <f>D46&amp;" - "&amp;M46</f>
        <v xml:space="preserve">Roam Hub - </v>
      </c>
      <c r="O46" t="str">
        <f>CONCATENATE(I46,": ",N46)</f>
        <v xml:space="preserve">FO-NBI-00#RH-KE-A-44: Roam Hub - </v>
      </c>
      <c r="S46" t="b">
        <v>0</v>
      </c>
      <c r="T46" t="b">
        <v>0</v>
      </c>
      <c r="U46" t="b">
        <v>0</v>
      </c>
      <c r="V46" t="b">
        <v>0</v>
      </c>
      <c r="W46" t="b">
        <v>0</v>
      </c>
      <c r="AE46">
        <f>sum(AG46:AK46)</f>
        <v>0</v>
      </c>
      <c r="AF46">
        <f>AG46*(6*84/1000)+AH46*(9*84/1000)+AI46*(10*84/1000)+AJ46*(25*84/1000)+AK46*(40*84/1000)</f>
        <v>0</v>
      </c>
    </row>
    <row r="47">
      <c r="A47" t="str">
        <v>NBI</v>
      </c>
      <c r="C47" t="str">
        <v>RH</v>
      </c>
      <c r="D47" t="str">
        <f>vlookup(C47,'List of Chargers'!$A$2:$B$5,2,FALSE)</f>
        <v>Roam Hub</v>
      </c>
      <c r="E47" t="str">
        <v>KE</v>
      </c>
      <c r="F47" t="str">
        <v>A</v>
      </c>
      <c r="G47">
        <v>45</v>
      </c>
      <c r="H47" t="str">
        <f>CONCATENATE("#",C47,"-",E47,"-",F47,"-",G47,)</f>
        <v>#RH-KE-A-45</v>
      </c>
      <c r="I47" t="str">
        <f>concatenate("FO-",A47,"-",TEXT(B47,"00"),H47)</f>
        <v>FO-NBI-00#RH-KE-A-45</v>
      </c>
      <c r="N47" t="str">
        <f>D47&amp;" - "&amp;M47</f>
        <v xml:space="preserve">Roam Hub - </v>
      </c>
      <c r="O47" t="str">
        <f>CONCATENATE(I47,": ",N47)</f>
        <v xml:space="preserve">FO-NBI-00#RH-KE-A-45: Roam Hub - </v>
      </c>
      <c r="S47" t="b">
        <v>0</v>
      </c>
      <c r="T47" t="b">
        <v>0</v>
      </c>
      <c r="U47" t="b">
        <v>0</v>
      </c>
      <c r="V47" t="b">
        <v>0</v>
      </c>
      <c r="W47" t="b">
        <v>0</v>
      </c>
      <c r="AE47">
        <f>sum(AG47:AK47)</f>
        <v>0</v>
      </c>
      <c r="AF47">
        <f>AG47*(6*84/1000)+AH47*(9*84/1000)+AI47*(10*84/1000)+AJ47*(25*84/1000)+AK47*(40*84/1000)</f>
        <v>0</v>
      </c>
    </row>
    <row r="48">
      <c r="A48" t="str">
        <v>NBI</v>
      </c>
      <c r="C48" t="str">
        <v>RH</v>
      </c>
      <c r="D48" t="str">
        <f>vlookup(C48,'List of Chargers'!$A$2:$B$5,2,FALSE)</f>
        <v>Roam Hub</v>
      </c>
      <c r="E48" t="str">
        <v>KE</v>
      </c>
      <c r="F48" t="str">
        <v>A</v>
      </c>
      <c r="G48">
        <v>46</v>
      </c>
      <c r="H48" t="str">
        <f>CONCATENATE("#",C48,"-",E48,"-",F48,"-",G48,)</f>
        <v>#RH-KE-A-46</v>
      </c>
      <c r="I48" t="str">
        <f>concatenate("FO-",A48,"-",TEXT(B48,"00"),H48)</f>
        <v>FO-NBI-00#RH-KE-A-46</v>
      </c>
      <c r="N48" t="str">
        <f>D48&amp;" - "&amp;M48</f>
        <v xml:space="preserve">Roam Hub - </v>
      </c>
      <c r="O48" t="str">
        <f>CONCATENATE(I48,": ",N48)</f>
        <v xml:space="preserve">FO-NBI-00#RH-KE-A-46: Roam Hub - </v>
      </c>
      <c r="S48" t="b">
        <v>0</v>
      </c>
      <c r="T48" t="b">
        <v>0</v>
      </c>
      <c r="U48" t="b">
        <v>0</v>
      </c>
      <c r="V48" t="b">
        <v>0</v>
      </c>
      <c r="W48" t="b">
        <v>0</v>
      </c>
      <c r="AE48">
        <f>sum(AG48:AK48)</f>
        <v>0</v>
      </c>
      <c r="AF48">
        <f>AG48*(6*84/1000)+AH48*(9*84/1000)+AI48*(10*84/1000)+AJ48*(25*84/1000)+AK48*(40*84/1000)</f>
        <v>0</v>
      </c>
    </row>
    <row r="49">
      <c r="A49" t="str">
        <v>NBI</v>
      </c>
      <c r="C49" t="str">
        <v>RH</v>
      </c>
      <c r="D49" t="str">
        <f>vlookup(C49,'List of Chargers'!$A$2:$B$5,2,FALSE)</f>
        <v>Roam Hub</v>
      </c>
      <c r="E49" t="str">
        <v>KE</v>
      </c>
      <c r="F49" t="str">
        <v>A</v>
      </c>
      <c r="G49">
        <v>47</v>
      </c>
      <c r="H49" t="str">
        <f>CONCATENATE("#",C49,"-",E49,"-",F49,"-",G49,)</f>
        <v>#RH-KE-A-47</v>
      </c>
      <c r="I49" t="str">
        <f>concatenate("FO-",A49,"-",TEXT(B49,"00"),H49)</f>
        <v>FO-NBI-00#RH-KE-A-47</v>
      </c>
      <c r="N49" t="str">
        <f>D49&amp;" - "&amp;M49</f>
        <v xml:space="preserve">Roam Hub - </v>
      </c>
      <c r="O49" t="str">
        <f>CONCATENATE(I49,": ",N49)</f>
        <v xml:space="preserve">FO-NBI-00#RH-KE-A-47: Roam Hub - </v>
      </c>
      <c r="S49" t="b">
        <v>0</v>
      </c>
      <c r="T49" t="b">
        <v>0</v>
      </c>
      <c r="U49" t="b">
        <v>0</v>
      </c>
      <c r="V49" t="b">
        <v>0</v>
      </c>
      <c r="W49" t="b">
        <v>0</v>
      </c>
      <c r="AE49">
        <f>sum(AG49:AK49)</f>
        <v>0</v>
      </c>
      <c r="AF49">
        <f>AG49*(6*84/1000)+AH49*(9*84/1000)+AI49*(10*84/1000)+AJ49*(25*84/1000)+AK49*(40*84/1000)</f>
        <v>0</v>
      </c>
    </row>
    <row r="50">
      <c r="A50" t="str">
        <v>NBI</v>
      </c>
      <c r="C50" t="str">
        <v>RH</v>
      </c>
      <c r="D50" t="str">
        <f>vlookup(C50,'List of Chargers'!$A$2:$B$5,2,FALSE)</f>
        <v>Roam Hub</v>
      </c>
      <c r="E50" t="str">
        <v>KE</v>
      </c>
      <c r="F50" t="str">
        <v>A</v>
      </c>
      <c r="G50">
        <v>48</v>
      </c>
      <c r="H50" t="str">
        <f>CONCATENATE("#",C50,"-",E50,"-",F50,"-",G50,)</f>
        <v>#RH-KE-A-48</v>
      </c>
      <c r="I50" t="str">
        <f>concatenate("FO-",A50,"-",TEXT(B50,"00"),H50)</f>
        <v>FO-NBI-00#RH-KE-A-48</v>
      </c>
      <c r="N50" t="str">
        <f>D50&amp;" - "&amp;M50</f>
        <v xml:space="preserve">Roam Hub - </v>
      </c>
      <c r="O50" t="str">
        <f>CONCATENATE(I50,": ",N50)</f>
        <v xml:space="preserve">FO-NBI-00#RH-KE-A-48: Roam Hub - </v>
      </c>
      <c r="S50" t="b">
        <v>0</v>
      </c>
      <c r="T50" t="b">
        <v>0</v>
      </c>
      <c r="U50" t="b">
        <v>0</v>
      </c>
      <c r="V50" t="b">
        <v>0</v>
      </c>
      <c r="W50" t="b">
        <v>0</v>
      </c>
      <c r="AE50">
        <f>sum(AG50:AK50)</f>
        <v>0</v>
      </c>
      <c r="AF50">
        <f>AG50*(6*84/1000)+AH50*(9*84/1000)+AI50*(10*84/1000)+AJ50*(25*84/1000)+AK50*(40*84/1000)</f>
        <v>0</v>
      </c>
    </row>
    <row r="51">
      <c r="A51" t="str">
        <v>NBI</v>
      </c>
      <c r="C51" t="str">
        <v>RH</v>
      </c>
      <c r="D51" t="str">
        <f>vlookup(C51,'List of Chargers'!$A$2:$B$5,2,FALSE)</f>
        <v>Roam Hub</v>
      </c>
      <c r="E51" t="str">
        <v>KE</v>
      </c>
      <c r="F51" t="str">
        <v>A</v>
      </c>
      <c r="G51">
        <v>49</v>
      </c>
      <c r="H51" t="str">
        <f>CONCATENATE("#",C51,"-",E51,"-",F51,"-",G51,)</f>
        <v>#RH-KE-A-49</v>
      </c>
      <c r="I51" t="str">
        <f>concatenate("FO-",A51,"-",TEXT(B51,"00"),H51)</f>
        <v>FO-NBI-00#RH-KE-A-49</v>
      </c>
      <c r="N51" t="str">
        <f>D51&amp;" - "&amp;M51</f>
        <v xml:space="preserve">Roam Hub - </v>
      </c>
      <c r="O51" t="str">
        <f>CONCATENATE(I51,": ",N51)</f>
        <v xml:space="preserve">FO-NBI-00#RH-KE-A-49: Roam Hub - </v>
      </c>
      <c r="S51" t="b">
        <v>0</v>
      </c>
      <c r="T51" t="b">
        <v>0</v>
      </c>
      <c r="U51" t="b">
        <v>0</v>
      </c>
      <c r="V51" t="b">
        <v>0</v>
      </c>
      <c r="W51" t="b">
        <v>0</v>
      </c>
      <c r="AE51">
        <f>sum(AG51:AK51)</f>
        <v>0</v>
      </c>
      <c r="AF51">
        <f>AG51*(6*84/1000)+AH51*(9*84/1000)+AI51*(10*84/1000)+AJ51*(25*84/1000)+AK51*(40*84/1000)</f>
        <v>0</v>
      </c>
    </row>
    <row r="52">
      <c r="A52" t="str">
        <v>NBI</v>
      </c>
      <c r="C52" t="str">
        <v>RH</v>
      </c>
      <c r="D52" t="str">
        <f>vlookup(C52,'List of Chargers'!$A$2:$B$5,2,FALSE)</f>
        <v>Roam Hub</v>
      </c>
      <c r="E52" t="str">
        <v>KE</v>
      </c>
      <c r="F52" t="str">
        <v>A</v>
      </c>
      <c r="G52">
        <v>50</v>
      </c>
      <c r="H52" t="str">
        <f>CONCATENATE("#",C52,"-",E52,"-",F52,"-",G52,)</f>
        <v>#RH-KE-A-50</v>
      </c>
      <c r="I52" t="str">
        <f>concatenate("FO-",A52,"-",TEXT(B52,"00"),H52)</f>
        <v>FO-NBI-00#RH-KE-A-50</v>
      </c>
      <c r="N52" t="str">
        <f>D52&amp;" - "&amp;M52</f>
        <v xml:space="preserve">Roam Hub - </v>
      </c>
      <c r="O52" t="str">
        <f>CONCATENATE(I52,": ",N52)</f>
        <v xml:space="preserve">FO-NBI-00#RH-KE-A-50: Roam Hub - </v>
      </c>
      <c r="S52" t="b">
        <v>0</v>
      </c>
      <c r="T52" t="b">
        <v>0</v>
      </c>
      <c r="U52" t="b">
        <v>0</v>
      </c>
      <c r="V52" t="b">
        <v>0</v>
      </c>
      <c r="W52" t="b">
        <v>0</v>
      </c>
      <c r="AE52">
        <f>sum(AG52:AK52)</f>
        <v>0</v>
      </c>
      <c r="AF52">
        <f>AG52*(6*84/1000)+AH52*(9*84/1000)+AI52*(10*84/1000)+AJ52*(25*84/1000)+AK52*(40*84/1000)</f>
        <v>0</v>
      </c>
    </row>
    <row r="53">
      <c r="A53" t="str">
        <v>NBI</v>
      </c>
      <c r="C53" t="str">
        <v>RH</v>
      </c>
      <c r="D53" t="str">
        <f>vlookup(C53,'List of Chargers'!$A$2:$B$5,2,FALSE)</f>
        <v>Roam Hub</v>
      </c>
      <c r="E53" t="str">
        <v>KE</v>
      </c>
      <c r="F53" t="str">
        <v>A</v>
      </c>
      <c r="G53">
        <v>51</v>
      </c>
      <c r="H53" t="str">
        <f>CONCATENATE("#",C53,"-",E53,"-",F53,"-",G53,)</f>
        <v>#RH-KE-A-51</v>
      </c>
      <c r="I53" t="str">
        <f>concatenate("FO-",A53,"-",TEXT(B53,"00"),H53)</f>
        <v>FO-NBI-00#RH-KE-A-51</v>
      </c>
      <c r="N53" t="str">
        <f>D53&amp;" - "&amp;M53</f>
        <v xml:space="preserve">Roam Hub - </v>
      </c>
      <c r="O53" t="str">
        <f>CONCATENATE(I53,": ",N53)</f>
        <v xml:space="preserve">FO-NBI-00#RH-KE-A-51: Roam Hub - </v>
      </c>
      <c r="S53" t="b">
        <v>0</v>
      </c>
      <c r="T53" t="b">
        <v>0</v>
      </c>
      <c r="U53" t="b">
        <v>0</v>
      </c>
      <c r="V53" t="b">
        <v>0</v>
      </c>
      <c r="W53" t="b">
        <v>0</v>
      </c>
      <c r="AE53">
        <f>sum(AG53:AK53)</f>
        <v>0</v>
      </c>
      <c r="AF53">
        <f>AG53*(6*84/1000)+AH53*(9*84/1000)+AI53*(10*84/1000)+AJ53*(25*84/1000)+AK53*(40*84/1000)</f>
        <v>0</v>
      </c>
    </row>
    <row r="54">
      <c r="A54" t="str">
        <v>NBI</v>
      </c>
      <c r="C54" t="str">
        <v>RH</v>
      </c>
      <c r="D54" t="str">
        <f>vlookup(C54,'List of Chargers'!$A$2:$B$5,2,FALSE)</f>
        <v>Roam Hub</v>
      </c>
      <c r="E54" t="str">
        <v>KE</v>
      </c>
      <c r="F54" t="str">
        <v>A</v>
      </c>
      <c r="G54">
        <v>52</v>
      </c>
      <c r="H54" t="str">
        <f>CONCATENATE("#",C54,"-",E54,"-",F54,"-",G54,)</f>
        <v>#RH-KE-A-52</v>
      </c>
      <c r="I54" t="str">
        <f>concatenate("FO-",A54,"-",TEXT(B54,"00"),H54)</f>
        <v>FO-NBI-00#RH-KE-A-52</v>
      </c>
      <c r="N54" t="str">
        <f>D54&amp;" - "&amp;M54</f>
        <v xml:space="preserve">Roam Hub - </v>
      </c>
      <c r="O54" t="str">
        <f>CONCATENATE(I54,": ",N54)</f>
        <v xml:space="preserve">FO-NBI-00#RH-KE-A-52: Roam Hub - </v>
      </c>
      <c r="S54" t="b">
        <v>0</v>
      </c>
      <c r="T54" t="b">
        <v>0</v>
      </c>
      <c r="U54" t="b">
        <v>0</v>
      </c>
      <c r="V54" t="b">
        <v>0</v>
      </c>
      <c r="W54" t="b">
        <v>0</v>
      </c>
      <c r="AE54">
        <f>sum(AG54:AK54)</f>
        <v>0</v>
      </c>
      <c r="AF54">
        <f>AG54*(6*84/1000)+AH54*(9*84/1000)+AI54*(10*84/1000)+AJ54*(25*84/1000)+AK54*(40*84/1000)</f>
        <v>0</v>
      </c>
    </row>
    <row r="55">
      <c r="A55" t="str">
        <v>NBI</v>
      </c>
      <c r="C55" t="str">
        <v>RH</v>
      </c>
      <c r="D55" t="str">
        <f>vlookup(C55,'List of Chargers'!$A$2:$B$5,2,FALSE)</f>
        <v>Roam Hub</v>
      </c>
      <c r="E55" t="str">
        <v>KE</v>
      </c>
      <c r="F55" t="str">
        <v>A</v>
      </c>
      <c r="G55">
        <v>53</v>
      </c>
      <c r="H55" t="str">
        <f>CONCATENATE("#",C55,"-",E55,"-",F55,"-",G55,)</f>
        <v>#RH-KE-A-53</v>
      </c>
      <c r="I55" t="str">
        <f>concatenate("FO-",A55,"-",TEXT(B55,"00"),H55)</f>
        <v>FO-NBI-00#RH-KE-A-53</v>
      </c>
      <c r="N55" t="str">
        <f>D55&amp;" - "&amp;M55</f>
        <v xml:space="preserve">Roam Hub - </v>
      </c>
      <c r="O55" t="str">
        <f>CONCATENATE(I55,": ",N55)</f>
        <v xml:space="preserve">FO-NBI-00#RH-KE-A-53: Roam Hub - </v>
      </c>
      <c r="S55" t="b">
        <v>0</v>
      </c>
      <c r="T55" t="b">
        <v>0</v>
      </c>
      <c r="U55" t="b">
        <v>0</v>
      </c>
      <c r="V55" t="b">
        <v>0</v>
      </c>
      <c r="W55" t="b">
        <v>0</v>
      </c>
      <c r="AE55">
        <f>sum(AG55:AK55)</f>
        <v>0</v>
      </c>
      <c r="AF55">
        <f>AG55*(6*84/1000)+AH55*(9*84/1000)+AI55*(10*84/1000)+AJ55*(25*84/1000)+AK55*(40*84/1000)</f>
        <v>0</v>
      </c>
    </row>
    <row r="56">
      <c r="A56" t="str">
        <v>NBI</v>
      </c>
      <c r="C56" t="str">
        <v>RH</v>
      </c>
      <c r="D56" t="str">
        <f>vlookup(C56,'List of Chargers'!$A$2:$B$5,2,FALSE)</f>
        <v>Roam Hub</v>
      </c>
      <c r="E56" t="str">
        <v>KE</v>
      </c>
      <c r="F56" t="str">
        <v>A</v>
      </c>
      <c r="G56">
        <v>54</v>
      </c>
      <c r="H56" t="str">
        <f>CONCATENATE("#",C56,"-",E56,"-",F56,"-",G56,)</f>
        <v>#RH-KE-A-54</v>
      </c>
      <c r="I56" t="str">
        <f>concatenate("FO-",A56,"-",TEXT(B56,"00"),H56)</f>
        <v>FO-NBI-00#RH-KE-A-54</v>
      </c>
      <c r="N56" t="str">
        <f>D56&amp;" - "&amp;M56</f>
        <v xml:space="preserve">Roam Hub - </v>
      </c>
      <c r="O56" t="str">
        <f>CONCATENATE(I56,": ",N56)</f>
        <v xml:space="preserve">FO-NBI-00#RH-KE-A-54: Roam Hub - </v>
      </c>
      <c r="S56" t="b">
        <v>0</v>
      </c>
      <c r="T56" t="b">
        <v>0</v>
      </c>
      <c r="U56" t="b">
        <v>0</v>
      </c>
      <c r="V56" t="b">
        <v>0</v>
      </c>
      <c r="W56" t="b">
        <v>0</v>
      </c>
      <c r="AE56">
        <f>sum(AG56:AK56)</f>
        <v>0</v>
      </c>
      <c r="AF56">
        <f>AG56*(6*84/1000)+AH56*(9*84/1000)+AI56*(10*84/1000)+AJ56*(25*84/1000)+AK56*(40*84/1000)</f>
        <v>0</v>
      </c>
    </row>
    <row r="57">
      <c r="A57" t="str">
        <v>NBI</v>
      </c>
      <c r="C57" t="str">
        <v>RH</v>
      </c>
      <c r="D57" t="str">
        <f>vlookup(C57,'List of Chargers'!$A$2:$B$5,2,FALSE)</f>
        <v>Roam Hub</v>
      </c>
      <c r="E57" t="str">
        <v>KE</v>
      </c>
      <c r="F57" t="str">
        <v>A</v>
      </c>
      <c r="G57">
        <v>55</v>
      </c>
      <c r="H57" t="str">
        <f>CONCATENATE("#",C57,"-",E57,"-",F57,"-",G57,)</f>
        <v>#RH-KE-A-55</v>
      </c>
      <c r="I57" t="str">
        <f>concatenate("FO-",A57,"-",TEXT(B57,"00"),H57)</f>
        <v>FO-NBI-00#RH-KE-A-55</v>
      </c>
      <c r="N57" t="str">
        <f>D57&amp;" - "&amp;M57</f>
        <v xml:space="preserve">Roam Hub - </v>
      </c>
      <c r="O57" t="str">
        <f>CONCATENATE(I57,": ",N57)</f>
        <v xml:space="preserve">FO-NBI-00#RH-KE-A-55: Roam Hub - </v>
      </c>
      <c r="S57" t="b">
        <v>0</v>
      </c>
      <c r="T57" t="b">
        <v>0</v>
      </c>
      <c r="U57" t="b">
        <v>0</v>
      </c>
      <c r="V57" t="b">
        <v>0</v>
      </c>
      <c r="W57" t="b">
        <v>0</v>
      </c>
      <c r="AE57">
        <f>sum(AG57:AK57)</f>
        <v>0</v>
      </c>
      <c r="AF57">
        <f>AG57*(6*84/1000)+AH57*(9*84/1000)+AI57*(10*84/1000)+AJ57*(25*84/1000)+AK57*(40*84/1000)</f>
        <v>0</v>
      </c>
    </row>
    <row r="58">
      <c r="A58" t="str">
        <v>NBI</v>
      </c>
      <c r="C58" t="str">
        <v>RH</v>
      </c>
      <c r="D58" t="str">
        <f>vlookup(C58,'List of Chargers'!$A$2:$B$5,2,FALSE)</f>
        <v>Roam Hub</v>
      </c>
      <c r="E58" t="str">
        <v>KE</v>
      </c>
      <c r="F58" t="str">
        <v>A</v>
      </c>
      <c r="G58">
        <v>56</v>
      </c>
      <c r="H58" t="str">
        <f>CONCATENATE("#",C58,"-",E58,"-",F58,"-",G58,)</f>
        <v>#RH-KE-A-56</v>
      </c>
      <c r="I58" t="str">
        <f>concatenate("FO-",A58,"-",TEXT(B58,"00"),H58)</f>
        <v>FO-NBI-00#RH-KE-A-56</v>
      </c>
      <c r="N58" t="str">
        <f>D58&amp;" - "&amp;M58</f>
        <v xml:space="preserve">Roam Hub - </v>
      </c>
      <c r="O58" t="str">
        <f>CONCATENATE(I58,": ",N58)</f>
        <v xml:space="preserve">FO-NBI-00#RH-KE-A-56: Roam Hub - </v>
      </c>
      <c r="S58" t="b">
        <v>0</v>
      </c>
      <c r="T58" t="b">
        <v>0</v>
      </c>
      <c r="U58" t="b">
        <v>0</v>
      </c>
      <c r="V58" t="b">
        <v>0</v>
      </c>
      <c r="W58" t="b">
        <v>0</v>
      </c>
      <c r="AE58">
        <f>sum(AG58:AK58)</f>
        <v>0</v>
      </c>
      <c r="AF58">
        <f>AG58*(6*84/1000)+AH58*(9*84/1000)+AI58*(10*84/1000)+AJ58*(25*84/1000)+AK58*(40*84/1000)</f>
        <v>0</v>
      </c>
    </row>
    <row r="59">
      <c r="A59" t="str">
        <v>NBI</v>
      </c>
      <c r="C59" t="str">
        <v>RH</v>
      </c>
      <c r="D59" t="str">
        <f>vlookup(C59,'List of Chargers'!$A$2:$B$5,2,FALSE)</f>
        <v>Roam Hub</v>
      </c>
      <c r="E59" t="str">
        <v>KE</v>
      </c>
      <c r="F59" t="str">
        <v>A</v>
      </c>
      <c r="G59">
        <v>57</v>
      </c>
      <c r="H59" t="str">
        <f>CONCATENATE("#",C59,"-",E59,"-",F59,"-",G59,)</f>
        <v>#RH-KE-A-57</v>
      </c>
      <c r="I59" t="str">
        <f>concatenate("FO-",A59,"-",TEXT(B59,"00"),H59)</f>
        <v>FO-NBI-00#RH-KE-A-57</v>
      </c>
      <c r="N59" t="str">
        <f>D59&amp;" - "&amp;M59</f>
        <v xml:space="preserve">Roam Hub - </v>
      </c>
      <c r="O59" t="str">
        <f>CONCATENATE(I59,": ",N59)</f>
        <v xml:space="preserve">FO-NBI-00#RH-KE-A-57: Roam Hub - </v>
      </c>
      <c r="S59" t="b">
        <v>0</v>
      </c>
      <c r="T59" t="b">
        <v>0</v>
      </c>
      <c r="U59" t="b">
        <v>0</v>
      </c>
      <c r="V59" t="b">
        <v>0</v>
      </c>
      <c r="W59" t="b">
        <v>0</v>
      </c>
      <c r="AE59">
        <f>sum(AG59:AK59)</f>
        <v>0</v>
      </c>
      <c r="AF59">
        <f>AG59*(6*84/1000)+AH59*(9*84/1000)+AI59*(10*84/1000)+AJ59*(25*84/1000)+AK59*(40*84/1000)</f>
        <v>0</v>
      </c>
    </row>
    <row r="60">
      <c r="A60" t="str">
        <v>NBI</v>
      </c>
      <c r="C60" t="str">
        <v>RH</v>
      </c>
      <c r="D60" t="str">
        <f>vlookup(C60,'List of Chargers'!$A$2:$B$5,2,FALSE)</f>
        <v>Roam Hub</v>
      </c>
      <c r="E60" t="str">
        <v>KE</v>
      </c>
      <c r="F60" t="str">
        <v>A</v>
      </c>
      <c r="G60">
        <v>58</v>
      </c>
      <c r="H60" t="str">
        <f>CONCATENATE("#",C60,"-",E60,"-",F60,"-",G60,)</f>
        <v>#RH-KE-A-58</v>
      </c>
      <c r="I60" t="str">
        <f>concatenate("FO-",A60,"-",TEXT(B60,"00"),H60)</f>
        <v>FO-NBI-00#RH-KE-A-58</v>
      </c>
      <c r="N60" t="str">
        <f>D60&amp;" - "&amp;M60</f>
        <v xml:space="preserve">Roam Hub - </v>
      </c>
      <c r="O60" t="str">
        <f>CONCATENATE(I60,": ",N60)</f>
        <v xml:space="preserve">FO-NBI-00#RH-KE-A-58: Roam Hub - </v>
      </c>
      <c r="S60" t="b">
        <v>0</v>
      </c>
      <c r="T60" t="b">
        <v>0</v>
      </c>
      <c r="U60" t="b">
        <v>0</v>
      </c>
      <c r="V60" t="b">
        <v>0</v>
      </c>
      <c r="W60" t="b">
        <v>0</v>
      </c>
      <c r="AE60">
        <f>sum(AG60:AK60)</f>
        <v>0</v>
      </c>
      <c r="AF60">
        <f>AG60*(6*84/1000)+AH60*(9*84/1000)+AI60*(10*84/1000)+AJ60*(25*84/1000)+AK60*(40*84/1000)</f>
        <v>0</v>
      </c>
    </row>
    <row r="61">
      <c r="A61" t="str">
        <v>NBI</v>
      </c>
      <c r="C61" t="str">
        <v>RH</v>
      </c>
      <c r="D61" t="str">
        <f>vlookup(C61,'List of Chargers'!$A$2:$B$5,2,FALSE)</f>
        <v>Roam Hub</v>
      </c>
      <c r="E61" t="str">
        <v>KE</v>
      </c>
      <c r="F61" t="str">
        <v>A</v>
      </c>
      <c r="G61">
        <v>59</v>
      </c>
      <c r="H61" t="str">
        <f>CONCATENATE("#",C61,"-",E61,"-",F61,"-",G61,)</f>
        <v>#RH-KE-A-59</v>
      </c>
      <c r="I61" t="str">
        <f>concatenate("FO-",A61,"-",TEXT(B61,"00"),H61)</f>
        <v>FO-NBI-00#RH-KE-A-59</v>
      </c>
      <c r="N61" t="str">
        <f>D61&amp;" - "&amp;M61</f>
        <v xml:space="preserve">Roam Hub - </v>
      </c>
      <c r="O61" t="str">
        <f>CONCATENATE(I61,": ",N61)</f>
        <v xml:space="preserve">FO-NBI-00#RH-KE-A-59: Roam Hub - </v>
      </c>
      <c r="S61" t="b">
        <v>0</v>
      </c>
      <c r="T61" t="b">
        <v>0</v>
      </c>
      <c r="U61" t="b">
        <v>0</v>
      </c>
      <c r="V61" t="b">
        <v>0</v>
      </c>
      <c r="W61" t="b">
        <v>0</v>
      </c>
      <c r="AE61">
        <f>sum(AG61:AK61)</f>
        <v>0</v>
      </c>
      <c r="AF61">
        <f>AG61*(6*84/1000)+AH61*(9*84/1000)+AI61*(10*84/1000)+AJ61*(25*84/1000)+AK61*(40*84/1000)</f>
        <v>0</v>
      </c>
    </row>
    <row r="62">
      <c r="A62" t="str">
        <v>NBI</v>
      </c>
      <c r="C62" t="str">
        <v>RH</v>
      </c>
      <c r="D62" t="str">
        <f>vlookup(C62,'List of Chargers'!$A$2:$B$5,2,FALSE)</f>
        <v>Roam Hub</v>
      </c>
      <c r="E62" t="str">
        <v>KE</v>
      </c>
      <c r="F62" t="str">
        <v>A</v>
      </c>
      <c r="G62">
        <v>60</v>
      </c>
      <c r="H62" t="str">
        <f>CONCATENATE("#",C62,"-",E62,"-",F62,"-",G62,)</f>
        <v>#RH-KE-A-60</v>
      </c>
      <c r="I62" t="str">
        <f>concatenate("FO-",A62,"-",TEXT(B62,"00"),H62)</f>
        <v>FO-NBI-00#RH-KE-A-60</v>
      </c>
      <c r="N62" t="str">
        <f>D62&amp;" - "&amp;M62</f>
        <v xml:space="preserve">Roam Hub - </v>
      </c>
      <c r="O62" t="str">
        <f>CONCATENATE(I62,": ",N62)</f>
        <v xml:space="preserve">FO-NBI-00#RH-KE-A-60: Roam Hub - </v>
      </c>
      <c r="S62" t="b">
        <v>0</v>
      </c>
      <c r="T62" t="b">
        <v>0</v>
      </c>
      <c r="U62" t="b">
        <v>0</v>
      </c>
      <c r="V62" t="b">
        <v>0</v>
      </c>
      <c r="W62" t="b">
        <v>0</v>
      </c>
      <c r="AE62">
        <f>sum(AG62:AK62)</f>
        <v>0</v>
      </c>
      <c r="AF62">
        <f>AG62*(6*84/1000)+AH62*(9*84/1000)+AI62*(10*84/1000)+AJ62*(25*84/1000)+AK62*(40*84/1000)</f>
        <v>0</v>
      </c>
    </row>
    <row r="63">
      <c r="A63" t="str">
        <v>NBI</v>
      </c>
      <c r="C63" t="str">
        <v>RH</v>
      </c>
      <c r="D63" t="str">
        <f>vlookup(C63,'List of Chargers'!$A$2:$B$5,2,FALSE)</f>
        <v>Roam Hub</v>
      </c>
      <c r="E63" t="str">
        <v>KE</v>
      </c>
      <c r="F63" t="str">
        <v>A</v>
      </c>
      <c r="G63">
        <v>61</v>
      </c>
      <c r="H63" t="str">
        <f>CONCATENATE("#",C63,"-",E63,"-",F63,"-",G63,)</f>
        <v>#RH-KE-A-61</v>
      </c>
      <c r="I63" t="str">
        <f>concatenate("FO-",A63,"-",TEXT(B63,"00"),H63)</f>
        <v>FO-NBI-00#RH-KE-A-61</v>
      </c>
      <c r="N63" t="str">
        <f>D63&amp;" - "&amp;M63</f>
        <v xml:space="preserve">Roam Hub - </v>
      </c>
      <c r="O63" t="str">
        <f>CONCATENATE(I63,": ",N63)</f>
        <v xml:space="preserve">FO-NBI-00#RH-KE-A-61: Roam Hub - </v>
      </c>
      <c r="S63" t="b">
        <v>0</v>
      </c>
      <c r="T63" t="b">
        <v>0</v>
      </c>
      <c r="U63" t="b">
        <v>0</v>
      </c>
      <c r="V63" t="b">
        <v>0</v>
      </c>
      <c r="W63" t="b">
        <v>0</v>
      </c>
      <c r="AE63">
        <f>sum(AG63:AK63)</f>
        <v>0</v>
      </c>
      <c r="AF63">
        <f>AG63*(6*84/1000)+AH63*(9*84/1000)+AI63*(10*84/1000)+AJ63*(25*84/1000)+AK63*(40*84/1000)</f>
        <v>0</v>
      </c>
    </row>
    <row r="64">
      <c r="A64" t="str">
        <v>NBI</v>
      </c>
      <c r="C64" t="str">
        <v>RH</v>
      </c>
      <c r="D64" t="str">
        <f>vlookup(C64,'List of Chargers'!$A$2:$B$5,2,FALSE)</f>
        <v>Roam Hub</v>
      </c>
      <c r="E64" t="str">
        <v>KE</v>
      </c>
      <c r="F64" t="str">
        <v>A</v>
      </c>
      <c r="G64">
        <v>62</v>
      </c>
      <c r="H64" t="str">
        <f>CONCATENATE("#",C64,"-",E64,"-",F64,"-",G64,)</f>
        <v>#RH-KE-A-62</v>
      </c>
      <c r="I64" t="str">
        <f>concatenate("FO-",A64,"-",TEXT(B64,"00"),H64)</f>
        <v>FO-NBI-00#RH-KE-A-62</v>
      </c>
      <c r="N64" t="str">
        <f>D64&amp;" - "&amp;M64</f>
        <v xml:space="preserve">Roam Hub - </v>
      </c>
      <c r="O64" t="str">
        <f>CONCATENATE(I64,": ",N64)</f>
        <v xml:space="preserve">FO-NBI-00#RH-KE-A-62: Roam Hub - </v>
      </c>
      <c r="S64" t="b">
        <v>0</v>
      </c>
      <c r="T64" t="b">
        <v>0</v>
      </c>
      <c r="U64" t="b">
        <v>0</v>
      </c>
      <c r="V64" t="b">
        <v>0</v>
      </c>
      <c r="W64" t="b">
        <v>0</v>
      </c>
      <c r="AE64">
        <f>sum(AG64:AK64)</f>
        <v>0</v>
      </c>
      <c r="AF64">
        <f>AG64*(6*84/1000)+AH64*(9*84/1000)+AI64*(10*84/1000)+AJ64*(25*84/1000)+AK64*(40*84/1000)</f>
        <v>0</v>
      </c>
    </row>
    <row r="65">
      <c r="A65" t="str">
        <v>NBI</v>
      </c>
      <c r="C65" t="str">
        <v>RH</v>
      </c>
      <c r="D65" t="str">
        <f>vlookup(C65,'List of Chargers'!$A$2:$B$5,2,FALSE)</f>
        <v>Roam Hub</v>
      </c>
      <c r="E65" t="str">
        <v>KE</v>
      </c>
      <c r="F65" t="str">
        <v>A</v>
      </c>
      <c r="G65">
        <v>63</v>
      </c>
      <c r="H65" t="str">
        <f>CONCATENATE("#",C65,"-",E65,"-",F65,"-",G65,)</f>
        <v>#RH-KE-A-63</v>
      </c>
      <c r="I65" t="str">
        <f>concatenate("FO-",A65,"-",TEXT(B65,"00"),H65)</f>
        <v>FO-NBI-00#RH-KE-A-63</v>
      </c>
      <c r="N65" t="str">
        <f>D65&amp;" - "&amp;M65</f>
        <v xml:space="preserve">Roam Hub - </v>
      </c>
      <c r="O65" t="str">
        <f>CONCATENATE(I65,": ",N65)</f>
        <v xml:space="preserve">FO-NBI-00#RH-KE-A-63: Roam Hub - </v>
      </c>
      <c r="S65" t="b">
        <v>0</v>
      </c>
      <c r="T65" t="b">
        <v>0</v>
      </c>
      <c r="U65" t="b">
        <v>0</v>
      </c>
      <c r="V65" t="b">
        <v>0</v>
      </c>
      <c r="W65" t="b">
        <v>0</v>
      </c>
      <c r="AE65">
        <f>sum(AG65:AK65)</f>
        <v>0</v>
      </c>
      <c r="AF65">
        <f>AG65*(6*84/1000)+AH65*(9*84/1000)+AI65*(10*84/1000)+AJ65*(25*84/1000)+AK65*(40*84/1000)</f>
        <v>0</v>
      </c>
    </row>
    <row r="66">
      <c r="A66" t="str">
        <v>NBI</v>
      </c>
      <c r="C66" t="str">
        <v>RH</v>
      </c>
      <c r="D66" t="str">
        <f>vlookup(C66,'List of Chargers'!$A$2:$B$5,2,FALSE)</f>
        <v>Roam Hub</v>
      </c>
      <c r="E66" t="str">
        <v>KE</v>
      </c>
      <c r="F66" t="str">
        <v>A</v>
      </c>
      <c r="G66">
        <v>64</v>
      </c>
      <c r="H66" t="str">
        <f>CONCATENATE("#",C66,"-",E66,"-",F66,"-",G66,)</f>
        <v>#RH-KE-A-64</v>
      </c>
      <c r="I66" t="str">
        <f>concatenate("FO-",A66,"-",TEXT(B66,"00"),H66)</f>
        <v>FO-NBI-00#RH-KE-A-64</v>
      </c>
      <c r="N66" t="str">
        <f>D66&amp;" - "&amp;M66</f>
        <v xml:space="preserve">Roam Hub - </v>
      </c>
      <c r="O66" t="str">
        <f>CONCATENATE(I66,": ",N66)</f>
        <v xml:space="preserve">FO-NBI-00#RH-KE-A-64: Roam Hub - </v>
      </c>
      <c r="S66" t="b">
        <v>0</v>
      </c>
      <c r="T66" t="b">
        <v>0</v>
      </c>
      <c r="U66" t="b">
        <v>0</v>
      </c>
      <c r="V66" t="b">
        <v>0</v>
      </c>
      <c r="W66" t="b">
        <v>0</v>
      </c>
      <c r="AE66">
        <f>sum(AG66:AK66)</f>
        <v>0</v>
      </c>
      <c r="AF66">
        <f>AG66*(6*84/1000)+AH66*(9*84/1000)+AI66*(10*84/1000)+AJ66*(25*84/1000)+AK66*(40*84/1000)</f>
        <v>0</v>
      </c>
    </row>
    <row r="67">
      <c r="A67" t="str">
        <v>NBI</v>
      </c>
      <c r="C67" t="str">
        <v>RH</v>
      </c>
      <c r="D67" t="str">
        <f>vlookup(C67,'List of Chargers'!$A$2:$B$5,2,FALSE)</f>
        <v>Roam Hub</v>
      </c>
      <c r="E67" t="str">
        <v>KE</v>
      </c>
      <c r="F67" t="str">
        <v>A</v>
      </c>
      <c r="G67">
        <v>65</v>
      </c>
      <c r="H67" t="str">
        <f>CONCATENATE("#",C67,"-",E67,"-",F67,"-",G67,)</f>
        <v>#RH-KE-A-65</v>
      </c>
      <c r="I67" t="str">
        <f>concatenate("FO-",A67,"-",TEXT(B67,"00"),H67)</f>
        <v>FO-NBI-00#RH-KE-A-65</v>
      </c>
      <c r="N67" t="str">
        <f>D67&amp;" - "&amp;M67</f>
        <v xml:space="preserve">Roam Hub - </v>
      </c>
      <c r="O67" t="str">
        <f>CONCATENATE(I67,": ",N67)</f>
        <v xml:space="preserve">FO-NBI-00#RH-KE-A-65: Roam Hub - </v>
      </c>
      <c r="S67" t="b">
        <v>0</v>
      </c>
      <c r="T67" t="b">
        <v>0</v>
      </c>
      <c r="U67" t="b">
        <v>0</v>
      </c>
      <c r="V67" t="b">
        <v>0</v>
      </c>
      <c r="W67" t="b">
        <v>0</v>
      </c>
      <c r="AE67">
        <f>sum(AG67:AK67)</f>
        <v>0</v>
      </c>
      <c r="AF67">
        <f>AG67*(6*84/1000)+AH67*(9*84/1000)+AI67*(10*84/1000)+AJ67*(25*84/1000)+AK67*(40*84/1000)</f>
        <v>0</v>
      </c>
    </row>
    <row r="68">
      <c r="A68" t="str">
        <v>NBI</v>
      </c>
      <c r="C68" t="str">
        <v>RH</v>
      </c>
      <c r="D68" t="str">
        <f>vlookup(C68,'List of Chargers'!$A$2:$B$5,2,FALSE)</f>
        <v>Roam Hub</v>
      </c>
      <c r="E68" t="str">
        <v>KE</v>
      </c>
      <c r="F68" t="str">
        <v>A</v>
      </c>
      <c r="G68">
        <v>66</v>
      </c>
      <c r="H68" t="str">
        <f>CONCATENATE("#",C68,"-",E68,"-",F68,"-",G68,)</f>
        <v>#RH-KE-A-66</v>
      </c>
      <c r="I68" t="str">
        <f>concatenate("FO-",A68,"-",TEXT(B68,"00"),H68)</f>
        <v>FO-NBI-00#RH-KE-A-66</v>
      </c>
      <c r="N68" t="str">
        <f>D68&amp;" - "&amp;M68</f>
        <v xml:space="preserve">Roam Hub - </v>
      </c>
      <c r="O68" t="str">
        <f>CONCATENATE(I68,": ",N68)</f>
        <v xml:space="preserve">FO-NBI-00#RH-KE-A-66: Roam Hub - </v>
      </c>
      <c r="S68" t="b">
        <v>0</v>
      </c>
      <c r="T68" t="b">
        <v>0</v>
      </c>
      <c r="U68" t="b">
        <v>0</v>
      </c>
      <c r="V68" t="b">
        <v>0</v>
      </c>
      <c r="W68" t="b">
        <v>0</v>
      </c>
      <c r="AE68">
        <f>sum(AG68:AK68)</f>
        <v>0</v>
      </c>
      <c r="AF68">
        <f>AG68*(6*84/1000)+AH68*(9*84/1000)+AI68*(10*84/1000)+AJ68*(25*84/1000)+AK68*(40*84/1000)</f>
        <v>0</v>
      </c>
    </row>
    <row r="69">
      <c r="A69" t="str">
        <v>NBI</v>
      </c>
      <c r="C69" t="str">
        <v>RH</v>
      </c>
      <c r="D69" t="str">
        <f>vlookup(C69,'List of Chargers'!$A$2:$B$5,2,FALSE)</f>
        <v>Roam Hub</v>
      </c>
      <c r="E69" t="str">
        <v>KE</v>
      </c>
      <c r="F69" t="str">
        <v>A</v>
      </c>
      <c r="G69">
        <v>67</v>
      </c>
      <c r="H69" t="str">
        <f>CONCATENATE("#",C69,"-",E69,"-",F69,"-",G69,)</f>
        <v>#RH-KE-A-67</v>
      </c>
      <c r="I69" t="str">
        <f>concatenate("FO-",A69,"-",TEXT(B69,"00"),H69)</f>
        <v>FO-NBI-00#RH-KE-A-67</v>
      </c>
      <c r="N69" t="str">
        <f>D69&amp;" - "&amp;M69</f>
        <v xml:space="preserve">Roam Hub - </v>
      </c>
      <c r="O69" t="str">
        <f>CONCATENATE(I69,": ",N69)</f>
        <v xml:space="preserve">FO-NBI-00#RH-KE-A-67: Roam Hub - </v>
      </c>
      <c r="S69" t="b">
        <v>0</v>
      </c>
      <c r="T69" t="b">
        <v>0</v>
      </c>
      <c r="U69" t="b">
        <v>0</v>
      </c>
      <c r="V69" t="b">
        <v>0</v>
      </c>
      <c r="W69" t="b">
        <v>0</v>
      </c>
      <c r="AE69">
        <f>sum(AG69:AK69)</f>
        <v>0</v>
      </c>
      <c r="AF69">
        <f>AG69*(6*84/1000)+AH69*(9*84/1000)+AI69*(10*84/1000)+AJ69*(25*84/1000)+AK69*(40*84/1000)</f>
        <v>0</v>
      </c>
    </row>
    <row r="70">
      <c r="A70" t="str">
        <v>NBI</v>
      </c>
      <c r="C70" t="str">
        <v>RH</v>
      </c>
      <c r="D70" t="str">
        <f>vlookup(C70,'List of Chargers'!$A$2:$B$5,2,FALSE)</f>
        <v>Roam Hub</v>
      </c>
      <c r="E70" t="str">
        <v>KE</v>
      </c>
      <c r="F70" t="str">
        <v>A</v>
      </c>
      <c r="G70">
        <v>68</v>
      </c>
      <c r="H70" t="str">
        <f>CONCATENATE("#",C70,"-",E70,"-",F70,"-",G70,)</f>
        <v>#RH-KE-A-68</v>
      </c>
      <c r="I70" t="str">
        <f>concatenate("FO-",A70,"-",TEXT(B70,"00"),H70)</f>
        <v>FO-NBI-00#RH-KE-A-68</v>
      </c>
      <c r="N70" t="str">
        <f>D70&amp;" - "&amp;M70</f>
        <v xml:space="preserve">Roam Hub - </v>
      </c>
      <c r="O70" t="str">
        <f>CONCATENATE(I70,": ",N70)</f>
        <v xml:space="preserve">FO-NBI-00#RH-KE-A-68: Roam Hub - </v>
      </c>
      <c r="S70" t="b">
        <v>0</v>
      </c>
      <c r="T70" t="b">
        <v>0</v>
      </c>
      <c r="U70" t="b">
        <v>0</v>
      </c>
      <c r="V70" t="b">
        <v>0</v>
      </c>
      <c r="W70" t="b">
        <v>0</v>
      </c>
      <c r="AE70">
        <f>sum(AG70:AK70)</f>
        <v>0</v>
      </c>
      <c r="AF70">
        <f>AG70*(6*84/1000)+AH70*(9*84/1000)+AI70*(10*84/1000)+AJ70*(25*84/1000)+AK70*(40*84/1000)</f>
        <v>0</v>
      </c>
    </row>
    <row r="71">
      <c r="A71" t="str">
        <v>NBI</v>
      </c>
      <c r="C71" t="str">
        <v>RH</v>
      </c>
      <c r="D71" t="str">
        <f>vlookup(C71,'List of Chargers'!$A$2:$B$5,2,FALSE)</f>
        <v>Roam Hub</v>
      </c>
      <c r="E71" t="str">
        <v>KE</v>
      </c>
      <c r="F71" t="str">
        <v>A</v>
      </c>
      <c r="G71">
        <v>69</v>
      </c>
      <c r="H71" t="str">
        <f>CONCATENATE("#",C71,"-",E71,"-",F71,"-",G71,)</f>
        <v>#RH-KE-A-69</v>
      </c>
      <c r="I71" t="str">
        <f>concatenate("FO-",A71,"-",TEXT(B71,"00"),H71)</f>
        <v>FO-NBI-00#RH-KE-A-69</v>
      </c>
      <c r="N71" t="str">
        <f>D71&amp;" - "&amp;M71</f>
        <v xml:space="preserve">Roam Hub - </v>
      </c>
      <c r="O71" t="str">
        <f>CONCATENATE(I71,": ",N71)</f>
        <v xml:space="preserve">FO-NBI-00#RH-KE-A-69: Roam Hub - </v>
      </c>
      <c r="S71" t="b">
        <v>0</v>
      </c>
      <c r="T71" t="b">
        <v>0</v>
      </c>
      <c r="U71" t="b">
        <v>0</v>
      </c>
      <c r="V71" t="b">
        <v>0</v>
      </c>
      <c r="W71" t="b">
        <v>0</v>
      </c>
      <c r="AE71">
        <f>sum(AG71:AK71)</f>
        <v>0</v>
      </c>
      <c r="AF71">
        <f>AG71*(6*84/1000)+AH71*(9*84/1000)+AI71*(10*84/1000)+AJ71*(25*84/1000)+AK71*(40*84/1000)</f>
        <v>0</v>
      </c>
    </row>
    <row r="72">
      <c r="A72" t="str">
        <v>NBI</v>
      </c>
      <c r="C72" t="str">
        <v>RH</v>
      </c>
      <c r="D72" t="str">
        <f>vlookup(C72,'List of Chargers'!$A$2:$B$5,2,FALSE)</f>
        <v>Roam Hub</v>
      </c>
      <c r="E72" t="str">
        <v>KE</v>
      </c>
      <c r="F72" t="str">
        <v>A</v>
      </c>
      <c r="G72">
        <v>70</v>
      </c>
      <c r="H72" t="str">
        <f>CONCATENATE("#",C72,"-",E72,"-",F72,"-",G72,)</f>
        <v>#RH-KE-A-70</v>
      </c>
      <c r="I72" t="str">
        <f>concatenate("FO-",A72,"-",TEXT(B72,"00"),H72)</f>
        <v>FO-NBI-00#RH-KE-A-70</v>
      </c>
      <c r="N72" t="str">
        <f>D72&amp;" - "&amp;M72</f>
        <v xml:space="preserve">Roam Hub - </v>
      </c>
      <c r="O72" t="str">
        <f>CONCATENATE(I72,": ",N72)</f>
        <v xml:space="preserve">FO-NBI-00#RH-KE-A-70: Roam Hub - </v>
      </c>
      <c r="S72" t="b">
        <v>0</v>
      </c>
      <c r="T72" t="b">
        <v>0</v>
      </c>
      <c r="U72" t="b">
        <v>0</v>
      </c>
      <c r="V72" t="b">
        <v>0</v>
      </c>
      <c r="W72" t="b">
        <v>0</v>
      </c>
      <c r="AE72">
        <f>sum(AG72:AK72)</f>
        <v>0</v>
      </c>
      <c r="AF72">
        <f>AG72*(6*84/1000)+AH72*(9*84/1000)+AI72*(10*84/1000)+AJ72*(25*84/1000)+AK72*(40*84/1000)</f>
        <v>0</v>
      </c>
    </row>
    <row r="73">
      <c r="A73" t="str">
        <v>NBI</v>
      </c>
      <c r="C73" t="str">
        <v>RH</v>
      </c>
      <c r="D73" t="str">
        <f>vlookup(C73,'List of Chargers'!$A$2:$B$5,2,FALSE)</f>
        <v>Roam Hub</v>
      </c>
      <c r="E73" t="str">
        <v>KE</v>
      </c>
      <c r="F73" t="str">
        <v>A</v>
      </c>
      <c r="G73">
        <v>71</v>
      </c>
      <c r="H73" t="str">
        <f>CONCATENATE("#",C73,"-",E73,"-",F73,"-",G73,)</f>
        <v>#RH-KE-A-71</v>
      </c>
      <c r="I73" t="str">
        <f>concatenate("FO-",A73,"-",TEXT(B73,"00"),H73)</f>
        <v>FO-NBI-00#RH-KE-A-71</v>
      </c>
      <c r="N73" t="str">
        <f>D73&amp;" - "&amp;M73</f>
        <v xml:space="preserve">Roam Hub - </v>
      </c>
      <c r="O73" t="str">
        <f>CONCATENATE(I73,": ",N73)</f>
        <v xml:space="preserve">FO-NBI-00#RH-KE-A-71: Roam Hub - </v>
      </c>
      <c r="S73" t="b">
        <v>0</v>
      </c>
      <c r="T73" t="b">
        <v>0</v>
      </c>
      <c r="U73" t="b">
        <v>0</v>
      </c>
      <c r="V73" t="b">
        <v>0</v>
      </c>
      <c r="W73" t="b">
        <v>0</v>
      </c>
      <c r="AE73">
        <f>sum(AG73:AK73)</f>
        <v>0</v>
      </c>
      <c r="AF73">
        <f>AG73*(6*84/1000)+AH73*(9*84/1000)+AI73*(10*84/1000)+AJ73*(25*84/1000)+AK73*(40*84/1000)</f>
        <v>0</v>
      </c>
    </row>
    <row r="74">
      <c r="A74" t="str">
        <v>NBI</v>
      </c>
      <c r="C74" t="str">
        <v>RH</v>
      </c>
      <c r="D74" t="str">
        <f>vlookup(C74,'List of Chargers'!$A$2:$B$5,2,FALSE)</f>
        <v>Roam Hub</v>
      </c>
      <c r="E74" t="str">
        <v>KE</v>
      </c>
      <c r="F74" t="str">
        <v>A</v>
      </c>
      <c r="G74">
        <v>72</v>
      </c>
      <c r="H74" t="str">
        <f>CONCATENATE("#",C74,"-",E74,"-",F74,"-",G74,)</f>
        <v>#RH-KE-A-72</v>
      </c>
      <c r="I74" t="str">
        <f>concatenate("FO-",A74,"-",TEXT(B74,"00"),H74)</f>
        <v>FO-NBI-00#RH-KE-A-72</v>
      </c>
      <c r="N74" t="str">
        <f>D74&amp;" - "&amp;M74</f>
        <v xml:space="preserve">Roam Hub - </v>
      </c>
      <c r="O74" t="str">
        <f>CONCATENATE(I74,": ",N74)</f>
        <v xml:space="preserve">FO-NBI-00#RH-KE-A-72: Roam Hub - </v>
      </c>
      <c r="S74" t="b">
        <v>0</v>
      </c>
      <c r="T74" t="b">
        <v>0</v>
      </c>
      <c r="U74" t="b">
        <v>0</v>
      </c>
      <c r="V74" t="b">
        <v>0</v>
      </c>
      <c r="W74" t="b">
        <v>0</v>
      </c>
      <c r="AE74">
        <f>sum(AG74:AK74)</f>
        <v>0</v>
      </c>
      <c r="AF74">
        <f>AG74*(6*84/1000)+AH74*(9*84/1000)+AI74*(10*84/1000)+AJ74*(25*84/1000)+AK74*(40*84/1000)</f>
        <v>0</v>
      </c>
    </row>
    <row r="75">
      <c r="A75" t="str">
        <v>NBI</v>
      </c>
      <c r="C75" t="str">
        <v>RH</v>
      </c>
      <c r="D75" t="str">
        <f>vlookup(C75,'List of Chargers'!$A$2:$B$5,2,FALSE)</f>
        <v>Roam Hub</v>
      </c>
      <c r="E75" t="str">
        <v>KE</v>
      </c>
      <c r="F75" t="str">
        <v>A</v>
      </c>
      <c r="G75">
        <v>73</v>
      </c>
      <c r="H75" t="str">
        <f>CONCATENATE("#",C75,"-",E75,"-",F75,"-",G75,)</f>
        <v>#RH-KE-A-73</v>
      </c>
      <c r="I75" t="str">
        <f>concatenate("FO-",A75,"-",TEXT(B75,"00"),H75)</f>
        <v>FO-NBI-00#RH-KE-A-73</v>
      </c>
      <c r="N75" t="str">
        <f>D75&amp;" - "&amp;M75</f>
        <v xml:space="preserve">Roam Hub - </v>
      </c>
      <c r="O75" t="str">
        <f>CONCATENATE(I75,": ",N75)</f>
        <v xml:space="preserve">FO-NBI-00#RH-KE-A-73: Roam Hub - </v>
      </c>
      <c r="S75" t="b">
        <v>0</v>
      </c>
      <c r="T75" t="b">
        <v>0</v>
      </c>
      <c r="U75" t="b">
        <v>0</v>
      </c>
      <c r="V75" t="b">
        <v>0</v>
      </c>
      <c r="W75" t="b">
        <v>0</v>
      </c>
      <c r="AE75">
        <f>sum(AG75:AK75)</f>
        <v>0</v>
      </c>
      <c r="AF75">
        <f>AG75*(6*84/1000)+AH75*(9*84/1000)+AI75*(10*84/1000)+AJ75*(25*84/1000)+AK75*(40*84/1000)</f>
        <v>0</v>
      </c>
    </row>
    <row r="76">
      <c r="A76" t="str">
        <v>NBI</v>
      </c>
      <c r="C76" t="str">
        <v>RH</v>
      </c>
      <c r="D76" t="str">
        <f>vlookup(C76,'List of Chargers'!$A$2:$B$5,2,FALSE)</f>
        <v>Roam Hub</v>
      </c>
      <c r="E76" t="str">
        <v>KE</v>
      </c>
      <c r="F76" t="str">
        <v>A</v>
      </c>
      <c r="G76">
        <v>74</v>
      </c>
      <c r="H76" t="str">
        <f>CONCATENATE("#",C76,"-",E76,"-",F76,"-",G76,)</f>
        <v>#RH-KE-A-74</v>
      </c>
      <c r="I76" t="str">
        <f>concatenate("FO-",A76,"-",TEXT(B76,"00"),H76)</f>
        <v>FO-NBI-00#RH-KE-A-74</v>
      </c>
      <c r="N76" t="str">
        <f>D76&amp;" - "&amp;M76</f>
        <v xml:space="preserve">Roam Hub - </v>
      </c>
      <c r="O76" t="str">
        <f>CONCATENATE(I76,": ",N76)</f>
        <v xml:space="preserve">FO-NBI-00#RH-KE-A-74: Roam Hub - </v>
      </c>
      <c r="S76" t="b">
        <v>0</v>
      </c>
      <c r="T76" t="b">
        <v>0</v>
      </c>
      <c r="U76" t="b">
        <v>0</v>
      </c>
      <c r="V76" t="b">
        <v>0</v>
      </c>
      <c r="W76" t="b">
        <v>0</v>
      </c>
      <c r="AE76">
        <f>sum(AG76:AK76)</f>
        <v>0</v>
      </c>
      <c r="AF76">
        <f>AG76*(6*84/1000)+AH76*(9*84/1000)+AI76*(10*84/1000)+AJ76*(25*84/1000)+AK76*(40*84/1000)</f>
        <v>0</v>
      </c>
    </row>
    <row r="77">
      <c r="A77" t="str">
        <v>NBI</v>
      </c>
      <c r="C77" t="str">
        <v>RH</v>
      </c>
      <c r="D77" t="str">
        <f>vlookup(C77,'List of Chargers'!$A$2:$B$5,2,FALSE)</f>
        <v>Roam Hub</v>
      </c>
      <c r="E77" t="str">
        <v>KE</v>
      </c>
      <c r="F77" t="str">
        <v>A</v>
      </c>
      <c r="G77">
        <v>75</v>
      </c>
      <c r="H77" t="str">
        <f>CONCATENATE("#",C77,"-",E77,"-",F77,"-",G77,)</f>
        <v>#RH-KE-A-75</v>
      </c>
      <c r="I77" t="str">
        <f>concatenate("FO-",A77,"-",TEXT(B77,"00"),H77)</f>
        <v>FO-NBI-00#RH-KE-A-75</v>
      </c>
      <c r="N77" t="str">
        <f>D77&amp;" - "&amp;M77</f>
        <v xml:space="preserve">Roam Hub - </v>
      </c>
      <c r="O77" t="str">
        <f>CONCATENATE(I77,": ",N77)</f>
        <v xml:space="preserve">FO-NBI-00#RH-KE-A-75: Roam Hub - </v>
      </c>
      <c r="S77" t="b">
        <v>0</v>
      </c>
      <c r="T77" t="b">
        <v>0</v>
      </c>
      <c r="U77" t="b">
        <v>0</v>
      </c>
      <c r="V77" t="b">
        <v>0</v>
      </c>
      <c r="W77" t="b">
        <v>0</v>
      </c>
      <c r="AE77">
        <f>sum(AG77:AK77)</f>
        <v>0</v>
      </c>
      <c r="AF77">
        <f>AG77*(6*84/1000)+AH77*(9*84/1000)+AI77*(10*84/1000)+AJ77*(25*84/1000)+AK77*(40*84/1000)</f>
        <v>0</v>
      </c>
    </row>
    <row r="78">
      <c r="A78" t="str">
        <v>NBI</v>
      </c>
      <c r="C78" t="str">
        <v>RH</v>
      </c>
      <c r="D78" t="str">
        <f>vlookup(C78,'List of Chargers'!$A$2:$B$5,2,FALSE)</f>
        <v>Roam Hub</v>
      </c>
      <c r="E78" t="str">
        <v>KE</v>
      </c>
      <c r="F78" t="str">
        <v>A</v>
      </c>
      <c r="G78">
        <v>76</v>
      </c>
      <c r="H78" t="str">
        <f>CONCATENATE("#",C78,"-",E78,"-",F78,"-",G78,)</f>
        <v>#RH-KE-A-76</v>
      </c>
      <c r="I78" t="str">
        <f>concatenate("FO-",A78,"-",TEXT(B78,"00"),H78)</f>
        <v>FO-NBI-00#RH-KE-A-76</v>
      </c>
      <c r="N78" t="str">
        <f>D78&amp;" - "&amp;M78</f>
        <v xml:space="preserve">Roam Hub - </v>
      </c>
      <c r="O78" t="str">
        <f>CONCATENATE(I78,": ",N78)</f>
        <v xml:space="preserve">FO-NBI-00#RH-KE-A-76: Roam Hub - </v>
      </c>
      <c r="S78" t="b">
        <v>0</v>
      </c>
      <c r="T78" t="b">
        <v>0</v>
      </c>
      <c r="U78" t="b">
        <v>0</v>
      </c>
      <c r="V78" t="b">
        <v>0</v>
      </c>
      <c r="W78" t="b">
        <v>0</v>
      </c>
      <c r="AE78">
        <f>sum(AG78:AK78)</f>
        <v>0</v>
      </c>
      <c r="AF78">
        <f>AG78*(6*84/1000)+AH78*(9*84/1000)+AI78*(10*84/1000)+AJ78*(25*84/1000)+AK78*(40*84/1000)</f>
        <v>0</v>
      </c>
    </row>
    <row r="79">
      <c r="A79" t="str">
        <v>NBI</v>
      </c>
      <c r="C79" t="str">
        <v>RH</v>
      </c>
      <c r="D79" t="str">
        <f>vlookup(C79,'List of Chargers'!$A$2:$B$5,2,FALSE)</f>
        <v>Roam Hub</v>
      </c>
      <c r="E79" t="str">
        <v>KE</v>
      </c>
      <c r="F79" t="str">
        <v>A</v>
      </c>
      <c r="G79">
        <v>77</v>
      </c>
      <c r="H79" t="str">
        <f>CONCATENATE("#",C79,"-",E79,"-",F79,"-",G79,)</f>
        <v>#RH-KE-A-77</v>
      </c>
      <c r="I79" t="str">
        <f>concatenate("FO-",A79,"-",TEXT(B79,"00"),H79)</f>
        <v>FO-NBI-00#RH-KE-A-77</v>
      </c>
      <c r="N79" t="str">
        <f>D79&amp;" - "&amp;M79</f>
        <v xml:space="preserve">Roam Hub - </v>
      </c>
      <c r="O79" t="str">
        <f>CONCATENATE(I79,": ",N79)</f>
        <v xml:space="preserve">FO-NBI-00#RH-KE-A-77: Roam Hub - </v>
      </c>
      <c r="S79" t="b">
        <v>0</v>
      </c>
      <c r="T79" t="b">
        <v>0</v>
      </c>
      <c r="U79" t="b">
        <v>0</v>
      </c>
      <c r="V79" t="b">
        <v>0</v>
      </c>
      <c r="W79" t="b">
        <v>0</v>
      </c>
      <c r="AE79">
        <f>sum(AG79:AK79)</f>
        <v>0</v>
      </c>
      <c r="AF79">
        <f>AG79*(6*84/1000)+AH79*(9*84/1000)+AI79*(10*84/1000)+AJ79*(25*84/1000)+AK79*(40*84/1000)</f>
        <v>0</v>
      </c>
    </row>
    <row r="80">
      <c r="A80" t="str">
        <v>NBI</v>
      </c>
      <c r="C80" t="str">
        <v>RH</v>
      </c>
      <c r="D80" t="str">
        <f>vlookup(C80,'List of Chargers'!$A$2:$B$5,2,FALSE)</f>
        <v>Roam Hub</v>
      </c>
      <c r="E80" t="str">
        <v>KE</v>
      </c>
      <c r="F80" t="str">
        <v>A</v>
      </c>
      <c r="G80">
        <v>78</v>
      </c>
      <c r="H80" t="str">
        <f>CONCATENATE("#",C80,"-",E80,"-",F80,"-",G80,)</f>
        <v>#RH-KE-A-78</v>
      </c>
      <c r="I80" t="str">
        <f>concatenate("FO-",A80,"-",TEXT(B80,"00"),H80)</f>
        <v>FO-NBI-00#RH-KE-A-78</v>
      </c>
      <c r="N80" t="str">
        <f>D80&amp;" - "&amp;M80</f>
        <v xml:space="preserve">Roam Hub - </v>
      </c>
      <c r="O80" t="str">
        <f>CONCATENATE(I80,": ",N80)</f>
        <v xml:space="preserve">FO-NBI-00#RH-KE-A-78: Roam Hub - </v>
      </c>
      <c r="S80" t="b">
        <v>0</v>
      </c>
      <c r="T80" t="b">
        <v>0</v>
      </c>
      <c r="U80" t="b">
        <v>0</v>
      </c>
      <c r="V80" t="b">
        <v>0</v>
      </c>
      <c r="W80" t="b">
        <v>0</v>
      </c>
      <c r="AE80">
        <f>sum(AG80:AK80)</f>
        <v>0</v>
      </c>
      <c r="AF80">
        <f>AG80*(6*84/1000)+AH80*(9*84/1000)+AI80*(10*84/1000)+AJ80*(25*84/1000)+AK80*(40*84/1000)</f>
        <v>0</v>
      </c>
    </row>
    <row r="81">
      <c r="A81" t="str">
        <v>NBI</v>
      </c>
      <c r="C81" t="str">
        <v>RH</v>
      </c>
      <c r="D81" t="str">
        <f>vlookup(C81,'List of Chargers'!$A$2:$B$5,2,FALSE)</f>
        <v>Roam Hub</v>
      </c>
      <c r="E81" t="str">
        <v>KE</v>
      </c>
      <c r="F81" t="str">
        <v>A</v>
      </c>
      <c r="G81">
        <v>79</v>
      </c>
      <c r="H81" t="str">
        <f>CONCATENATE("#",C81,"-",E81,"-",F81,"-",G81,)</f>
        <v>#RH-KE-A-79</v>
      </c>
      <c r="I81" t="str">
        <f>concatenate("FO-",A81,"-",TEXT(B81,"00"),H81)</f>
        <v>FO-NBI-00#RH-KE-A-79</v>
      </c>
      <c r="N81" t="str">
        <f>D81&amp;" - "&amp;M81</f>
        <v xml:space="preserve">Roam Hub - </v>
      </c>
      <c r="O81" t="str">
        <f>CONCATENATE(I81,": ",N81)</f>
        <v xml:space="preserve">FO-NBI-00#RH-KE-A-79: Roam Hub - </v>
      </c>
      <c r="S81" t="b">
        <v>0</v>
      </c>
      <c r="T81" t="b">
        <v>0</v>
      </c>
      <c r="U81" t="b">
        <v>0</v>
      </c>
      <c r="V81" t="b">
        <v>0</v>
      </c>
      <c r="W81" t="b">
        <v>0</v>
      </c>
      <c r="AE81">
        <f>sum(AG81:AK81)</f>
        <v>0</v>
      </c>
      <c r="AF81">
        <f>AG81*(6*84/1000)+AH81*(9*84/1000)+AI81*(10*84/1000)+AJ81*(25*84/1000)+AK81*(40*84/1000)</f>
        <v>0</v>
      </c>
    </row>
    <row r="82">
      <c r="A82" t="str">
        <v>NBI</v>
      </c>
      <c r="C82" t="str">
        <v>RH</v>
      </c>
      <c r="D82" t="str">
        <f>vlookup(C82,'List of Chargers'!$A$2:$B$5,2,FALSE)</f>
        <v>Roam Hub</v>
      </c>
      <c r="E82" t="str">
        <v>KE</v>
      </c>
      <c r="F82" t="str">
        <v>A</v>
      </c>
      <c r="G82">
        <v>80</v>
      </c>
      <c r="H82" t="str">
        <f>CONCATENATE("#",C82,"-",E82,"-",F82,"-",G82,)</f>
        <v>#RH-KE-A-80</v>
      </c>
      <c r="I82" t="str">
        <f>concatenate("FO-",A82,"-",TEXT(B82,"00"),H82)</f>
        <v>FO-NBI-00#RH-KE-A-80</v>
      </c>
      <c r="N82" t="str">
        <f>D82&amp;" - "&amp;M82</f>
        <v xml:space="preserve">Roam Hub - </v>
      </c>
      <c r="O82" t="str">
        <f>CONCATENATE(I82,": ",N82)</f>
        <v xml:space="preserve">FO-NBI-00#RH-KE-A-80: Roam Hub - </v>
      </c>
      <c r="S82" t="b">
        <v>0</v>
      </c>
      <c r="T82" t="b">
        <v>0</v>
      </c>
      <c r="U82" t="b">
        <v>0</v>
      </c>
      <c r="V82" t="b">
        <v>0</v>
      </c>
      <c r="W82" t="b">
        <v>0</v>
      </c>
      <c r="AE82">
        <f>sum(AG82:AK82)</f>
        <v>0</v>
      </c>
      <c r="AF82">
        <f>AG82*(6*84/1000)+AH82*(9*84/1000)+AI82*(10*84/1000)+AJ82*(25*84/1000)+AK82*(40*84/1000)</f>
        <v>0</v>
      </c>
    </row>
    <row r="83">
      <c r="A83" t="str">
        <v>NBI</v>
      </c>
      <c r="C83" t="str">
        <v>RH</v>
      </c>
      <c r="D83" t="str">
        <f>vlookup(C83,'List of Chargers'!$A$2:$B$5,2,FALSE)</f>
        <v>Roam Hub</v>
      </c>
      <c r="E83" t="str">
        <v>KE</v>
      </c>
      <c r="F83" t="str">
        <v>A</v>
      </c>
      <c r="G83">
        <v>81</v>
      </c>
      <c r="H83" t="str">
        <f>CONCATENATE("#",C83,"-",E83,"-",F83,"-",G83,)</f>
        <v>#RH-KE-A-81</v>
      </c>
      <c r="I83" t="str">
        <f>concatenate("FO-",A83,"-",TEXT(B83,"00"),H83)</f>
        <v>FO-NBI-00#RH-KE-A-81</v>
      </c>
      <c r="N83" t="str">
        <f>D83&amp;" - "&amp;M83</f>
        <v xml:space="preserve">Roam Hub - </v>
      </c>
      <c r="O83" t="str">
        <f>CONCATENATE(I83,": ",N83)</f>
        <v xml:space="preserve">FO-NBI-00#RH-KE-A-81: Roam Hub - </v>
      </c>
      <c r="S83" t="b">
        <v>0</v>
      </c>
      <c r="T83" t="b">
        <v>0</v>
      </c>
      <c r="U83" t="b">
        <v>0</v>
      </c>
      <c r="V83" t="b">
        <v>0</v>
      </c>
      <c r="W83" t="b">
        <v>0</v>
      </c>
      <c r="AE83">
        <f>sum(AG83:AK83)</f>
        <v>0</v>
      </c>
      <c r="AF83">
        <f>AG83*(6*84/1000)+AH83*(9*84/1000)+AI83*(10*84/1000)+AJ83*(25*84/1000)+AK83*(40*84/1000)</f>
        <v>0</v>
      </c>
    </row>
    <row r="84">
      <c r="A84" t="str">
        <v>NBI</v>
      </c>
      <c r="C84" t="str">
        <v>RH</v>
      </c>
      <c r="D84" t="str">
        <f>vlookup(C84,'List of Chargers'!$A$2:$B$5,2,FALSE)</f>
        <v>Roam Hub</v>
      </c>
      <c r="E84" t="str">
        <v>KE</v>
      </c>
      <c r="F84" t="str">
        <v>A</v>
      </c>
      <c r="G84">
        <v>82</v>
      </c>
      <c r="H84" t="str">
        <f>CONCATENATE("#",C84,"-",E84,"-",F84,"-",G84,)</f>
        <v>#RH-KE-A-82</v>
      </c>
      <c r="I84" t="str">
        <f>concatenate("FO-",A84,"-",TEXT(B84,"00"),H84)</f>
        <v>FO-NBI-00#RH-KE-A-82</v>
      </c>
      <c r="N84" t="str">
        <f>D84&amp;" - "&amp;M84</f>
        <v xml:space="preserve">Roam Hub - </v>
      </c>
      <c r="O84" t="str">
        <f>CONCATENATE(I84,": ",N84)</f>
        <v xml:space="preserve">FO-NBI-00#RH-KE-A-82: Roam Hub - </v>
      </c>
      <c r="S84" t="b">
        <v>0</v>
      </c>
      <c r="T84" t="b">
        <v>0</v>
      </c>
      <c r="U84" t="b">
        <v>0</v>
      </c>
      <c r="V84" t="b">
        <v>0</v>
      </c>
      <c r="W84" t="b">
        <v>0</v>
      </c>
      <c r="AE84">
        <f>sum(AG84:AK84)</f>
        <v>0</v>
      </c>
      <c r="AF84">
        <f>AG84*(6*84/1000)+AH84*(9*84/1000)+AI84*(10*84/1000)+AJ84*(25*84/1000)+AK84*(40*84/1000)</f>
        <v>0</v>
      </c>
    </row>
    <row r="85">
      <c r="A85" t="str">
        <v>NBI</v>
      </c>
      <c r="C85" t="str">
        <v>RH</v>
      </c>
      <c r="D85" t="str">
        <f>vlookup(C85,'List of Chargers'!$A$2:$B$5,2,FALSE)</f>
        <v>Roam Hub</v>
      </c>
      <c r="E85" t="str">
        <v>KE</v>
      </c>
      <c r="F85" t="str">
        <v>A</v>
      </c>
      <c r="G85">
        <v>83</v>
      </c>
      <c r="H85" t="str">
        <f>CONCATENATE("#",C85,"-",E85,"-",F85,"-",G85,)</f>
        <v>#RH-KE-A-83</v>
      </c>
      <c r="I85" t="str">
        <f>concatenate("FO-",A85,"-",TEXT(B85,"00"),H85)</f>
        <v>FO-NBI-00#RH-KE-A-83</v>
      </c>
      <c r="N85" t="str">
        <f>D85&amp;" - "&amp;M85</f>
        <v xml:space="preserve">Roam Hub - </v>
      </c>
      <c r="O85" t="str">
        <f>CONCATENATE(I85,": ",N85)</f>
        <v xml:space="preserve">FO-NBI-00#RH-KE-A-83: Roam Hub - </v>
      </c>
      <c r="S85" t="b">
        <v>0</v>
      </c>
      <c r="T85" t="b">
        <v>0</v>
      </c>
      <c r="U85" t="b">
        <v>0</v>
      </c>
      <c r="V85" t="b">
        <v>0</v>
      </c>
      <c r="W85" t="b">
        <v>0</v>
      </c>
      <c r="AE85">
        <f>sum(AG85:AK85)</f>
        <v>0</v>
      </c>
      <c r="AF85">
        <f>AG85*(6*84/1000)+AH85*(9*84/1000)+AI85*(10*84/1000)+AJ85*(25*84/1000)+AK85*(40*84/1000)</f>
        <v>0</v>
      </c>
    </row>
    <row r="86">
      <c r="A86" t="str">
        <v>NBI</v>
      </c>
      <c r="C86" t="str">
        <v>RH</v>
      </c>
      <c r="D86" t="str">
        <f>vlookup(C86,'List of Chargers'!$A$2:$B$5,2,FALSE)</f>
        <v>Roam Hub</v>
      </c>
      <c r="E86" t="str">
        <v>KE</v>
      </c>
      <c r="F86" t="str">
        <v>A</v>
      </c>
      <c r="G86">
        <v>84</v>
      </c>
      <c r="H86" t="str">
        <f>CONCATENATE("#",C86,"-",E86,"-",F86,"-",G86,)</f>
        <v>#RH-KE-A-84</v>
      </c>
      <c r="I86" t="str">
        <f>concatenate("FO-",A86,"-",TEXT(B86,"00"),H86)</f>
        <v>FO-NBI-00#RH-KE-A-84</v>
      </c>
      <c r="N86" t="str">
        <f>D86&amp;" - "&amp;M86</f>
        <v xml:space="preserve">Roam Hub - </v>
      </c>
      <c r="O86" t="str">
        <f>CONCATENATE(I86,": ",N86)</f>
        <v xml:space="preserve">FO-NBI-00#RH-KE-A-84: Roam Hub - </v>
      </c>
      <c r="S86" t="b">
        <v>0</v>
      </c>
      <c r="T86" t="b">
        <v>0</v>
      </c>
      <c r="U86" t="b">
        <v>0</v>
      </c>
      <c r="V86" t="b">
        <v>0</v>
      </c>
      <c r="W86" t="b">
        <v>0</v>
      </c>
      <c r="AE86">
        <f>sum(AG86:AK86)</f>
        <v>0</v>
      </c>
      <c r="AF86">
        <f>AG86*(6*84/1000)+AH86*(9*84/1000)+AI86*(10*84/1000)+AJ86*(25*84/1000)+AK86*(40*84/1000)</f>
        <v>0</v>
      </c>
    </row>
    <row r="87">
      <c r="A87" t="str">
        <v>NBI</v>
      </c>
      <c r="C87" t="str">
        <v>RH</v>
      </c>
      <c r="D87" t="str">
        <f>vlookup(C87,'List of Chargers'!$A$2:$B$5,2,FALSE)</f>
        <v>Roam Hub</v>
      </c>
      <c r="E87" t="str">
        <v>KE</v>
      </c>
      <c r="F87" t="str">
        <v>A</v>
      </c>
      <c r="G87">
        <v>85</v>
      </c>
      <c r="H87" t="str">
        <f>CONCATENATE("#",C87,"-",E87,"-",F87,"-",G87,)</f>
        <v>#RH-KE-A-85</v>
      </c>
      <c r="I87" t="str">
        <f>concatenate("FO-",A87,"-",TEXT(B87,"00"),H87)</f>
        <v>FO-NBI-00#RH-KE-A-85</v>
      </c>
      <c r="N87" t="str">
        <f>D87&amp;" - "&amp;M87</f>
        <v xml:space="preserve">Roam Hub - </v>
      </c>
      <c r="O87" t="str">
        <f>CONCATENATE(I87,": ",N87)</f>
        <v xml:space="preserve">FO-NBI-00#RH-KE-A-85: Roam Hub - </v>
      </c>
      <c r="S87" t="b">
        <v>0</v>
      </c>
      <c r="T87" t="b">
        <v>0</v>
      </c>
      <c r="U87" t="b">
        <v>0</v>
      </c>
      <c r="V87" t="b">
        <v>0</v>
      </c>
      <c r="W87" t="b">
        <v>0</v>
      </c>
      <c r="AE87">
        <f>sum(AG87:AK87)</f>
        <v>0</v>
      </c>
      <c r="AF87">
        <f>AG87*(6*84/1000)+AH87*(9*84/1000)+AI87*(10*84/1000)+AJ87*(25*84/1000)+AK87*(40*84/1000)</f>
        <v>0</v>
      </c>
    </row>
    <row r="88">
      <c r="A88" t="str">
        <v>NBI</v>
      </c>
      <c r="C88" t="str">
        <v>RH</v>
      </c>
      <c r="D88" t="str">
        <f>vlookup(C88,'List of Chargers'!$A$2:$B$5,2,FALSE)</f>
        <v>Roam Hub</v>
      </c>
      <c r="E88" t="str">
        <v>KE</v>
      </c>
      <c r="F88" t="str">
        <v>A</v>
      </c>
      <c r="G88">
        <v>86</v>
      </c>
      <c r="H88" t="str">
        <f>CONCATENATE("#",C88,"-",E88,"-",F88,"-",G88,)</f>
        <v>#RH-KE-A-86</v>
      </c>
      <c r="I88" t="str">
        <f>concatenate("FO-",A88,"-",TEXT(B88,"00"),H88)</f>
        <v>FO-NBI-00#RH-KE-A-86</v>
      </c>
      <c r="N88" t="str">
        <f>D88&amp;" - "&amp;M88</f>
        <v xml:space="preserve">Roam Hub - </v>
      </c>
      <c r="O88" t="str">
        <f>CONCATENATE(I88,": ",N88)</f>
        <v xml:space="preserve">FO-NBI-00#RH-KE-A-86: Roam Hub - </v>
      </c>
      <c r="S88" t="b">
        <v>0</v>
      </c>
      <c r="T88" t="b">
        <v>0</v>
      </c>
      <c r="U88" t="b">
        <v>0</v>
      </c>
      <c r="V88" t="b">
        <v>0</v>
      </c>
      <c r="W88" t="b">
        <v>0</v>
      </c>
      <c r="AE88">
        <f>sum(AG88:AK88)</f>
        <v>0</v>
      </c>
      <c r="AF88">
        <f>AG88*(6*84/1000)+AH88*(9*84/1000)+AI88*(10*84/1000)+AJ88*(25*84/1000)+AK88*(40*84/1000)</f>
        <v>0</v>
      </c>
    </row>
    <row r="89">
      <c r="A89" t="str">
        <v>NBI</v>
      </c>
      <c r="C89" t="str">
        <v>RH</v>
      </c>
      <c r="D89" t="str">
        <f>vlookup(C89,'List of Chargers'!$A$2:$B$5,2,FALSE)</f>
        <v>Roam Hub</v>
      </c>
      <c r="E89" t="str">
        <v>KE</v>
      </c>
      <c r="F89" t="str">
        <v>A</v>
      </c>
      <c r="G89">
        <v>87</v>
      </c>
      <c r="H89" t="str">
        <f>CONCATENATE("#",C89,"-",E89,"-",F89,"-",G89,)</f>
        <v>#RH-KE-A-87</v>
      </c>
      <c r="I89" t="str">
        <f>concatenate("FO-",A89,"-",TEXT(B89,"00"),H89)</f>
        <v>FO-NBI-00#RH-KE-A-87</v>
      </c>
      <c r="N89" t="str">
        <f>D89&amp;" - "&amp;M89</f>
        <v xml:space="preserve">Roam Hub - </v>
      </c>
      <c r="O89" t="str">
        <f>CONCATENATE(I89,": ",N89)</f>
        <v xml:space="preserve">FO-NBI-00#RH-KE-A-87: Roam Hub - </v>
      </c>
      <c r="S89" t="b">
        <v>0</v>
      </c>
      <c r="T89" t="b">
        <v>0</v>
      </c>
      <c r="U89" t="b">
        <v>0</v>
      </c>
      <c r="V89" t="b">
        <v>0</v>
      </c>
      <c r="W89" t="b">
        <v>0</v>
      </c>
      <c r="AE89">
        <f>sum(AG89:AK89)</f>
        <v>0</v>
      </c>
      <c r="AF89">
        <f>AG89*(6*84/1000)+AH89*(9*84/1000)+AI89*(10*84/1000)+AJ89*(25*84/1000)+AK89*(40*84/1000)</f>
        <v>0</v>
      </c>
    </row>
    <row r="90">
      <c r="A90" t="str">
        <v>NBI</v>
      </c>
      <c r="C90" t="str">
        <v>RH</v>
      </c>
      <c r="D90" t="str">
        <f>vlookup(C90,'List of Chargers'!$A$2:$B$5,2,FALSE)</f>
        <v>Roam Hub</v>
      </c>
      <c r="E90" t="str">
        <v>KE</v>
      </c>
      <c r="F90" t="str">
        <v>A</v>
      </c>
      <c r="G90">
        <v>88</v>
      </c>
      <c r="H90" t="str">
        <f>CONCATENATE("#",C90,"-",E90,"-",F90,"-",G90,)</f>
        <v>#RH-KE-A-88</v>
      </c>
      <c r="I90" t="str">
        <f>concatenate("FO-",A90,"-",TEXT(B90,"00"),H90)</f>
        <v>FO-NBI-00#RH-KE-A-88</v>
      </c>
      <c r="N90" t="str">
        <f>D90&amp;" - "&amp;M90</f>
        <v xml:space="preserve">Roam Hub - </v>
      </c>
      <c r="O90" t="str">
        <f>CONCATENATE(I90,": ",N90)</f>
        <v xml:space="preserve">FO-NBI-00#RH-KE-A-88: Roam Hub - </v>
      </c>
      <c r="S90" t="b">
        <v>0</v>
      </c>
      <c r="T90" t="b">
        <v>0</v>
      </c>
      <c r="U90" t="b">
        <v>0</v>
      </c>
      <c r="V90" t="b">
        <v>0</v>
      </c>
      <c r="W90" t="b">
        <v>0</v>
      </c>
      <c r="AE90">
        <f>sum(AG90:AK90)</f>
        <v>0</v>
      </c>
      <c r="AF90">
        <f>AG90*(6*84/1000)+AH90*(9*84/1000)+AI90*(10*84/1000)+AJ90*(25*84/1000)+AK90*(40*84/1000)</f>
        <v>0</v>
      </c>
    </row>
    <row r="91">
      <c r="A91" t="str">
        <v>NBI</v>
      </c>
      <c r="C91" t="str">
        <v>RH</v>
      </c>
      <c r="D91" t="str">
        <f>vlookup(C91,'List of Chargers'!$A$2:$B$5,2,FALSE)</f>
        <v>Roam Hub</v>
      </c>
      <c r="E91" t="str">
        <v>KE</v>
      </c>
      <c r="F91" t="str">
        <v>A</v>
      </c>
      <c r="G91">
        <v>89</v>
      </c>
      <c r="H91" t="str">
        <f>CONCATENATE("#",C91,"-",E91,"-",F91,"-",G91,)</f>
        <v>#RH-KE-A-89</v>
      </c>
      <c r="I91" t="str">
        <f>concatenate("FO-",A91,"-",TEXT(B91,"00"),H91)</f>
        <v>FO-NBI-00#RH-KE-A-89</v>
      </c>
      <c r="N91" t="str">
        <f>D91&amp;" - "&amp;M91</f>
        <v xml:space="preserve">Roam Hub - </v>
      </c>
      <c r="O91" t="str">
        <f>CONCATENATE(I91,": ",N91)</f>
        <v xml:space="preserve">FO-NBI-00#RH-KE-A-89: Roam Hub - </v>
      </c>
      <c r="S91" t="b">
        <v>0</v>
      </c>
      <c r="T91" t="b">
        <v>0</v>
      </c>
      <c r="U91" t="b">
        <v>0</v>
      </c>
      <c r="V91" t="b">
        <v>0</v>
      </c>
      <c r="W91" t="b">
        <v>0</v>
      </c>
      <c r="AE91">
        <f>sum(AG91:AK91)</f>
        <v>0</v>
      </c>
      <c r="AF91">
        <f>AG91*(6*84/1000)+AH91*(9*84/1000)+AI91*(10*84/1000)+AJ91*(25*84/1000)+AK91*(40*84/1000)</f>
        <v>0</v>
      </c>
    </row>
    <row r="92">
      <c r="A92" t="str">
        <v>NBI</v>
      </c>
      <c r="C92" t="str">
        <v>RH</v>
      </c>
      <c r="D92" t="str">
        <f>vlookup(C92,'List of Chargers'!$A$2:$B$5,2,FALSE)</f>
        <v>Roam Hub</v>
      </c>
      <c r="E92" t="str">
        <v>KE</v>
      </c>
      <c r="F92" t="str">
        <v>A</v>
      </c>
      <c r="G92">
        <v>90</v>
      </c>
      <c r="H92" t="str">
        <f>CONCATENATE("#",C92,"-",E92,"-",F92,"-",G92,)</f>
        <v>#RH-KE-A-90</v>
      </c>
      <c r="I92" t="str">
        <f>concatenate("FO-",A92,"-",TEXT(B92,"00"),H92)</f>
        <v>FO-NBI-00#RH-KE-A-90</v>
      </c>
      <c r="N92" t="str">
        <f>D92&amp;" - "&amp;M92</f>
        <v xml:space="preserve">Roam Hub - </v>
      </c>
      <c r="O92" t="str">
        <f>CONCATENATE(I92,": ",N92)</f>
        <v xml:space="preserve">FO-NBI-00#RH-KE-A-90: Roam Hub - </v>
      </c>
      <c r="S92" t="b">
        <v>0</v>
      </c>
      <c r="T92" t="b">
        <v>0</v>
      </c>
      <c r="U92" t="b">
        <v>0</v>
      </c>
      <c r="V92" t="b">
        <v>0</v>
      </c>
      <c r="W92" t="b">
        <v>0</v>
      </c>
      <c r="AE92">
        <f>sum(AG92:AK92)</f>
        <v>0</v>
      </c>
      <c r="AF92">
        <f>AG92*(6*84/1000)+AH92*(9*84/1000)+AI92*(10*84/1000)+AJ92*(25*84/1000)+AK92*(40*84/1000)</f>
        <v>0</v>
      </c>
    </row>
    <row r="93">
      <c r="A93" t="str">
        <v>NBI</v>
      </c>
      <c r="C93" t="str">
        <v>RH</v>
      </c>
      <c r="D93" t="str">
        <f>vlookup(C93,'List of Chargers'!$A$2:$B$5,2,FALSE)</f>
        <v>Roam Hub</v>
      </c>
      <c r="E93" t="str">
        <v>KE</v>
      </c>
      <c r="F93" t="str">
        <v>A</v>
      </c>
      <c r="G93">
        <v>91</v>
      </c>
      <c r="H93" t="str">
        <f>CONCATENATE("#",C93,"-",E93,"-",F93,"-",G93,)</f>
        <v>#RH-KE-A-91</v>
      </c>
      <c r="I93" t="str">
        <f>concatenate("FO-",A93,"-",TEXT(B93,"00"),H93)</f>
        <v>FO-NBI-00#RH-KE-A-91</v>
      </c>
      <c r="N93" t="str">
        <f>D93&amp;" - "&amp;M93</f>
        <v xml:space="preserve">Roam Hub - </v>
      </c>
      <c r="O93" t="str">
        <f>CONCATENATE(I93,": ",N93)</f>
        <v xml:space="preserve">FO-NBI-00#RH-KE-A-91: Roam Hub - </v>
      </c>
      <c r="S93" t="b">
        <v>0</v>
      </c>
      <c r="T93" t="b">
        <v>0</v>
      </c>
      <c r="U93" t="b">
        <v>0</v>
      </c>
      <c r="V93" t="b">
        <v>0</v>
      </c>
      <c r="W93" t="b">
        <v>0</v>
      </c>
      <c r="AE93">
        <f>sum(AG93:AK93)</f>
        <v>0</v>
      </c>
      <c r="AF93">
        <f>AG93*(6*84/1000)+AH93*(9*84/1000)+AI93*(10*84/1000)+AJ93*(25*84/1000)+AK93*(40*84/1000)</f>
        <v>0</v>
      </c>
    </row>
    <row r="94">
      <c r="A94" t="str">
        <v>NBI</v>
      </c>
      <c r="C94" t="str">
        <v>RH</v>
      </c>
      <c r="D94" t="str">
        <f>vlookup(C94,'List of Chargers'!$A$2:$B$5,2,FALSE)</f>
        <v>Roam Hub</v>
      </c>
      <c r="E94" t="str">
        <v>KE</v>
      </c>
      <c r="F94" t="str">
        <v>A</v>
      </c>
      <c r="G94">
        <v>92</v>
      </c>
      <c r="H94" t="str">
        <f>CONCATENATE("#",C94,"-",E94,"-",F94,"-",G94,)</f>
        <v>#RH-KE-A-92</v>
      </c>
      <c r="I94" t="str">
        <f>concatenate("FO-",A94,"-",TEXT(B94,"00"),H94)</f>
        <v>FO-NBI-00#RH-KE-A-92</v>
      </c>
      <c r="N94" t="str">
        <f>D94&amp;" - "&amp;M94</f>
        <v xml:space="preserve">Roam Hub - </v>
      </c>
      <c r="O94" t="str">
        <f>CONCATENATE(I94,": ",N94)</f>
        <v xml:space="preserve">FO-NBI-00#RH-KE-A-92: Roam Hub - </v>
      </c>
      <c r="S94" t="b">
        <v>0</v>
      </c>
      <c r="T94" t="b">
        <v>0</v>
      </c>
      <c r="U94" t="b">
        <v>0</v>
      </c>
      <c r="V94" t="b">
        <v>0</v>
      </c>
      <c r="W94" t="b">
        <v>0</v>
      </c>
      <c r="AE94">
        <f>sum(AG94:AK94)</f>
        <v>0</v>
      </c>
      <c r="AF94">
        <f>AG94*(6*84/1000)+AH94*(9*84/1000)+AI94*(10*84/1000)+AJ94*(25*84/1000)+AK94*(40*84/1000)</f>
        <v>0</v>
      </c>
    </row>
    <row r="95">
      <c r="A95" t="str">
        <v>NBI</v>
      </c>
      <c r="C95" t="str">
        <v>RH</v>
      </c>
      <c r="D95" t="str">
        <f>vlookup(C95,'List of Chargers'!$A$2:$B$5,2,FALSE)</f>
        <v>Roam Hub</v>
      </c>
      <c r="E95" t="str">
        <v>KE</v>
      </c>
      <c r="F95" t="str">
        <v>A</v>
      </c>
      <c r="G95">
        <v>93</v>
      </c>
      <c r="H95" t="str">
        <f>CONCATENATE("#",C95,"-",E95,"-",F95,"-",G95,)</f>
        <v>#RH-KE-A-93</v>
      </c>
      <c r="I95" t="str">
        <f>concatenate("FO-",A95,"-",TEXT(B95,"00"),H95)</f>
        <v>FO-NBI-00#RH-KE-A-93</v>
      </c>
      <c r="N95" t="str">
        <f>D95&amp;" - "&amp;M95</f>
        <v xml:space="preserve">Roam Hub - </v>
      </c>
      <c r="O95" t="str">
        <f>CONCATENATE(I95,": ",N95)</f>
        <v xml:space="preserve">FO-NBI-00#RH-KE-A-93: Roam Hub - </v>
      </c>
      <c r="S95" t="b">
        <v>0</v>
      </c>
      <c r="T95" t="b">
        <v>0</v>
      </c>
      <c r="U95" t="b">
        <v>0</v>
      </c>
      <c r="V95" t="b">
        <v>0</v>
      </c>
      <c r="W95" t="b">
        <v>0</v>
      </c>
      <c r="AE95">
        <f>sum(AG95:AK95)</f>
        <v>0</v>
      </c>
      <c r="AF95">
        <f>AG95*(6*84/1000)+AH95*(9*84/1000)+AI95*(10*84/1000)+AJ95*(25*84/1000)+AK95*(40*84/1000)</f>
        <v>0</v>
      </c>
    </row>
    <row r="96">
      <c r="A96" t="str">
        <v>NBI</v>
      </c>
      <c r="C96" t="str">
        <v>RH</v>
      </c>
      <c r="D96" t="str">
        <f>vlookup(C96,'List of Chargers'!$A$2:$B$5,2,FALSE)</f>
        <v>Roam Hub</v>
      </c>
      <c r="E96" t="str">
        <v>KE</v>
      </c>
      <c r="F96" t="str">
        <v>A</v>
      </c>
      <c r="G96">
        <v>94</v>
      </c>
      <c r="H96" t="str">
        <f>CONCATENATE("#",C96,"-",E96,"-",F96,"-",G96,)</f>
        <v>#RH-KE-A-94</v>
      </c>
      <c r="I96" t="str">
        <f>concatenate("FO-",A96,"-",TEXT(B96,"00"),H96)</f>
        <v>FO-NBI-00#RH-KE-A-94</v>
      </c>
      <c r="N96" t="str">
        <f>D96&amp;" - "&amp;M96</f>
        <v xml:space="preserve">Roam Hub - </v>
      </c>
      <c r="O96" t="str">
        <f>CONCATENATE(I96,": ",N96)</f>
        <v xml:space="preserve">FO-NBI-00#RH-KE-A-94: Roam Hub - </v>
      </c>
      <c r="S96" t="b">
        <v>0</v>
      </c>
      <c r="T96" t="b">
        <v>0</v>
      </c>
      <c r="U96" t="b">
        <v>0</v>
      </c>
      <c r="V96" t="b">
        <v>0</v>
      </c>
      <c r="W96" t="b">
        <v>0</v>
      </c>
      <c r="AE96">
        <f>sum(AG96:AK96)</f>
        <v>0</v>
      </c>
      <c r="AF96">
        <f>AG96*(6*84/1000)+AH96*(9*84/1000)+AI96*(10*84/1000)+AJ96*(25*84/1000)+AK96*(40*84/1000)</f>
        <v>0</v>
      </c>
    </row>
    <row r="97">
      <c r="A97" t="str">
        <v>NBI</v>
      </c>
      <c r="C97" t="str">
        <v>RH</v>
      </c>
      <c r="D97" t="str">
        <f>vlookup(C97,'List of Chargers'!$A$2:$B$5,2,FALSE)</f>
        <v>Roam Hub</v>
      </c>
      <c r="E97" t="str">
        <v>KE</v>
      </c>
      <c r="F97" t="str">
        <v>A</v>
      </c>
      <c r="G97">
        <v>95</v>
      </c>
      <c r="H97" t="str">
        <f>CONCATENATE("#",C97,"-",E97,"-",F97,"-",G97,)</f>
        <v>#RH-KE-A-95</v>
      </c>
      <c r="I97" t="str">
        <f>concatenate("FO-",A97,"-",TEXT(B97,"00"),H97)</f>
        <v>FO-NBI-00#RH-KE-A-95</v>
      </c>
      <c r="N97" t="str">
        <f>D97&amp;" - "&amp;M97</f>
        <v xml:space="preserve">Roam Hub - </v>
      </c>
      <c r="O97" t="str">
        <f>CONCATENATE(I97,": ",N97)</f>
        <v xml:space="preserve">FO-NBI-00#RH-KE-A-95: Roam Hub - </v>
      </c>
      <c r="S97" t="b">
        <v>0</v>
      </c>
      <c r="T97" t="b">
        <v>0</v>
      </c>
      <c r="U97" t="b">
        <v>0</v>
      </c>
      <c r="V97" t="b">
        <v>0</v>
      </c>
      <c r="W97" t="b">
        <v>0</v>
      </c>
      <c r="AE97">
        <f>sum(AG97:AK97)</f>
        <v>0</v>
      </c>
      <c r="AF97">
        <f>AG97*(6*84/1000)+AH97*(9*84/1000)+AI97*(10*84/1000)+AJ97*(25*84/1000)+AK97*(40*84/1000)</f>
        <v>0</v>
      </c>
    </row>
    <row r="98">
      <c r="A98" t="str">
        <v>NBI</v>
      </c>
      <c r="C98" t="str">
        <v>RH</v>
      </c>
      <c r="D98" t="str">
        <f>vlookup(C98,'List of Chargers'!$A$2:$B$5,2,FALSE)</f>
        <v>Roam Hub</v>
      </c>
      <c r="E98" t="str">
        <v>KE</v>
      </c>
      <c r="F98" t="str">
        <v>A</v>
      </c>
      <c r="G98">
        <v>96</v>
      </c>
      <c r="H98" t="str">
        <f>CONCATENATE("#",C98,"-",E98,"-",F98,"-",G98,)</f>
        <v>#RH-KE-A-96</v>
      </c>
      <c r="I98" t="str">
        <f>concatenate("FO-",A98,"-",TEXT(B98,"00"),H98)</f>
        <v>FO-NBI-00#RH-KE-A-96</v>
      </c>
      <c r="N98" t="str">
        <f>D98&amp;" - "&amp;M98</f>
        <v xml:space="preserve">Roam Hub - </v>
      </c>
      <c r="O98" t="str">
        <f>CONCATENATE(I98,": ",N98)</f>
        <v xml:space="preserve">FO-NBI-00#RH-KE-A-96: Roam Hub - </v>
      </c>
      <c r="S98" t="b">
        <v>0</v>
      </c>
      <c r="T98" t="b">
        <v>0</v>
      </c>
      <c r="U98" t="b">
        <v>0</v>
      </c>
      <c r="V98" t="b">
        <v>0</v>
      </c>
      <c r="W98" t="b">
        <v>0</v>
      </c>
      <c r="AE98">
        <f>sum(AG98:AK98)</f>
        <v>0</v>
      </c>
      <c r="AF98">
        <f>AG98*(6*84/1000)+AH98*(9*84/1000)+AI98*(10*84/1000)+AJ98*(25*84/1000)+AK98*(40*84/1000)</f>
        <v>0</v>
      </c>
    </row>
    <row r="99">
      <c r="A99" t="str">
        <v>NBI</v>
      </c>
      <c r="C99" t="str">
        <v>RH</v>
      </c>
      <c r="D99" t="str">
        <f>vlookup(C99,'List of Chargers'!$A$2:$B$5,2,FALSE)</f>
        <v>Roam Hub</v>
      </c>
      <c r="E99" t="str">
        <v>KE</v>
      </c>
      <c r="F99" t="str">
        <v>A</v>
      </c>
      <c r="G99">
        <v>97</v>
      </c>
      <c r="H99" t="str">
        <f>CONCATENATE("#",C99,"-",E99,"-",F99,"-",G99,)</f>
        <v>#RH-KE-A-97</v>
      </c>
      <c r="I99" t="str">
        <f>concatenate("FO-",A99,"-",TEXT(B99,"00"),H99)</f>
        <v>FO-NBI-00#RH-KE-A-97</v>
      </c>
      <c r="N99" t="str">
        <f>D99&amp;" - "&amp;M99</f>
        <v xml:space="preserve">Roam Hub - </v>
      </c>
      <c r="O99" t="str">
        <f>CONCATENATE(I99,": ",N99)</f>
        <v xml:space="preserve">FO-NBI-00#RH-KE-A-97: Roam Hub - </v>
      </c>
      <c r="S99" t="b">
        <v>0</v>
      </c>
      <c r="T99" t="b">
        <v>0</v>
      </c>
      <c r="U99" t="b">
        <v>0</v>
      </c>
      <c r="V99" t="b">
        <v>0</v>
      </c>
      <c r="W99" t="b">
        <v>0</v>
      </c>
      <c r="AE99">
        <f>sum(AG99:AK99)</f>
        <v>0</v>
      </c>
      <c r="AF99">
        <f>AG99*(6*84/1000)+AH99*(9*84/1000)+AI99*(10*84/1000)+AJ99*(25*84/1000)+AK99*(40*84/1000)</f>
        <v>0</v>
      </c>
    </row>
    <row r="100">
      <c r="A100" t="str">
        <v>NBI</v>
      </c>
      <c r="C100" t="str">
        <v>RH</v>
      </c>
      <c r="D100" t="str">
        <f>vlookup(C100,'List of Chargers'!$A$2:$B$5,2,FALSE)</f>
        <v>Roam Hub</v>
      </c>
      <c r="E100" t="str">
        <v>KE</v>
      </c>
      <c r="F100" t="str">
        <v>A</v>
      </c>
      <c r="G100">
        <v>98</v>
      </c>
      <c r="H100" t="str">
        <f>CONCATENATE("#",C100,"-",E100,"-",F100,"-",G100,)</f>
        <v>#RH-KE-A-98</v>
      </c>
      <c r="I100" t="str">
        <f>concatenate("FO-",A100,"-",TEXT(B100,"00"),H100)</f>
        <v>FO-NBI-00#RH-KE-A-98</v>
      </c>
      <c r="N100" t="str">
        <f>D100&amp;" - "&amp;M100</f>
        <v xml:space="preserve">Roam Hub - </v>
      </c>
      <c r="O100" t="str">
        <f>CONCATENATE(I100,": ",N100)</f>
        <v xml:space="preserve">FO-NBI-00#RH-KE-A-98: Roam Hub - </v>
      </c>
      <c r="S100" t="b">
        <v>0</v>
      </c>
      <c r="T100" t="b">
        <v>0</v>
      </c>
      <c r="U100" t="b">
        <v>0</v>
      </c>
      <c r="V100" t="b">
        <v>0</v>
      </c>
      <c r="W100" t="b">
        <v>0</v>
      </c>
      <c r="AE100">
        <f>sum(AG100:AK100)</f>
        <v>0</v>
      </c>
      <c r="AF100">
        <f>AG100*(6*84/1000)+AH100*(9*84/1000)+AI100*(10*84/1000)+AJ100*(25*84/1000)+AK100*(40*84/1000)</f>
        <v>0</v>
      </c>
    </row>
    <row r="101">
      <c r="A101" t="str">
        <v>NBI</v>
      </c>
      <c r="C101" t="str">
        <v>RH</v>
      </c>
      <c r="D101" t="str">
        <f>vlookup(C101,'List of Chargers'!$A$2:$B$5,2,FALSE)</f>
        <v>Roam Hub</v>
      </c>
      <c r="E101" t="str">
        <v>KE</v>
      </c>
      <c r="F101" t="str">
        <v>A</v>
      </c>
      <c r="G101">
        <v>99</v>
      </c>
      <c r="H101" t="str">
        <f>CONCATENATE("#",C101,"-",E101,"-",F101,"-",G101,)</f>
        <v>#RH-KE-A-99</v>
      </c>
      <c r="I101" t="str">
        <f>concatenate("FO-",A101,"-",TEXT(B101,"00"),H101)</f>
        <v>FO-NBI-00#RH-KE-A-99</v>
      </c>
      <c r="N101" t="str">
        <f>D101&amp;" - "&amp;M101</f>
        <v xml:space="preserve">Roam Hub - </v>
      </c>
      <c r="O101" t="str">
        <f>CONCATENATE(I101,": ",N101)</f>
        <v xml:space="preserve">FO-NBI-00#RH-KE-A-99: Roam Hub - </v>
      </c>
      <c r="S101" t="b">
        <v>0</v>
      </c>
      <c r="T101" t="b">
        <v>0</v>
      </c>
      <c r="U101" t="b">
        <v>0</v>
      </c>
      <c r="V101" t="b">
        <v>0</v>
      </c>
      <c r="W101" t="b">
        <v>0</v>
      </c>
      <c r="AE101">
        <f>sum(AG101:AK101)</f>
        <v>0</v>
      </c>
      <c r="AF101">
        <f>AG101*(6*84/1000)+AH101*(9*84/1000)+AI101*(10*84/1000)+AJ101*(25*84/1000)+AK101*(40*84/1000)</f>
        <v>0</v>
      </c>
    </row>
    <row r="102">
      <c r="A102" t="str">
        <v>NBI</v>
      </c>
      <c r="C102" t="str">
        <v>RH</v>
      </c>
      <c r="D102" t="str">
        <f>vlookup(C102,'List of Chargers'!$A$2:$B$5,2,FALSE)</f>
        <v>Roam Hub</v>
      </c>
      <c r="E102" t="str">
        <v>KE</v>
      </c>
      <c r="F102" t="str">
        <v>A</v>
      </c>
      <c r="G102">
        <v>100</v>
      </c>
      <c r="H102" t="str">
        <f>CONCATENATE("#",C102,"-",E102,"-",F102,"-",G102,)</f>
        <v>#RH-KE-A-100</v>
      </c>
      <c r="I102" t="str">
        <f>concatenate("FO-",A102,"-",TEXT(B102,"00"),H102)</f>
        <v>FO-NBI-00#RH-KE-A-100</v>
      </c>
      <c r="N102" t="str">
        <f>D102&amp;" - "&amp;M102</f>
        <v xml:space="preserve">Roam Hub - </v>
      </c>
      <c r="O102" t="str">
        <f>CONCATENATE(I102,": ",N102)</f>
        <v xml:space="preserve">FO-NBI-00#RH-KE-A-100: Roam Hub - </v>
      </c>
      <c r="S102" t="b">
        <v>0</v>
      </c>
      <c r="T102" t="b">
        <v>0</v>
      </c>
      <c r="U102" t="b">
        <v>0</v>
      </c>
      <c r="V102" t="b">
        <v>0</v>
      </c>
      <c r="W102" t="b">
        <v>0</v>
      </c>
      <c r="AE102">
        <f>sum(AG102:AK102)</f>
        <v>0</v>
      </c>
      <c r="AF102">
        <f>AG102*(6*84/1000)+AH102*(9*84/1000)+AI102*(10*84/1000)+AJ102*(25*84/1000)+AK102*(40*84/1000)</f>
        <v>0</v>
      </c>
    </row>
    <row r="103">
      <c r="A103" t="str">
        <v>NBI</v>
      </c>
      <c r="C103" t="str">
        <v>RH</v>
      </c>
      <c r="D103" t="str">
        <f>vlookup(C103,'List of Chargers'!$A$2:$B$5,2,FALSE)</f>
        <v>Roam Hub</v>
      </c>
      <c r="E103" t="str">
        <v>KE</v>
      </c>
      <c r="F103" t="str">
        <v>A</v>
      </c>
      <c r="G103">
        <v>101</v>
      </c>
      <c r="H103" t="str">
        <f>CONCATENATE("#",C103,"-",E103,"-",F103,"-",G103,)</f>
        <v>#RH-KE-A-101</v>
      </c>
      <c r="I103" t="str">
        <f>concatenate("FO-",A103,"-",TEXT(B103,"00"),H103)</f>
        <v>FO-NBI-00#RH-KE-A-101</v>
      </c>
      <c r="N103" t="str">
        <f>D103&amp;" - "&amp;M103</f>
        <v xml:space="preserve">Roam Hub - </v>
      </c>
      <c r="O103" t="str">
        <f>CONCATENATE(I103,": ",N103)</f>
        <v xml:space="preserve">FO-NBI-00#RH-KE-A-101: Roam Hub - </v>
      </c>
      <c r="S103" t="b">
        <v>0</v>
      </c>
      <c r="T103" t="b">
        <v>0</v>
      </c>
      <c r="U103" t="b">
        <v>0</v>
      </c>
      <c r="V103" t="b">
        <v>0</v>
      </c>
      <c r="W103" t="b">
        <v>0</v>
      </c>
      <c r="AE103">
        <f>sum(AG103:AK103)</f>
        <v>0</v>
      </c>
      <c r="AF103">
        <f>AG103*(6*84/1000)+AH103*(9*84/1000)+AI103*(10*84/1000)+AJ103*(25*84/1000)+AK103*(40*84/1000)</f>
        <v>0</v>
      </c>
    </row>
    <row r="104">
      <c r="A104" t="str">
        <v>NBI</v>
      </c>
      <c r="C104" t="str">
        <v>RH</v>
      </c>
      <c r="D104" t="str">
        <f>vlookup(C104,'List of Chargers'!$A$2:$B$5,2,FALSE)</f>
        <v>Roam Hub</v>
      </c>
      <c r="E104" t="str">
        <v>KE</v>
      </c>
      <c r="F104" t="str">
        <v>A</v>
      </c>
      <c r="G104">
        <v>102</v>
      </c>
      <c r="H104" t="str">
        <f>CONCATENATE("#",C104,"-",E104,"-",F104,"-",G104,)</f>
        <v>#RH-KE-A-102</v>
      </c>
      <c r="I104" t="str">
        <f>concatenate("FO-",A104,"-",TEXT(B104,"00"),H104)</f>
        <v>FO-NBI-00#RH-KE-A-102</v>
      </c>
      <c r="N104" t="str">
        <f>D104&amp;" - "&amp;M104</f>
        <v xml:space="preserve">Roam Hub - </v>
      </c>
      <c r="O104" t="str">
        <f>CONCATENATE(I104,": ",N104)</f>
        <v xml:space="preserve">FO-NBI-00#RH-KE-A-102: Roam Hub - </v>
      </c>
      <c r="S104" t="b">
        <v>0</v>
      </c>
      <c r="T104" t="b">
        <v>0</v>
      </c>
      <c r="U104" t="b">
        <v>0</v>
      </c>
      <c r="V104" t="b">
        <v>0</v>
      </c>
      <c r="W104" t="b">
        <v>0</v>
      </c>
      <c r="AE104">
        <f>sum(AG104:AK104)</f>
        <v>0</v>
      </c>
      <c r="AF104">
        <f>AG104*(6*84/1000)+AH104*(9*84/1000)+AI104*(10*84/1000)+AJ104*(25*84/1000)+AK104*(40*84/1000)</f>
        <v>0</v>
      </c>
    </row>
    <row r="105">
      <c r="A105" t="str">
        <v>NBI</v>
      </c>
      <c r="C105" t="str">
        <v>RH</v>
      </c>
      <c r="D105" t="str">
        <f>vlookup(C105,'List of Chargers'!$A$2:$B$5,2,FALSE)</f>
        <v>Roam Hub</v>
      </c>
      <c r="E105" t="str">
        <v>KE</v>
      </c>
      <c r="F105" t="str">
        <v>A</v>
      </c>
      <c r="G105">
        <v>103</v>
      </c>
      <c r="H105" t="str">
        <f>CONCATENATE("#",C105,"-",E105,"-",F105,"-",G105,)</f>
        <v>#RH-KE-A-103</v>
      </c>
      <c r="I105" t="str">
        <f>concatenate("FO-",A105,"-",TEXT(B105,"00"),H105)</f>
        <v>FO-NBI-00#RH-KE-A-103</v>
      </c>
      <c r="N105" t="str">
        <f>D105&amp;" - "&amp;M105</f>
        <v xml:space="preserve">Roam Hub - </v>
      </c>
      <c r="O105" t="str">
        <f>CONCATENATE(I105,": ",N105)</f>
        <v xml:space="preserve">FO-NBI-00#RH-KE-A-103: Roam Hub - </v>
      </c>
      <c r="S105" t="b">
        <v>0</v>
      </c>
      <c r="T105" t="b">
        <v>0</v>
      </c>
      <c r="U105" t="b">
        <v>0</v>
      </c>
      <c r="V105" t="b">
        <v>0</v>
      </c>
      <c r="W105" t="b">
        <v>0</v>
      </c>
      <c r="AE105">
        <f>sum(AG105:AK105)</f>
        <v>0</v>
      </c>
      <c r="AF105">
        <f>AG105*(6*84/1000)+AH105*(9*84/1000)+AI105*(10*84/1000)+AJ105*(25*84/1000)+AK105*(40*84/1000)</f>
        <v>0</v>
      </c>
    </row>
    <row r="106">
      <c r="A106" t="str">
        <v>NBI</v>
      </c>
      <c r="C106" t="str">
        <v>RH</v>
      </c>
      <c r="D106" t="str">
        <f>vlookup(C106,'List of Chargers'!$A$2:$B$5,2,FALSE)</f>
        <v>Roam Hub</v>
      </c>
      <c r="E106" t="str">
        <v>KE</v>
      </c>
      <c r="F106" t="str">
        <v>A</v>
      </c>
      <c r="G106">
        <v>104</v>
      </c>
      <c r="H106" t="str">
        <f>CONCATENATE("#",C106,"-",E106,"-",F106,"-",G106,)</f>
        <v>#RH-KE-A-104</v>
      </c>
      <c r="I106" t="str">
        <f>concatenate("FO-",A106,"-",TEXT(B106,"00"),H106)</f>
        <v>FO-NBI-00#RH-KE-A-104</v>
      </c>
      <c r="N106" t="str">
        <f>D106&amp;" - "&amp;M106</f>
        <v xml:space="preserve">Roam Hub - </v>
      </c>
      <c r="O106" t="str">
        <f>CONCATENATE(I106,": ",N106)</f>
        <v xml:space="preserve">FO-NBI-00#RH-KE-A-104: Roam Hub - </v>
      </c>
      <c r="S106" t="b">
        <v>0</v>
      </c>
      <c r="T106" t="b">
        <v>0</v>
      </c>
      <c r="U106" t="b">
        <v>0</v>
      </c>
      <c r="V106" t="b">
        <v>0</v>
      </c>
      <c r="W106" t="b">
        <v>0</v>
      </c>
      <c r="AE106">
        <f>sum(AG106:AK106)</f>
        <v>0</v>
      </c>
      <c r="AF106">
        <f>AG106*(6*84/1000)+AH106*(9*84/1000)+AI106*(10*84/1000)+AJ106*(25*84/1000)+AK106*(40*84/1000)</f>
        <v>0</v>
      </c>
    </row>
    <row r="107">
      <c r="A107" t="str">
        <v>NBI</v>
      </c>
      <c r="C107" t="str">
        <v>RH</v>
      </c>
      <c r="D107" t="str">
        <f>vlookup(C107,'List of Chargers'!$A$2:$B$5,2,FALSE)</f>
        <v>Roam Hub</v>
      </c>
      <c r="E107" t="str">
        <v>KE</v>
      </c>
      <c r="F107" t="str">
        <v>A</v>
      </c>
      <c r="G107">
        <v>105</v>
      </c>
      <c r="H107" t="str">
        <f>CONCATENATE("#",C107,"-",E107,"-",F107,"-",G107,)</f>
        <v>#RH-KE-A-105</v>
      </c>
      <c r="I107" t="str">
        <f>concatenate("FO-",A107,"-",TEXT(B107,"00"),H107)</f>
        <v>FO-NBI-00#RH-KE-A-105</v>
      </c>
      <c r="N107" t="str">
        <f>D107&amp;" - "&amp;M107</f>
        <v xml:space="preserve">Roam Hub - </v>
      </c>
      <c r="O107" t="str">
        <f>CONCATENATE(I107,": ",N107)</f>
        <v xml:space="preserve">FO-NBI-00#RH-KE-A-105: Roam Hub - </v>
      </c>
      <c r="S107" t="b">
        <v>0</v>
      </c>
      <c r="T107" t="b">
        <v>0</v>
      </c>
      <c r="U107" t="b">
        <v>0</v>
      </c>
      <c r="V107" t="b">
        <v>0</v>
      </c>
      <c r="W107" t="b">
        <v>0</v>
      </c>
      <c r="AE107">
        <f>sum(AG107:AK107)</f>
        <v>0</v>
      </c>
      <c r="AF107">
        <f>AG107*(6*84/1000)+AH107*(9*84/1000)+AI107*(10*84/1000)+AJ107*(25*84/1000)+AK107*(40*84/1000)</f>
        <v>0</v>
      </c>
    </row>
    <row r="108">
      <c r="A108" t="str">
        <v>NBI</v>
      </c>
      <c r="C108" t="str">
        <v>RH</v>
      </c>
      <c r="D108" t="str">
        <f>vlookup(C108,'List of Chargers'!$A$2:$B$5,2,FALSE)</f>
        <v>Roam Hub</v>
      </c>
      <c r="E108" t="str">
        <v>KE</v>
      </c>
      <c r="F108" t="str">
        <v>A</v>
      </c>
      <c r="G108">
        <v>106</v>
      </c>
      <c r="H108" t="str">
        <f>CONCATENATE("#",C108,"-",E108,"-",F108,"-",G108,)</f>
        <v>#RH-KE-A-106</v>
      </c>
      <c r="I108" t="str">
        <f>concatenate("FO-",A108,"-",TEXT(B108,"00"),H108)</f>
        <v>FO-NBI-00#RH-KE-A-106</v>
      </c>
      <c r="N108" t="str">
        <f>D108&amp;" - "&amp;M108</f>
        <v xml:space="preserve">Roam Hub - </v>
      </c>
      <c r="O108" t="str">
        <f>CONCATENATE(I108,": ",N108)</f>
        <v xml:space="preserve">FO-NBI-00#RH-KE-A-106: Roam Hub - </v>
      </c>
      <c r="S108" t="b">
        <v>0</v>
      </c>
      <c r="T108" t="b">
        <v>0</v>
      </c>
      <c r="U108" t="b">
        <v>0</v>
      </c>
      <c r="V108" t="b">
        <v>0</v>
      </c>
      <c r="W108" t="b">
        <v>0</v>
      </c>
      <c r="AE108">
        <f>sum(AG108:AK108)</f>
        <v>0</v>
      </c>
      <c r="AF108">
        <f>AG108*(6*84/1000)+AH108*(9*84/1000)+AI108*(10*84/1000)+AJ108*(25*84/1000)+AK108*(40*84/1000)</f>
        <v>0</v>
      </c>
    </row>
    <row r="109">
      <c r="A109" t="str">
        <v>NBI</v>
      </c>
      <c r="C109" t="str">
        <v>RH</v>
      </c>
      <c r="D109" t="str">
        <f>vlookup(C109,'List of Chargers'!$A$2:$B$5,2,FALSE)</f>
        <v>Roam Hub</v>
      </c>
      <c r="E109" t="str">
        <v>KE</v>
      </c>
      <c r="F109" t="str">
        <v>A</v>
      </c>
      <c r="G109">
        <v>107</v>
      </c>
      <c r="H109" t="str">
        <f>CONCATENATE("#",C109,"-",E109,"-",F109,"-",G109,)</f>
        <v>#RH-KE-A-107</v>
      </c>
      <c r="I109" t="str">
        <f>concatenate("FO-",A109,"-",TEXT(B109,"00"),H109)</f>
        <v>FO-NBI-00#RH-KE-A-107</v>
      </c>
      <c r="N109" t="str">
        <f>D109&amp;" - "&amp;M109</f>
        <v xml:space="preserve">Roam Hub - </v>
      </c>
      <c r="O109" t="str">
        <f>CONCATENATE(I109,": ",N109)</f>
        <v xml:space="preserve">FO-NBI-00#RH-KE-A-107: Roam Hub - </v>
      </c>
      <c r="S109" t="b">
        <v>0</v>
      </c>
      <c r="T109" t="b">
        <v>0</v>
      </c>
      <c r="U109" t="b">
        <v>0</v>
      </c>
      <c r="V109" t="b">
        <v>0</v>
      </c>
      <c r="W109" t="b">
        <v>0</v>
      </c>
      <c r="AE109">
        <f>sum(AG109:AK109)</f>
        <v>0</v>
      </c>
      <c r="AF109">
        <f>AG109*(6*84/1000)+AH109*(9*84/1000)+AI109*(10*84/1000)+AJ109*(25*84/1000)+AK109*(40*84/1000)</f>
        <v>0</v>
      </c>
    </row>
    <row r="110">
      <c r="A110" t="str">
        <v>NBI</v>
      </c>
      <c r="C110" t="str">
        <v>RH</v>
      </c>
      <c r="D110" t="str">
        <f>vlookup(C110,'List of Chargers'!$A$2:$B$5,2,FALSE)</f>
        <v>Roam Hub</v>
      </c>
      <c r="E110" t="str">
        <v>KE</v>
      </c>
      <c r="F110" t="str">
        <v>A</v>
      </c>
      <c r="G110">
        <v>108</v>
      </c>
      <c r="H110" t="str">
        <f>CONCATENATE("#",C110,"-",E110,"-",F110,"-",G110,)</f>
        <v>#RH-KE-A-108</v>
      </c>
      <c r="I110" t="str">
        <f>concatenate("FO-",A110,"-",TEXT(B110,"00"),H110)</f>
        <v>FO-NBI-00#RH-KE-A-108</v>
      </c>
      <c r="N110" t="str">
        <f>D110&amp;" - "&amp;M110</f>
        <v xml:space="preserve">Roam Hub - </v>
      </c>
      <c r="O110" t="str">
        <f>CONCATENATE(I110,": ",N110)</f>
        <v xml:space="preserve">FO-NBI-00#RH-KE-A-108: Roam Hub - </v>
      </c>
      <c r="S110" t="b">
        <v>0</v>
      </c>
      <c r="T110" t="b">
        <v>0</v>
      </c>
      <c r="U110" t="b">
        <v>0</v>
      </c>
      <c r="V110" t="b">
        <v>0</v>
      </c>
      <c r="W110" t="b">
        <v>0</v>
      </c>
      <c r="AE110">
        <f>sum(AG110:AK110)</f>
        <v>0</v>
      </c>
      <c r="AF110">
        <f>AG110*(6*84/1000)+AH110*(9*84/1000)+AI110*(10*84/1000)+AJ110*(25*84/1000)+AK110*(40*84/1000)</f>
        <v>0</v>
      </c>
    </row>
    <row r="111">
      <c r="A111" t="str">
        <v>NBI</v>
      </c>
      <c r="C111" t="str">
        <v>RH</v>
      </c>
      <c r="D111" t="str">
        <f>vlookup(C111,'List of Chargers'!$A$2:$B$5,2,FALSE)</f>
        <v>Roam Hub</v>
      </c>
      <c r="E111" t="str">
        <v>KE</v>
      </c>
      <c r="F111" t="str">
        <v>A</v>
      </c>
      <c r="G111">
        <v>109</v>
      </c>
      <c r="H111" t="str">
        <f>CONCATENATE("#",C111,"-",E111,"-",F111,"-",G111,)</f>
        <v>#RH-KE-A-109</v>
      </c>
      <c r="I111" t="str">
        <f>concatenate("FO-",A111,"-",TEXT(B111,"00"),H111)</f>
        <v>FO-NBI-00#RH-KE-A-109</v>
      </c>
      <c r="N111" t="str">
        <f>D111&amp;" - "&amp;M111</f>
        <v xml:space="preserve">Roam Hub - </v>
      </c>
      <c r="O111" t="str">
        <f>CONCATENATE(I111,": ",N111)</f>
        <v xml:space="preserve">FO-NBI-00#RH-KE-A-109: Roam Hub - </v>
      </c>
      <c r="S111" t="b">
        <v>0</v>
      </c>
      <c r="T111" t="b">
        <v>0</v>
      </c>
      <c r="U111" t="b">
        <v>0</v>
      </c>
      <c r="V111" t="b">
        <v>0</v>
      </c>
      <c r="W111" t="b">
        <v>0</v>
      </c>
      <c r="AE111">
        <f>sum(AG111:AK111)</f>
        <v>0</v>
      </c>
      <c r="AF111">
        <f>AG111*(6*84/1000)+AH111*(9*84/1000)+AI111*(10*84/1000)+AJ111*(25*84/1000)+AK111*(40*84/1000)</f>
        <v>0</v>
      </c>
    </row>
    <row r="112">
      <c r="A112" t="str">
        <v>NBI</v>
      </c>
      <c r="C112" t="str">
        <v>RH</v>
      </c>
      <c r="D112" t="str">
        <f>vlookup(C112,'List of Chargers'!$A$2:$B$5,2,FALSE)</f>
        <v>Roam Hub</v>
      </c>
      <c r="E112" t="str">
        <v>KE</v>
      </c>
      <c r="F112" t="str">
        <v>A</v>
      </c>
      <c r="G112">
        <v>110</v>
      </c>
      <c r="H112" t="str">
        <f>CONCATENATE("#",C112,"-",E112,"-",F112,"-",G112,)</f>
        <v>#RH-KE-A-110</v>
      </c>
      <c r="I112" t="str">
        <f>concatenate("FO-",A112,"-",TEXT(B112,"00"),H112)</f>
        <v>FO-NBI-00#RH-KE-A-110</v>
      </c>
      <c r="N112" t="str">
        <f>D112&amp;" - "&amp;M112</f>
        <v xml:space="preserve">Roam Hub - </v>
      </c>
      <c r="O112" t="str">
        <f>CONCATENATE(I112,": ",N112)</f>
        <v xml:space="preserve">FO-NBI-00#RH-KE-A-110: Roam Hub - </v>
      </c>
      <c r="S112" t="b">
        <v>0</v>
      </c>
      <c r="T112" t="b">
        <v>0</v>
      </c>
      <c r="U112" t="b">
        <v>0</v>
      </c>
      <c r="V112" t="b">
        <v>0</v>
      </c>
      <c r="W112" t="b">
        <v>0</v>
      </c>
      <c r="AE112">
        <f>sum(AG112:AK112)</f>
        <v>0</v>
      </c>
      <c r="AF112">
        <f>AG112*(6*84/1000)+AH112*(9*84/1000)+AI112*(10*84/1000)+AJ112*(25*84/1000)+AK112*(40*84/1000)</f>
        <v>0</v>
      </c>
    </row>
    <row r="113">
      <c r="A113" t="str">
        <v>NBI</v>
      </c>
      <c r="C113" t="str">
        <v>RH</v>
      </c>
      <c r="D113" t="str">
        <f>vlookup(C113,'List of Chargers'!$A$2:$B$5,2,FALSE)</f>
        <v>Roam Hub</v>
      </c>
      <c r="E113" t="str">
        <v>KE</v>
      </c>
      <c r="F113" t="str">
        <v>A</v>
      </c>
      <c r="G113">
        <v>111</v>
      </c>
      <c r="H113" t="str">
        <f>CONCATENATE("#",C113,"-",E113,"-",F113,"-",G113,)</f>
        <v>#RH-KE-A-111</v>
      </c>
      <c r="I113" t="str">
        <f>concatenate("FO-",A113,"-",TEXT(B113,"00"),H113)</f>
        <v>FO-NBI-00#RH-KE-A-111</v>
      </c>
      <c r="N113" t="str">
        <f>D113&amp;" - "&amp;M113</f>
        <v xml:space="preserve">Roam Hub - </v>
      </c>
      <c r="O113" t="str">
        <f>CONCATENATE(I113,": ",N113)</f>
        <v xml:space="preserve">FO-NBI-00#RH-KE-A-111: Roam Hub - </v>
      </c>
      <c r="S113" t="b">
        <v>0</v>
      </c>
      <c r="T113" t="b">
        <v>0</v>
      </c>
      <c r="U113" t="b">
        <v>0</v>
      </c>
      <c r="V113" t="b">
        <v>0</v>
      </c>
      <c r="W113" t="b">
        <v>0</v>
      </c>
      <c r="AE113">
        <f>sum(AG113:AK113)</f>
        <v>0</v>
      </c>
      <c r="AF113">
        <f>AG113*(6*84/1000)+AH113*(9*84/1000)+AI113*(10*84/1000)+AJ113*(25*84/1000)+AK113*(40*84/1000)</f>
        <v>0</v>
      </c>
    </row>
    <row r="114">
      <c r="A114" t="str">
        <v>NBI</v>
      </c>
      <c r="C114" t="str">
        <v>RH</v>
      </c>
      <c r="D114" t="str">
        <f>vlookup(C114,'List of Chargers'!$A$2:$B$5,2,FALSE)</f>
        <v>Roam Hub</v>
      </c>
      <c r="E114" t="str">
        <v>KE</v>
      </c>
      <c r="F114" t="str">
        <v>A</v>
      </c>
      <c r="G114">
        <v>112</v>
      </c>
      <c r="H114" t="str">
        <f>CONCATENATE("#",C114,"-",E114,"-",F114,"-",G114,)</f>
        <v>#RH-KE-A-112</v>
      </c>
      <c r="I114" t="str">
        <f>concatenate("FO-",A114,"-",TEXT(B114,"00"),H114)</f>
        <v>FO-NBI-00#RH-KE-A-112</v>
      </c>
      <c r="N114" t="str">
        <f>D114&amp;" - "&amp;M114</f>
        <v xml:space="preserve">Roam Hub - </v>
      </c>
      <c r="O114" t="str">
        <f>CONCATENATE(I114,": ",N114)</f>
        <v xml:space="preserve">FO-NBI-00#RH-KE-A-112: Roam Hub - </v>
      </c>
      <c r="S114" t="b">
        <v>0</v>
      </c>
      <c r="T114" t="b">
        <v>0</v>
      </c>
      <c r="U114" t="b">
        <v>0</v>
      </c>
      <c r="V114" t="b">
        <v>0</v>
      </c>
      <c r="W114" t="b">
        <v>0</v>
      </c>
      <c r="AE114">
        <f>sum(AG114:AK114)</f>
        <v>0</v>
      </c>
      <c r="AF114">
        <f>AG114*(6*84/1000)+AH114*(9*84/1000)+AI114*(10*84/1000)+AJ114*(25*84/1000)+AK114*(40*84/1000)</f>
        <v>0</v>
      </c>
    </row>
    <row r="115">
      <c r="A115" t="str">
        <v>NBI</v>
      </c>
      <c r="C115" t="str">
        <v>RH</v>
      </c>
      <c r="D115" t="str">
        <f>vlookup(C115,'List of Chargers'!$A$2:$B$5,2,FALSE)</f>
        <v>Roam Hub</v>
      </c>
      <c r="E115" t="str">
        <v>KE</v>
      </c>
      <c r="F115" t="str">
        <v>A</v>
      </c>
      <c r="G115">
        <v>113</v>
      </c>
      <c r="H115" t="str">
        <f>CONCATENATE("#",C115,"-",E115,"-",F115,"-",G115,)</f>
        <v>#RH-KE-A-113</v>
      </c>
      <c r="I115" t="str">
        <f>concatenate("FO-",A115,"-",TEXT(B115,"00"),H115)</f>
        <v>FO-NBI-00#RH-KE-A-113</v>
      </c>
      <c r="N115" t="str">
        <f>D115&amp;" - "&amp;M115</f>
        <v xml:space="preserve">Roam Hub - </v>
      </c>
      <c r="O115" t="str">
        <f>CONCATENATE(I115,": ",N115)</f>
        <v xml:space="preserve">FO-NBI-00#RH-KE-A-113: Roam Hub - </v>
      </c>
      <c r="S115" t="b">
        <v>0</v>
      </c>
      <c r="T115" t="b">
        <v>0</v>
      </c>
      <c r="U115" t="b">
        <v>0</v>
      </c>
      <c r="V115" t="b">
        <v>0</v>
      </c>
      <c r="W115" t="b">
        <v>0</v>
      </c>
      <c r="AE115">
        <f>sum(AG115:AK115)</f>
        <v>0</v>
      </c>
      <c r="AF115">
        <f>AG115*(6*84/1000)+AH115*(9*84/1000)+AI115*(10*84/1000)+AJ115*(25*84/1000)+AK115*(40*84/1000)</f>
        <v>0</v>
      </c>
    </row>
    <row r="116">
      <c r="A116" t="str">
        <v>NBI</v>
      </c>
      <c r="C116" t="str">
        <v>RH</v>
      </c>
      <c r="D116" t="str">
        <f>vlookup(C116,'List of Chargers'!$A$2:$B$5,2,FALSE)</f>
        <v>Roam Hub</v>
      </c>
      <c r="E116" t="str">
        <v>KE</v>
      </c>
      <c r="F116" t="str">
        <v>A</v>
      </c>
      <c r="G116">
        <v>114</v>
      </c>
      <c r="H116" t="str">
        <f>CONCATENATE("#",C116,"-",E116,"-",F116,"-",G116,)</f>
        <v>#RH-KE-A-114</v>
      </c>
      <c r="I116" t="str">
        <f>concatenate("FO-",A116,"-",TEXT(B116,"00"),H116)</f>
        <v>FO-NBI-00#RH-KE-A-114</v>
      </c>
      <c r="N116" t="str">
        <f>D116&amp;" - "&amp;M116</f>
        <v xml:space="preserve">Roam Hub - </v>
      </c>
      <c r="O116" t="str">
        <f>CONCATENATE(I116,": ",N116)</f>
        <v xml:space="preserve">FO-NBI-00#RH-KE-A-114: Roam Hub - </v>
      </c>
      <c r="S116" t="b">
        <v>0</v>
      </c>
      <c r="T116" t="b">
        <v>0</v>
      </c>
      <c r="U116" t="b">
        <v>0</v>
      </c>
      <c r="V116" t="b">
        <v>0</v>
      </c>
      <c r="W116" t="b">
        <v>0</v>
      </c>
      <c r="AE116">
        <f>sum(AG116:AK116)</f>
        <v>0</v>
      </c>
      <c r="AF116">
        <f>AG116*(6*84/1000)+AH116*(9*84/1000)+AI116*(10*84/1000)+AJ116*(25*84/1000)+AK116*(40*84/1000)</f>
        <v>0</v>
      </c>
    </row>
    <row r="117">
      <c r="A117" t="str">
        <v>NBI</v>
      </c>
      <c r="C117" t="str">
        <v>RH</v>
      </c>
      <c r="D117" t="str">
        <f>vlookup(C117,'List of Chargers'!$A$2:$B$5,2,FALSE)</f>
        <v>Roam Hub</v>
      </c>
      <c r="E117" t="str">
        <v>KE</v>
      </c>
      <c r="F117" t="str">
        <v>A</v>
      </c>
      <c r="G117">
        <v>115</v>
      </c>
      <c r="H117" t="str">
        <f>CONCATENATE("#",C117,"-",E117,"-",F117,"-",G117,)</f>
        <v>#RH-KE-A-115</v>
      </c>
      <c r="I117" t="str">
        <f>concatenate("FO-",A117,"-",TEXT(B117,"00"),H117)</f>
        <v>FO-NBI-00#RH-KE-A-115</v>
      </c>
      <c r="N117" t="str">
        <f>D117&amp;" - "&amp;M117</f>
        <v xml:space="preserve">Roam Hub - </v>
      </c>
      <c r="O117" t="str">
        <f>CONCATENATE(I117,": ",N117)</f>
        <v xml:space="preserve">FO-NBI-00#RH-KE-A-115: Roam Hub - </v>
      </c>
      <c r="S117" t="b">
        <v>0</v>
      </c>
      <c r="T117" t="b">
        <v>0</v>
      </c>
      <c r="U117" t="b">
        <v>0</v>
      </c>
      <c r="V117" t="b">
        <v>0</v>
      </c>
      <c r="W117" t="b">
        <v>0</v>
      </c>
      <c r="AE117">
        <f>sum(AG117:AK117)</f>
        <v>0</v>
      </c>
      <c r="AF117">
        <f>AG117*(6*84/1000)+AH117*(9*84/1000)+AI117*(10*84/1000)+AJ117*(25*84/1000)+AK117*(40*84/1000)</f>
        <v>0</v>
      </c>
    </row>
    <row r="118">
      <c r="A118" t="str">
        <v>NBI</v>
      </c>
      <c r="C118" t="str">
        <v>RH</v>
      </c>
      <c r="D118" t="str">
        <f>vlookup(C118,'List of Chargers'!$A$2:$B$5,2,FALSE)</f>
        <v>Roam Hub</v>
      </c>
      <c r="E118" t="str">
        <v>KE</v>
      </c>
      <c r="F118" t="str">
        <v>A</v>
      </c>
      <c r="G118">
        <v>116</v>
      </c>
      <c r="H118" t="str">
        <f>CONCATENATE("#",C118,"-",E118,"-",F118,"-",G118,)</f>
        <v>#RH-KE-A-116</v>
      </c>
      <c r="I118" t="str">
        <f>concatenate("FO-",A118,"-",TEXT(B118,"00"),H118)</f>
        <v>FO-NBI-00#RH-KE-A-116</v>
      </c>
      <c r="N118" t="str">
        <f>D118&amp;" - "&amp;M118</f>
        <v xml:space="preserve">Roam Hub - </v>
      </c>
      <c r="O118" t="str">
        <f>CONCATENATE(I118,": ",N118)</f>
        <v xml:space="preserve">FO-NBI-00#RH-KE-A-116: Roam Hub - </v>
      </c>
      <c r="S118" t="b">
        <v>0</v>
      </c>
      <c r="T118" t="b">
        <v>0</v>
      </c>
      <c r="U118" t="b">
        <v>0</v>
      </c>
      <c r="V118" t="b">
        <v>0</v>
      </c>
      <c r="W118" t="b">
        <v>0</v>
      </c>
      <c r="AE118">
        <f>sum(AG118:AK118)</f>
        <v>0</v>
      </c>
      <c r="AF118">
        <f>AG118*(6*84/1000)+AH118*(9*84/1000)+AI118*(10*84/1000)+AJ118*(25*84/1000)+AK118*(40*84/1000)</f>
        <v>0</v>
      </c>
    </row>
    <row r="119">
      <c r="A119" t="str">
        <v>NBI</v>
      </c>
      <c r="C119" t="str">
        <v>RH</v>
      </c>
      <c r="D119" t="str">
        <f>vlookup(C119,'List of Chargers'!$A$2:$B$5,2,FALSE)</f>
        <v>Roam Hub</v>
      </c>
      <c r="E119" t="str">
        <v>KE</v>
      </c>
      <c r="F119" t="str">
        <v>A</v>
      </c>
      <c r="G119">
        <v>117</v>
      </c>
      <c r="H119" t="str">
        <f>CONCATENATE("#",C119,"-",E119,"-",F119,"-",G119,)</f>
        <v>#RH-KE-A-117</v>
      </c>
      <c r="I119" t="str">
        <f>concatenate("FO-",A119,"-",TEXT(B119,"00"),H119)</f>
        <v>FO-NBI-00#RH-KE-A-117</v>
      </c>
      <c r="N119" t="str">
        <f>D119&amp;" - "&amp;M119</f>
        <v xml:space="preserve">Roam Hub - </v>
      </c>
      <c r="O119" t="str">
        <f>CONCATENATE(I119,": ",N119)</f>
        <v xml:space="preserve">FO-NBI-00#RH-KE-A-117: Roam Hub - </v>
      </c>
      <c r="S119" t="b">
        <v>0</v>
      </c>
      <c r="T119" t="b">
        <v>0</v>
      </c>
      <c r="U119" t="b">
        <v>0</v>
      </c>
      <c r="V119" t="b">
        <v>0</v>
      </c>
      <c r="W119" t="b">
        <v>0</v>
      </c>
      <c r="AE119">
        <f>sum(AG119:AK119)</f>
        <v>0</v>
      </c>
      <c r="AF119">
        <f>AG119*(6*84/1000)+AH119*(9*84/1000)+AI119*(10*84/1000)+AJ119*(25*84/1000)+AK119*(40*84/1000)</f>
        <v>0</v>
      </c>
    </row>
    <row r="120">
      <c r="A120" t="str">
        <v>NBI</v>
      </c>
      <c r="C120" t="str">
        <v>RH</v>
      </c>
      <c r="D120" t="str">
        <f>vlookup(C120,'List of Chargers'!$A$2:$B$5,2,FALSE)</f>
        <v>Roam Hub</v>
      </c>
      <c r="E120" t="str">
        <v>KE</v>
      </c>
      <c r="F120" t="str">
        <v>A</v>
      </c>
      <c r="G120">
        <v>118</v>
      </c>
      <c r="H120" t="str">
        <f>CONCATENATE("#",C120,"-",E120,"-",F120,"-",G120,)</f>
        <v>#RH-KE-A-118</v>
      </c>
      <c r="I120" t="str">
        <f>concatenate("FO-",A120,"-",TEXT(B120,"00"),H120)</f>
        <v>FO-NBI-00#RH-KE-A-118</v>
      </c>
      <c r="N120" t="str">
        <f>D120&amp;" - "&amp;M120</f>
        <v xml:space="preserve">Roam Hub - </v>
      </c>
      <c r="O120" t="str">
        <f>CONCATENATE(I120,": ",N120)</f>
        <v xml:space="preserve">FO-NBI-00#RH-KE-A-118: Roam Hub - </v>
      </c>
      <c r="S120" t="b">
        <v>0</v>
      </c>
      <c r="T120" t="b">
        <v>0</v>
      </c>
      <c r="U120" t="b">
        <v>0</v>
      </c>
      <c r="V120" t="b">
        <v>0</v>
      </c>
      <c r="W120" t="b">
        <v>0</v>
      </c>
      <c r="AE120">
        <f>sum(AG120:AK120)</f>
        <v>0</v>
      </c>
      <c r="AF120">
        <f>AG120*(6*84/1000)+AH120*(9*84/1000)+AI120*(10*84/1000)+AJ120*(25*84/1000)+AK120*(40*84/1000)</f>
        <v>0</v>
      </c>
    </row>
    <row r="121">
      <c r="A121" t="str">
        <v>NBI</v>
      </c>
      <c r="C121" t="str">
        <v>RH</v>
      </c>
      <c r="D121" t="str">
        <f>vlookup(C121,'List of Chargers'!$A$2:$B$5,2,FALSE)</f>
        <v>Roam Hub</v>
      </c>
      <c r="E121" t="str">
        <v>KE</v>
      </c>
      <c r="F121" t="str">
        <v>A</v>
      </c>
      <c r="G121">
        <v>119</v>
      </c>
      <c r="H121" t="str">
        <f>CONCATENATE("#",C121,"-",E121,"-",F121,"-",G121,)</f>
        <v>#RH-KE-A-119</v>
      </c>
      <c r="I121" t="str">
        <f>concatenate("FO-",A121,"-",TEXT(B121,"00"),H121)</f>
        <v>FO-NBI-00#RH-KE-A-119</v>
      </c>
      <c r="N121" t="str">
        <f>D121&amp;" - "&amp;M121</f>
        <v xml:space="preserve">Roam Hub - </v>
      </c>
      <c r="O121" t="str">
        <f>CONCATENATE(I121,": ",N121)</f>
        <v xml:space="preserve">FO-NBI-00#RH-KE-A-119: Roam Hub - </v>
      </c>
      <c r="S121" t="b">
        <v>0</v>
      </c>
      <c r="T121" t="b">
        <v>0</v>
      </c>
      <c r="U121" t="b">
        <v>0</v>
      </c>
      <c r="V121" t="b">
        <v>0</v>
      </c>
      <c r="W121" t="b">
        <v>0</v>
      </c>
      <c r="AE121">
        <f>sum(AG121:AK121)</f>
        <v>0</v>
      </c>
      <c r="AF121">
        <f>AG121*(6*84/1000)+AH121*(9*84/1000)+AI121*(10*84/1000)+AJ121*(25*84/1000)+AK121*(40*84/1000)</f>
        <v>0</v>
      </c>
    </row>
    <row r="122">
      <c r="A122" t="str">
        <v>NBI</v>
      </c>
      <c r="C122" t="str">
        <v>RH</v>
      </c>
      <c r="D122" t="str">
        <f>vlookup(C122,'List of Chargers'!$A$2:$B$5,2,FALSE)</f>
        <v>Roam Hub</v>
      </c>
      <c r="E122" t="str">
        <v>KE</v>
      </c>
      <c r="F122" t="str">
        <v>A</v>
      </c>
      <c r="G122">
        <v>120</v>
      </c>
      <c r="H122" t="str">
        <f>CONCATENATE("#",C122,"-",E122,"-",F122,"-",G122,)</f>
        <v>#RH-KE-A-120</v>
      </c>
      <c r="I122" t="str">
        <f>concatenate("FO-",A122,"-",TEXT(B122,"00"),H122)</f>
        <v>FO-NBI-00#RH-KE-A-120</v>
      </c>
      <c r="N122" t="str">
        <f>D122&amp;" - "&amp;M122</f>
        <v xml:space="preserve">Roam Hub - </v>
      </c>
      <c r="O122" t="str">
        <f>CONCATENATE(I122,": ",N122)</f>
        <v xml:space="preserve">FO-NBI-00#RH-KE-A-120: Roam Hub - </v>
      </c>
      <c r="S122" t="b">
        <v>0</v>
      </c>
      <c r="T122" t="b">
        <v>0</v>
      </c>
      <c r="U122" t="b">
        <v>0</v>
      </c>
      <c r="V122" t="b">
        <v>0</v>
      </c>
      <c r="W122" t="b">
        <v>0</v>
      </c>
      <c r="AE122">
        <f>sum(AG122:AK122)</f>
        <v>0</v>
      </c>
      <c r="AF122">
        <f>AG122*(6*84/1000)+AH122*(9*84/1000)+AI122*(10*84/1000)+AJ122*(25*84/1000)+AK122*(40*84/1000)</f>
        <v>0</v>
      </c>
    </row>
    <row r="123">
      <c r="A123" t="str">
        <v>NBI</v>
      </c>
      <c r="C123" t="str">
        <v>RH</v>
      </c>
      <c r="D123" t="str">
        <f>vlookup(C123,'List of Chargers'!$A$2:$B$5,2,FALSE)</f>
        <v>Roam Hub</v>
      </c>
      <c r="E123" t="str">
        <v>KE</v>
      </c>
      <c r="F123" t="str">
        <v>A</v>
      </c>
      <c r="G123">
        <v>121</v>
      </c>
      <c r="H123" t="str">
        <f>CONCATENATE("#",C123,"-",E123,"-",F123,"-",G123,)</f>
        <v>#RH-KE-A-121</v>
      </c>
      <c r="I123" t="str">
        <f>concatenate("FO-",A123,"-",TEXT(B123,"00"),H123)</f>
        <v>FO-NBI-00#RH-KE-A-121</v>
      </c>
      <c r="N123" t="str">
        <f>D123&amp;" - "&amp;M123</f>
        <v xml:space="preserve">Roam Hub - </v>
      </c>
      <c r="O123" t="str">
        <f>CONCATENATE(I123,": ",N123)</f>
        <v xml:space="preserve">FO-NBI-00#RH-KE-A-121: Roam Hub - </v>
      </c>
      <c r="S123" t="b">
        <v>0</v>
      </c>
      <c r="T123" t="b">
        <v>0</v>
      </c>
      <c r="U123" t="b">
        <v>0</v>
      </c>
      <c r="V123" t="b">
        <v>0</v>
      </c>
      <c r="W123" t="b">
        <v>0</v>
      </c>
      <c r="AE123">
        <f>sum(AG123:AK123)</f>
        <v>0</v>
      </c>
      <c r="AF123">
        <f>AG123*(6*84/1000)+AH123*(9*84/1000)+AI123*(10*84/1000)+AJ123*(25*84/1000)+AK123*(40*84/1000)</f>
        <v>0</v>
      </c>
    </row>
    <row r="124">
      <c r="A124" t="str">
        <v>NBI</v>
      </c>
      <c r="C124" t="str">
        <v>RH</v>
      </c>
      <c r="D124" t="str">
        <f>vlookup(C124,'List of Chargers'!$A$2:$B$5,2,FALSE)</f>
        <v>Roam Hub</v>
      </c>
      <c r="E124" t="str">
        <v>KE</v>
      </c>
      <c r="F124" t="str">
        <v>A</v>
      </c>
      <c r="G124">
        <v>122</v>
      </c>
      <c r="H124" t="str">
        <f>CONCATENATE("#",C124,"-",E124,"-",F124,"-",G124,)</f>
        <v>#RH-KE-A-122</v>
      </c>
      <c r="I124" t="str">
        <f>concatenate("FO-",A124,"-",TEXT(B124,"00"),H124)</f>
        <v>FO-NBI-00#RH-KE-A-122</v>
      </c>
      <c r="N124" t="str">
        <f>D124&amp;" - "&amp;M124</f>
        <v xml:space="preserve">Roam Hub - </v>
      </c>
      <c r="O124" t="str">
        <f>CONCATENATE(I124,": ",N124)</f>
        <v xml:space="preserve">FO-NBI-00#RH-KE-A-122: Roam Hub - </v>
      </c>
      <c r="S124" t="b">
        <v>0</v>
      </c>
      <c r="T124" t="b">
        <v>0</v>
      </c>
      <c r="U124" t="b">
        <v>0</v>
      </c>
      <c r="V124" t="b">
        <v>0</v>
      </c>
      <c r="W124" t="b">
        <v>0</v>
      </c>
      <c r="AE124">
        <f>sum(AG124:AK124)</f>
        <v>0</v>
      </c>
      <c r="AF124">
        <f>AG124*(6*84/1000)+AH124*(9*84/1000)+AI124*(10*84/1000)+AJ124*(25*84/1000)+AK124*(40*84/1000)</f>
        <v>0</v>
      </c>
    </row>
    <row r="125">
      <c r="A125" t="str">
        <v>NBI</v>
      </c>
      <c r="C125" t="str">
        <v>RH</v>
      </c>
      <c r="D125" t="str">
        <f>vlookup(C125,'List of Chargers'!$A$2:$B$5,2,FALSE)</f>
        <v>Roam Hub</v>
      </c>
      <c r="E125" t="str">
        <v>KE</v>
      </c>
      <c r="F125" t="str">
        <v>A</v>
      </c>
      <c r="G125">
        <v>123</v>
      </c>
      <c r="H125" t="str">
        <f>CONCATENATE("#",C125,"-",E125,"-",F125,"-",G125,)</f>
        <v>#RH-KE-A-123</v>
      </c>
      <c r="I125" t="str">
        <f>concatenate("FO-",A125,"-",TEXT(B125,"00"),H125)</f>
        <v>FO-NBI-00#RH-KE-A-123</v>
      </c>
      <c r="N125" t="str">
        <f>D125&amp;" - "&amp;M125</f>
        <v xml:space="preserve">Roam Hub - </v>
      </c>
      <c r="O125" t="str">
        <f>CONCATENATE(I125,": ",N125)</f>
        <v xml:space="preserve">FO-NBI-00#RH-KE-A-123: Roam Hub - </v>
      </c>
      <c r="S125" t="b">
        <v>0</v>
      </c>
      <c r="T125" t="b">
        <v>0</v>
      </c>
      <c r="U125" t="b">
        <v>0</v>
      </c>
      <c r="V125" t="b">
        <v>0</v>
      </c>
      <c r="W125" t="b">
        <v>0</v>
      </c>
      <c r="AE125">
        <f>sum(AG125:AK125)</f>
        <v>0</v>
      </c>
      <c r="AF125">
        <f>AG125*(6*84/1000)+AH125*(9*84/1000)+AI125*(10*84/1000)+AJ125*(25*84/1000)+AK125*(40*84/1000)</f>
        <v>0</v>
      </c>
    </row>
    <row r="126">
      <c r="A126" t="str">
        <v>NBI</v>
      </c>
      <c r="C126" t="str">
        <v>RH</v>
      </c>
      <c r="D126" t="str">
        <f>vlookup(C126,'List of Chargers'!$A$2:$B$5,2,FALSE)</f>
        <v>Roam Hub</v>
      </c>
      <c r="E126" t="str">
        <v>KE</v>
      </c>
      <c r="F126" t="str">
        <v>A</v>
      </c>
      <c r="G126">
        <v>124</v>
      </c>
      <c r="H126" t="str">
        <f>CONCATENATE("#",C126,"-",E126,"-",F126,"-",G126,)</f>
        <v>#RH-KE-A-124</v>
      </c>
      <c r="I126" t="str">
        <f>concatenate("FO-",A126,"-",TEXT(B126,"00"),H126)</f>
        <v>FO-NBI-00#RH-KE-A-124</v>
      </c>
      <c r="N126" t="str">
        <f>D126&amp;" - "&amp;M126</f>
        <v xml:space="preserve">Roam Hub - </v>
      </c>
      <c r="O126" t="str">
        <f>CONCATENATE(I126,": ",N126)</f>
        <v xml:space="preserve">FO-NBI-00#RH-KE-A-124: Roam Hub - </v>
      </c>
      <c r="S126" t="b">
        <v>0</v>
      </c>
      <c r="T126" t="b">
        <v>0</v>
      </c>
      <c r="U126" t="b">
        <v>0</v>
      </c>
      <c r="V126" t="b">
        <v>0</v>
      </c>
      <c r="W126" t="b">
        <v>0</v>
      </c>
      <c r="AE126">
        <f>sum(AG126:AK126)</f>
        <v>0</v>
      </c>
      <c r="AF126">
        <f>AG126*(6*84/1000)+AH126*(9*84/1000)+AI126*(10*84/1000)+AJ126*(25*84/1000)+AK126*(40*84/1000)</f>
        <v>0</v>
      </c>
    </row>
    <row r="127">
      <c r="A127" t="str">
        <v>NBI</v>
      </c>
      <c r="C127" t="str">
        <v>RH</v>
      </c>
      <c r="D127" t="str">
        <f>vlookup(C127,'List of Chargers'!$A$2:$B$5,2,FALSE)</f>
        <v>Roam Hub</v>
      </c>
      <c r="E127" t="str">
        <v>KE</v>
      </c>
      <c r="F127" t="str">
        <v>A</v>
      </c>
      <c r="G127">
        <v>125</v>
      </c>
      <c r="H127" t="str">
        <f>CONCATENATE("#",C127,"-",E127,"-",F127,"-",G127,)</f>
        <v>#RH-KE-A-125</v>
      </c>
      <c r="I127" t="str">
        <f>concatenate("FO-",A127,"-",TEXT(B127,"00"),H127)</f>
        <v>FO-NBI-00#RH-KE-A-125</v>
      </c>
      <c r="N127" t="str">
        <f>D127&amp;" - "&amp;M127</f>
        <v xml:space="preserve">Roam Hub - </v>
      </c>
      <c r="O127" t="str">
        <f>CONCATENATE(I127,": ",N127)</f>
        <v xml:space="preserve">FO-NBI-00#RH-KE-A-125: Roam Hub - </v>
      </c>
      <c r="S127" t="b">
        <v>0</v>
      </c>
      <c r="T127" t="b">
        <v>0</v>
      </c>
      <c r="U127" t="b">
        <v>0</v>
      </c>
      <c r="V127" t="b">
        <v>0</v>
      </c>
      <c r="W127" t="b">
        <v>0</v>
      </c>
      <c r="AE127">
        <f>sum(AG127:AK127)</f>
        <v>0</v>
      </c>
      <c r="AF127">
        <f>AG127*(6*84/1000)+AH127*(9*84/1000)+AI127*(10*84/1000)+AJ127*(25*84/1000)+AK127*(40*84/1000)</f>
        <v>0</v>
      </c>
    </row>
    <row r="128">
      <c r="A128" t="str">
        <v>NBI</v>
      </c>
      <c r="C128" t="str">
        <v>RH</v>
      </c>
      <c r="D128" t="str">
        <f>vlookup(C128,'List of Chargers'!$A$2:$B$5,2,FALSE)</f>
        <v>Roam Hub</v>
      </c>
      <c r="E128" t="str">
        <v>KE</v>
      </c>
      <c r="F128" t="str">
        <v>A</v>
      </c>
      <c r="G128">
        <v>126</v>
      </c>
      <c r="H128" t="str">
        <f>CONCATENATE("#",C128,"-",E128,"-",F128,"-",G128,)</f>
        <v>#RH-KE-A-126</v>
      </c>
      <c r="I128" t="str">
        <f>concatenate("FO-",A128,"-",TEXT(B128,"00"),H128)</f>
        <v>FO-NBI-00#RH-KE-A-126</v>
      </c>
      <c r="N128" t="str">
        <f>D128&amp;" - "&amp;M128</f>
        <v xml:space="preserve">Roam Hub - </v>
      </c>
      <c r="O128" t="str">
        <f>CONCATENATE(I128,": ",N128)</f>
        <v xml:space="preserve">FO-NBI-00#RH-KE-A-126: Roam Hub - </v>
      </c>
      <c r="S128" t="b">
        <v>0</v>
      </c>
      <c r="T128" t="b">
        <v>0</v>
      </c>
      <c r="U128" t="b">
        <v>0</v>
      </c>
      <c r="V128" t="b">
        <v>0</v>
      </c>
      <c r="W128" t="b">
        <v>0</v>
      </c>
      <c r="AE128">
        <f>sum(AG128:AK128)</f>
        <v>0</v>
      </c>
      <c r="AF128">
        <f>AG128*(6*84/1000)+AH128*(9*84/1000)+AI128*(10*84/1000)+AJ128*(25*84/1000)+AK128*(40*84/1000)</f>
        <v>0</v>
      </c>
    </row>
    <row r="129">
      <c r="A129" t="str">
        <v>NBI</v>
      </c>
      <c r="C129" t="str">
        <v>RH</v>
      </c>
      <c r="D129" t="str">
        <f>vlookup(C129,'List of Chargers'!$A$2:$B$5,2,FALSE)</f>
        <v>Roam Hub</v>
      </c>
      <c r="E129" t="str">
        <v>KE</v>
      </c>
      <c r="F129" t="str">
        <v>A</v>
      </c>
      <c r="G129">
        <v>127</v>
      </c>
      <c r="H129" t="str">
        <f>CONCATENATE("#",C129,"-",E129,"-",F129,"-",G129,)</f>
        <v>#RH-KE-A-127</v>
      </c>
      <c r="I129" t="str">
        <f>concatenate("FO-",A129,"-",TEXT(B129,"00"),H129)</f>
        <v>FO-NBI-00#RH-KE-A-127</v>
      </c>
      <c r="N129" t="str">
        <f>D129&amp;" - "&amp;M129</f>
        <v xml:space="preserve">Roam Hub - </v>
      </c>
      <c r="O129" t="str">
        <f>CONCATENATE(I129,": ",N129)</f>
        <v xml:space="preserve">FO-NBI-00#RH-KE-A-127: Roam Hub - </v>
      </c>
      <c r="S129" t="b">
        <v>0</v>
      </c>
      <c r="T129" t="b">
        <v>0</v>
      </c>
      <c r="U129" t="b">
        <v>0</v>
      </c>
      <c r="V129" t="b">
        <v>0</v>
      </c>
      <c r="W129" t="b">
        <v>0</v>
      </c>
      <c r="AE129">
        <f>sum(AG129:AK129)</f>
        <v>0</v>
      </c>
      <c r="AF129">
        <f>AG129*(6*84/1000)+AH129*(9*84/1000)+AI129*(10*84/1000)+AJ129*(25*84/1000)+AK129*(40*84/1000)</f>
        <v>0</v>
      </c>
    </row>
    <row r="130">
      <c r="A130" t="str">
        <v>NBI</v>
      </c>
      <c r="C130" t="str">
        <v>RH</v>
      </c>
      <c r="D130" t="str">
        <f>vlookup(C130,'List of Chargers'!$A$2:$B$5,2,FALSE)</f>
        <v>Roam Hub</v>
      </c>
      <c r="E130" t="str">
        <v>KE</v>
      </c>
      <c r="F130" t="str">
        <v>A</v>
      </c>
      <c r="G130">
        <v>128</v>
      </c>
      <c r="H130" t="str">
        <f>CONCATENATE("#",C130,"-",E130,"-",F130,"-",G130,)</f>
        <v>#RH-KE-A-128</v>
      </c>
      <c r="I130" t="str">
        <f>concatenate("FO-",A130,"-",TEXT(B130,"00"),H130)</f>
        <v>FO-NBI-00#RH-KE-A-128</v>
      </c>
      <c r="N130" t="str">
        <f>D130&amp;" - "&amp;M130</f>
        <v xml:space="preserve">Roam Hub - </v>
      </c>
      <c r="O130" t="str">
        <f>CONCATENATE(I130,": ",N130)</f>
        <v xml:space="preserve">FO-NBI-00#RH-KE-A-128: Roam Hub - </v>
      </c>
      <c r="S130" t="b">
        <v>0</v>
      </c>
      <c r="T130" t="b">
        <v>0</v>
      </c>
      <c r="U130" t="b">
        <v>0</v>
      </c>
      <c r="V130" t="b">
        <v>0</v>
      </c>
      <c r="W130" t="b">
        <v>0</v>
      </c>
      <c r="AE130">
        <f>sum(AG130:AK130)</f>
        <v>0</v>
      </c>
      <c r="AF130">
        <f>AG130*(6*84/1000)+AH130*(9*84/1000)+AI130*(10*84/1000)+AJ130*(25*84/1000)+AK130*(40*84/1000)</f>
        <v>0</v>
      </c>
    </row>
    <row r="131">
      <c r="A131" t="str">
        <v>NBI</v>
      </c>
      <c r="C131" t="str">
        <v>RH</v>
      </c>
      <c r="D131" t="str">
        <f>vlookup(C131,'List of Chargers'!$A$2:$B$5,2,FALSE)</f>
        <v>Roam Hub</v>
      </c>
      <c r="E131" t="str">
        <v>KE</v>
      </c>
      <c r="F131" t="str">
        <v>A</v>
      </c>
      <c r="G131">
        <v>129</v>
      </c>
      <c r="H131" t="str">
        <f>CONCATENATE("#",C131,"-",E131,"-",F131,"-",G131,)</f>
        <v>#RH-KE-A-129</v>
      </c>
      <c r="I131" t="str">
        <f>concatenate("FO-",A131,"-",TEXT(B131,"00"),H131)</f>
        <v>FO-NBI-00#RH-KE-A-129</v>
      </c>
      <c r="N131" t="str">
        <f>D131&amp;" - "&amp;M131</f>
        <v xml:space="preserve">Roam Hub - </v>
      </c>
      <c r="O131" t="str">
        <f>CONCATENATE(I131,": ",N131)</f>
        <v xml:space="preserve">FO-NBI-00#RH-KE-A-129: Roam Hub - </v>
      </c>
      <c r="S131" t="b">
        <v>0</v>
      </c>
      <c r="T131" t="b">
        <v>0</v>
      </c>
      <c r="U131" t="b">
        <v>0</v>
      </c>
      <c r="V131" t="b">
        <v>0</v>
      </c>
      <c r="W131" t="b">
        <v>0</v>
      </c>
      <c r="AE131">
        <f>sum(AG131:AK131)</f>
        <v>0</v>
      </c>
      <c r="AF131">
        <f>AG131*(6*84/1000)+AH131*(9*84/1000)+AI131*(10*84/1000)+AJ131*(25*84/1000)+AK131*(40*84/1000)</f>
        <v>0</v>
      </c>
    </row>
    <row r="132">
      <c r="A132" t="str">
        <v>NBI</v>
      </c>
      <c r="C132" t="str">
        <v>RH</v>
      </c>
      <c r="D132" t="str">
        <f>vlookup(C132,'List of Chargers'!$A$2:$B$5,2,FALSE)</f>
        <v>Roam Hub</v>
      </c>
      <c r="E132" t="str">
        <v>KE</v>
      </c>
      <c r="F132" t="str">
        <v>A</v>
      </c>
      <c r="G132">
        <v>130</v>
      </c>
      <c r="H132" t="str">
        <f>CONCATENATE("#",C132,"-",E132,"-",F132,"-",G132,)</f>
        <v>#RH-KE-A-130</v>
      </c>
      <c r="I132" t="str">
        <f>concatenate("FO-",A132,"-",TEXT(B132,"00"),H132)</f>
        <v>FO-NBI-00#RH-KE-A-130</v>
      </c>
      <c r="N132" t="str">
        <f>D132&amp;" - "&amp;M132</f>
        <v xml:space="preserve">Roam Hub - </v>
      </c>
      <c r="O132" t="str">
        <f>CONCATENATE(I132,": ",N132)</f>
        <v xml:space="preserve">FO-NBI-00#RH-KE-A-130: Roam Hub - </v>
      </c>
      <c r="S132" t="b">
        <v>0</v>
      </c>
      <c r="T132" t="b">
        <v>0</v>
      </c>
      <c r="U132" t="b">
        <v>0</v>
      </c>
      <c r="V132" t="b">
        <v>0</v>
      </c>
      <c r="W132" t="b">
        <v>0</v>
      </c>
      <c r="AE132">
        <f>sum(AG132:AK132)</f>
        <v>0</v>
      </c>
      <c r="AF132">
        <f>AG132*(6*84/1000)+AH132*(9*84/1000)+AI132*(10*84/1000)+AJ132*(25*84/1000)+AK132*(40*84/1000)</f>
        <v>0</v>
      </c>
    </row>
    <row r="133">
      <c r="A133" t="str">
        <v>NBI</v>
      </c>
      <c r="C133" t="str">
        <v>RH</v>
      </c>
      <c r="D133" t="str">
        <f>vlookup(C133,'List of Chargers'!$A$2:$B$5,2,FALSE)</f>
        <v>Roam Hub</v>
      </c>
      <c r="E133" t="str">
        <v>KE</v>
      </c>
      <c r="F133" t="str">
        <v>A</v>
      </c>
      <c r="G133">
        <v>131</v>
      </c>
      <c r="H133" t="str">
        <f>CONCATENATE("#",C133,"-",E133,"-",F133,"-",G133,)</f>
        <v>#RH-KE-A-131</v>
      </c>
      <c r="I133" t="str">
        <f>concatenate("FO-",A133,"-",TEXT(B133,"00"),H133)</f>
        <v>FO-NBI-00#RH-KE-A-131</v>
      </c>
      <c r="N133" t="str">
        <f>D133&amp;" - "&amp;M133</f>
        <v xml:space="preserve">Roam Hub - </v>
      </c>
      <c r="O133" t="str">
        <f>CONCATENATE(I133,": ",N133)</f>
        <v xml:space="preserve">FO-NBI-00#RH-KE-A-131: Roam Hub - </v>
      </c>
      <c r="S133" t="b">
        <v>0</v>
      </c>
      <c r="T133" t="b">
        <v>0</v>
      </c>
      <c r="U133" t="b">
        <v>0</v>
      </c>
      <c r="V133" t="b">
        <v>0</v>
      </c>
      <c r="W133" t="b">
        <v>0</v>
      </c>
      <c r="AE133">
        <f>sum(AG133:AK133)</f>
        <v>0</v>
      </c>
      <c r="AF133">
        <f>AG133*(6*84/1000)+AH133*(9*84/1000)+AI133*(10*84/1000)+AJ133*(25*84/1000)+AK133*(40*84/1000)</f>
        <v>0</v>
      </c>
    </row>
    <row r="134">
      <c r="A134" t="str">
        <v>NBI</v>
      </c>
      <c r="C134" t="str">
        <v>RH</v>
      </c>
      <c r="D134" t="str">
        <f>vlookup(C134,'List of Chargers'!$A$2:$B$5,2,FALSE)</f>
        <v>Roam Hub</v>
      </c>
      <c r="E134" t="str">
        <v>KE</v>
      </c>
      <c r="F134" t="str">
        <v>A</v>
      </c>
      <c r="G134">
        <v>132</v>
      </c>
      <c r="H134" t="str">
        <f>CONCATENATE("#",C134,"-",E134,"-",F134,"-",G134,)</f>
        <v>#RH-KE-A-132</v>
      </c>
      <c r="I134" t="str">
        <f>concatenate("FO-",A134,"-",TEXT(B134,"00"),H134)</f>
        <v>FO-NBI-00#RH-KE-A-132</v>
      </c>
      <c r="N134" t="str">
        <f>D134&amp;" - "&amp;M134</f>
        <v xml:space="preserve">Roam Hub - </v>
      </c>
      <c r="O134" t="str">
        <f>CONCATENATE(I134,": ",N134)</f>
        <v xml:space="preserve">FO-NBI-00#RH-KE-A-132: Roam Hub - </v>
      </c>
      <c r="S134" t="b">
        <v>0</v>
      </c>
      <c r="T134" t="b">
        <v>0</v>
      </c>
      <c r="U134" t="b">
        <v>0</v>
      </c>
      <c r="V134" t="b">
        <v>0</v>
      </c>
      <c r="W134" t="b">
        <v>0</v>
      </c>
      <c r="AE134">
        <f>sum(AG134:AK134)</f>
        <v>0</v>
      </c>
      <c r="AF134">
        <f>AG134*(6*84/1000)+AH134*(9*84/1000)+AI134*(10*84/1000)+AJ134*(25*84/1000)+AK134*(40*84/1000)</f>
        <v>0</v>
      </c>
    </row>
    <row r="135">
      <c r="A135" t="str">
        <v>NBI</v>
      </c>
      <c r="C135" t="str">
        <v>RH</v>
      </c>
      <c r="D135" t="str">
        <f>vlookup(C135,'List of Chargers'!$A$2:$B$5,2,FALSE)</f>
        <v>Roam Hub</v>
      </c>
      <c r="E135" t="str">
        <v>KE</v>
      </c>
      <c r="F135" t="str">
        <v>A</v>
      </c>
      <c r="G135">
        <v>133</v>
      </c>
      <c r="H135" t="str">
        <f>CONCATENATE("#",C135,"-",E135,"-",F135,"-",G135,)</f>
        <v>#RH-KE-A-133</v>
      </c>
      <c r="I135" t="str">
        <f>concatenate("FO-",A135,"-",TEXT(B135,"00"),H135)</f>
        <v>FO-NBI-00#RH-KE-A-133</v>
      </c>
      <c r="N135" t="str">
        <f>D135&amp;" - "&amp;M135</f>
        <v xml:space="preserve">Roam Hub - </v>
      </c>
      <c r="O135" t="str">
        <f>CONCATENATE(I135,": ",N135)</f>
        <v xml:space="preserve">FO-NBI-00#RH-KE-A-133: Roam Hub - </v>
      </c>
      <c r="S135" t="b">
        <v>0</v>
      </c>
      <c r="T135" t="b">
        <v>0</v>
      </c>
      <c r="U135" t="b">
        <v>0</v>
      </c>
      <c r="V135" t="b">
        <v>0</v>
      </c>
      <c r="W135" t="b">
        <v>0</v>
      </c>
      <c r="AE135">
        <f>sum(AG135:AK135)</f>
        <v>0</v>
      </c>
      <c r="AF135">
        <f>AG135*(6*84/1000)+AH135*(9*84/1000)+AI135*(10*84/1000)+AJ135*(25*84/1000)+AK135*(40*84/1000)</f>
        <v>0</v>
      </c>
    </row>
    <row r="136">
      <c r="A136" t="str">
        <v>NBI</v>
      </c>
      <c r="C136" t="str">
        <v>RH</v>
      </c>
      <c r="D136" t="str">
        <f>vlookup(C136,'List of Chargers'!$A$2:$B$5,2,FALSE)</f>
        <v>Roam Hub</v>
      </c>
      <c r="E136" t="str">
        <v>KE</v>
      </c>
      <c r="F136" t="str">
        <v>A</v>
      </c>
      <c r="G136">
        <v>134</v>
      </c>
      <c r="H136" t="str">
        <f>CONCATENATE("#",C136,"-",E136,"-",F136,"-",G136,)</f>
        <v>#RH-KE-A-134</v>
      </c>
      <c r="I136" t="str">
        <f>concatenate("FO-",A136,"-",TEXT(B136,"00"),H136)</f>
        <v>FO-NBI-00#RH-KE-A-134</v>
      </c>
      <c r="N136" t="str">
        <f>D136&amp;" - "&amp;M136</f>
        <v xml:space="preserve">Roam Hub - </v>
      </c>
      <c r="O136" t="str">
        <f>CONCATENATE(I136,": ",N136)</f>
        <v xml:space="preserve">FO-NBI-00#RH-KE-A-134: Roam Hub - </v>
      </c>
      <c r="S136" t="b">
        <v>0</v>
      </c>
      <c r="T136" t="b">
        <v>0</v>
      </c>
      <c r="U136" t="b">
        <v>0</v>
      </c>
      <c r="V136" t="b">
        <v>0</v>
      </c>
      <c r="W136" t="b">
        <v>0</v>
      </c>
      <c r="AE136">
        <f>sum(AG136:AK136)</f>
        <v>0</v>
      </c>
      <c r="AF136">
        <f>AG136*(6*84/1000)+AH136*(9*84/1000)+AI136*(10*84/1000)+AJ136*(25*84/1000)+AK136*(40*84/1000)</f>
        <v>0</v>
      </c>
    </row>
    <row r="137">
      <c r="A137" t="str">
        <v>NBI</v>
      </c>
      <c r="C137" t="str">
        <v>RH</v>
      </c>
      <c r="D137" t="str">
        <f>vlookup(C137,'List of Chargers'!$A$2:$B$5,2,FALSE)</f>
        <v>Roam Hub</v>
      </c>
      <c r="E137" t="str">
        <v>KE</v>
      </c>
      <c r="F137" t="str">
        <v>A</v>
      </c>
      <c r="G137">
        <v>135</v>
      </c>
      <c r="H137" t="str">
        <f>CONCATENATE("#",C137,"-",E137,"-",F137,"-",G137,)</f>
        <v>#RH-KE-A-135</v>
      </c>
      <c r="I137" t="str">
        <f>concatenate("FO-",A137,"-",TEXT(B137,"00"),H137)</f>
        <v>FO-NBI-00#RH-KE-A-135</v>
      </c>
      <c r="N137" t="str">
        <f>D137&amp;" - "&amp;M137</f>
        <v xml:space="preserve">Roam Hub - </v>
      </c>
      <c r="O137" t="str">
        <f>CONCATENATE(I137,": ",N137)</f>
        <v xml:space="preserve">FO-NBI-00#RH-KE-A-135: Roam Hub - </v>
      </c>
      <c r="S137" t="b">
        <v>0</v>
      </c>
      <c r="T137" t="b">
        <v>0</v>
      </c>
      <c r="U137" t="b">
        <v>0</v>
      </c>
      <c r="V137" t="b">
        <v>0</v>
      </c>
      <c r="W137" t="b">
        <v>0</v>
      </c>
      <c r="AE137">
        <f>sum(AG137:AK137)</f>
        <v>0</v>
      </c>
      <c r="AF137">
        <f>AG137*(6*84/1000)+AH137*(9*84/1000)+AI137*(10*84/1000)+AJ137*(25*84/1000)+AK137*(40*84/1000)</f>
        <v>0</v>
      </c>
    </row>
    <row r="138">
      <c r="A138" t="str">
        <v>NBI</v>
      </c>
      <c r="C138" t="str">
        <v>RH</v>
      </c>
      <c r="D138" t="str">
        <f>vlookup(C138,'List of Chargers'!$A$2:$B$5,2,FALSE)</f>
        <v>Roam Hub</v>
      </c>
      <c r="E138" t="str">
        <v>KE</v>
      </c>
      <c r="F138" t="str">
        <v>A</v>
      </c>
      <c r="G138">
        <v>136</v>
      </c>
      <c r="H138" t="str">
        <f>CONCATENATE("#",C138,"-",E138,"-",F138,"-",G138,)</f>
        <v>#RH-KE-A-136</v>
      </c>
      <c r="I138" t="str">
        <f>concatenate("FO-",A138,"-",TEXT(B138,"00"),H138)</f>
        <v>FO-NBI-00#RH-KE-A-136</v>
      </c>
      <c r="N138" t="str">
        <f>D138&amp;" - "&amp;M138</f>
        <v xml:space="preserve">Roam Hub - </v>
      </c>
      <c r="O138" t="str">
        <f>CONCATENATE(I138,": ",N138)</f>
        <v xml:space="preserve">FO-NBI-00#RH-KE-A-136: Roam Hub - </v>
      </c>
      <c r="S138" t="b">
        <v>0</v>
      </c>
      <c r="T138" t="b">
        <v>0</v>
      </c>
      <c r="U138" t="b">
        <v>0</v>
      </c>
      <c r="V138" t="b">
        <v>0</v>
      </c>
      <c r="W138" t="b">
        <v>0</v>
      </c>
      <c r="AE138">
        <f>sum(AG138:AK138)</f>
        <v>0</v>
      </c>
      <c r="AF138">
        <f>AG138*(6*84/1000)+AH138*(9*84/1000)+AI138*(10*84/1000)+AJ138*(25*84/1000)+AK138*(40*84/1000)</f>
        <v>0</v>
      </c>
    </row>
    <row r="139">
      <c r="A139" t="str">
        <v>NBI</v>
      </c>
      <c r="C139" t="str">
        <v>RH</v>
      </c>
      <c r="D139" t="str">
        <f>vlookup(C139,'List of Chargers'!$A$2:$B$5,2,FALSE)</f>
        <v>Roam Hub</v>
      </c>
      <c r="E139" t="str">
        <v>KE</v>
      </c>
      <c r="F139" t="str">
        <v>A</v>
      </c>
      <c r="G139">
        <v>137</v>
      </c>
      <c r="H139" t="str">
        <f>CONCATENATE("#",C139,"-",E139,"-",F139,"-",G139,)</f>
        <v>#RH-KE-A-137</v>
      </c>
      <c r="I139" t="str">
        <f>concatenate("FO-",A139,"-",TEXT(B139,"00"),H139)</f>
        <v>FO-NBI-00#RH-KE-A-137</v>
      </c>
      <c r="N139" t="str">
        <f>D139&amp;" - "&amp;M139</f>
        <v xml:space="preserve">Roam Hub - </v>
      </c>
      <c r="O139" t="str">
        <f>CONCATENATE(I139,": ",N139)</f>
        <v xml:space="preserve">FO-NBI-00#RH-KE-A-137: Roam Hub - </v>
      </c>
      <c r="S139" t="b">
        <v>0</v>
      </c>
      <c r="T139" t="b">
        <v>0</v>
      </c>
      <c r="U139" t="b">
        <v>0</v>
      </c>
      <c r="V139" t="b">
        <v>0</v>
      </c>
      <c r="W139" t="b">
        <v>0</v>
      </c>
      <c r="AE139">
        <f>sum(AG139:AK139)</f>
        <v>0</v>
      </c>
      <c r="AF139">
        <f>AG139*(6*84/1000)+AH139*(9*84/1000)+AI139*(10*84/1000)+AJ139*(25*84/1000)+AK139*(40*84/1000)</f>
        <v>0</v>
      </c>
    </row>
    <row r="140">
      <c r="A140" t="str">
        <v>NBI</v>
      </c>
      <c r="C140" t="str">
        <v>RH</v>
      </c>
      <c r="D140" t="str">
        <f>vlookup(C140,'List of Chargers'!$A$2:$B$5,2,FALSE)</f>
        <v>Roam Hub</v>
      </c>
      <c r="E140" t="str">
        <v>KE</v>
      </c>
      <c r="F140" t="str">
        <v>A</v>
      </c>
      <c r="G140">
        <v>138</v>
      </c>
      <c r="H140" t="str">
        <f>CONCATENATE("#",C140,"-",E140,"-",F140,"-",G140,)</f>
        <v>#RH-KE-A-138</v>
      </c>
      <c r="I140" t="str">
        <f>concatenate("FO-",A140,"-",TEXT(B140,"00"),H140)</f>
        <v>FO-NBI-00#RH-KE-A-138</v>
      </c>
      <c r="N140" t="str">
        <f>D140&amp;" - "&amp;M140</f>
        <v xml:space="preserve">Roam Hub - </v>
      </c>
      <c r="O140" t="str">
        <f>CONCATENATE(I140,": ",N140)</f>
        <v xml:space="preserve">FO-NBI-00#RH-KE-A-138: Roam Hub - </v>
      </c>
      <c r="S140" t="b">
        <v>0</v>
      </c>
      <c r="T140" t="b">
        <v>0</v>
      </c>
      <c r="U140" t="b">
        <v>0</v>
      </c>
      <c r="V140" t="b">
        <v>0</v>
      </c>
      <c r="W140" t="b">
        <v>0</v>
      </c>
      <c r="AE140">
        <f>sum(AG140:AK140)</f>
        <v>0</v>
      </c>
      <c r="AF140">
        <f>AG140*(6*84/1000)+AH140*(9*84/1000)+AI140*(10*84/1000)+AJ140*(25*84/1000)+AK140*(40*84/1000)</f>
        <v>0</v>
      </c>
    </row>
    <row r="141">
      <c r="A141" t="str">
        <v>NBI</v>
      </c>
      <c r="C141" t="str">
        <v>RH</v>
      </c>
      <c r="D141" t="str">
        <f>vlookup(C141,'List of Chargers'!$A$2:$B$5,2,FALSE)</f>
        <v>Roam Hub</v>
      </c>
      <c r="E141" t="str">
        <v>KE</v>
      </c>
      <c r="F141" t="str">
        <v>A</v>
      </c>
      <c r="G141">
        <v>139</v>
      </c>
      <c r="H141" t="str">
        <f>CONCATENATE("#",C141,"-",E141,"-",F141,"-",G141,)</f>
        <v>#RH-KE-A-139</v>
      </c>
      <c r="I141" t="str">
        <f>concatenate("FO-",A141,"-",TEXT(B141,"00"),H141)</f>
        <v>FO-NBI-00#RH-KE-A-139</v>
      </c>
      <c r="N141" t="str">
        <f>D141&amp;" - "&amp;M141</f>
        <v xml:space="preserve">Roam Hub - </v>
      </c>
      <c r="O141" t="str">
        <f>CONCATENATE(I141,": ",N141)</f>
        <v xml:space="preserve">FO-NBI-00#RH-KE-A-139: Roam Hub - </v>
      </c>
      <c r="S141" t="b">
        <v>0</v>
      </c>
      <c r="T141" t="b">
        <v>0</v>
      </c>
      <c r="U141" t="b">
        <v>0</v>
      </c>
      <c r="V141" t="b">
        <v>0</v>
      </c>
      <c r="W141" t="b">
        <v>0</v>
      </c>
      <c r="AE141">
        <f>sum(AG141:AK141)</f>
        <v>0</v>
      </c>
      <c r="AF141">
        <f>AG141*(6*84/1000)+AH141*(9*84/1000)+AI141*(10*84/1000)+AJ141*(25*84/1000)+AK141*(40*84/1000)</f>
        <v>0</v>
      </c>
    </row>
    <row r="142">
      <c r="A142" t="str">
        <v>NBI</v>
      </c>
      <c r="C142" t="str">
        <v>RH</v>
      </c>
      <c r="D142" t="str">
        <f>vlookup(C142,'List of Chargers'!$A$2:$B$5,2,FALSE)</f>
        <v>Roam Hub</v>
      </c>
      <c r="E142" t="str">
        <v>KE</v>
      </c>
      <c r="F142" t="str">
        <v>A</v>
      </c>
      <c r="G142">
        <v>140</v>
      </c>
      <c r="H142" t="str">
        <f>CONCATENATE("#",C142,"-",E142,"-",F142,"-",G142,)</f>
        <v>#RH-KE-A-140</v>
      </c>
      <c r="I142" t="str">
        <f>concatenate("FO-",A142,"-",TEXT(B142,"00"),H142)</f>
        <v>FO-NBI-00#RH-KE-A-140</v>
      </c>
      <c r="N142" t="str">
        <f>D142&amp;" - "&amp;M142</f>
        <v xml:space="preserve">Roam Hub - </v>
      </c>
      <c r="O142" t="str">
        <f>CONCATENATE(I142,": ",N142)</f>
        <v xml:space="preserve">FO-NBI-00#RH-KE-A-140: Roam Hub - </v>
      </c>
      <c r="S142" t="b">
        <v>0</v>
      </c>
      <c r="T142" t="b">
        <v>0</v>
      </c>
      <c r="U142" t="b">
        <v>0</v>
      </c>
      <c r="V142" t="b">
        <v>0</v>
      </c>
      <c r="W142" t="b">
        <v>0</v>
      </c>
      <c r="AE142">
        <f>sum(AG142:AK142)</f>
        <v>0</v>
      </c>
      <c r="AF142">
        <f>AG142*(6*84/1000)+AH142*(9*84/1000)+AI142*(10*84/1000)+AJ142*(25*84/1000)+AK142*(40*84/1000)</f>
        <v>0</v>
      </c>
    </row>
    <row r="143">
      <c r="A143" t="str">
        <v>NBI</v>
      </c>
      <c r="C143" t="str">
        <v>RH</v>
      </c>
      <c r="D143" t="str">
        <f>vlookup(C143,'List of Chargers'!$A$2:$B$5,2,FALSE)</f>
        <v>Roam Hub</v>
      </c>
      <c r="E143" t="str">
        <v>KE</v>
      </c>
      <c r="F143" t="str">
        <v>A</v>
      </c>
      <c r="G143">
        <v>141</v>
      </c>
      <c r="H143" t="str">
        <f>CONCATENATE("#",C143,"-",E143,"-",F143,"-",G143,)</f>
        <v>#RH-KE-A-141</v>
      </c>
      <c r="I143" t="str">
        <f>concatenate("FO-",A143,"-",TEXT(B143,"00"),H143)</f>
        <v>FO-NBI-00#RH-KE-A-141</v>
      </c>
      <c r="N143" t="str">
        <f>D143&amp;" - "&amp;M143</f>
        <v xml:space="preserve">Roam Hub - </v>
      </c>
      <c r="O143" t="str">
        <f>CONCATENATE(I143,": ",N143)</f>
        <v xml:space="preserve">FO-NBI-00#RH-KE-A-141: Roam Hub - </v>
      </c>
      <c r="S143" t="b">
        <v>0</v>
      </c>
      <c r="T143" t="b">
        <v>0</v>
      </c>
      <c r="U143" t="b">
        <v>0</v>
      </c>
      <c r="V143" t="b">
        <v>0</v>
      </c>
      <c r="W143" t="b">
        <v>0</v>
      </c>
      <c r="AE143">
        <f>sum(AG143:AK143)</f>
        <v>0</v>
      </c>
      <c r="AF143">
        <f>AG143*(6*84/1000)+AH143*(9*84/1000)+AI143*(10*84/1000)+AJ143*(25*84/1000)+AK143*(40*84/1000)</f>
        <v>0</v>
      </c>
    </row>
    <row r="144">
      <c r="A144" t="str">
        <v>NBI</v>
      </c>
      <c r="C144" t="str">
        <v>RH</v>
      </c>
      <c r="D144" t="str">
        <f>vlookup(C144,'List of Chargers'!$A$2:$B$5,2,FALSE)</f>
        <v>Roam Hub</v>
      </c>
      <c r="E144" t="str">
        <v>KE</v>
      </c>
      <c r="F144" t="str">
        <v>A</v>
      </c>
      <c r="G144">
        <v>142</v>
      </c>
      <c r="H144" t="str">
        <f>CONCATENATE("#",C144,"-",E144,"-",F144,"-",G144,)</f>
        <v>#RH-KE-A-142</v>
      </c>
      <c r="I144" t="str">
        <f>concatenate("FO-",A144,"-",TEXT(B144,"00"),H144)</f>
        <v>FO-NBI-00#RH-KE-A-142</v>
      </c>
      <c r="N144" t="str">
        <f>D144&amp;" - "&amp;M144</f>
        <v xml:space="preserve">Roam Hub - </v>
      </c>
      <c r="O144" t="str">
        <f>CONCATENATE(I144,": ",N144)</f>
        <v xml:space="preserve">FO-NBI-00#RH-KE-A-142: Roam Hub - </v>
      </c>
      <c r="S144" t="b">
        <v>0</v>
      </c>
      <c r="T144" t="b">
        <v>0</v>
      </c>
      <c r="U144" t="b">
        <v>0</v>
      </c>
      <c r="V144" t="b">
        <v>0</v>
      </c>
      <c r="W144" t="b">
        <v>0</v>
      </c>
      <c r="AE144">
        <f>sum(AG144:AK144)</f>
        <v>0</v>
      </c>
      <c r="AF144">
        <f>AG144*(6*84/1000)+AH144*(9*84/1000)+AI144*(10*84/1000)+AJ144*(25*84/1000)+AK144*(40*84/1000)</f>
        <v>0</v>
      </c>
    </row>
    <row r="145">
      <c r="A145" t="str">
        <v>NBI</v>
      </c>
      <c r="C145" t="str">
        <v>RH</v>
      </c>
      <c r="D145" t="str">
        <f>vlookup(C145,'List of Chargers'!$A$2:$B$5,2,FALSE)</f>
        <v>Roam Hub</v>
      </c>
      <c r="E145" t="str">
        <v>KE</v>
      </c>
      <c r="F145" t="str">
        <v>A</v>
      </c>
      <c r="G145">
        <v>143</v>
      </c>
      <c r="H145" t="str">
        <f>CONCATENATE("#",C145,"-",E145,"-",F145,"-",G145,)</f>
        <v>#RH-KE-A-143</v>
      </c>
      <c r="I145" t="str">
        <f>concatenate("FO-",A145,"-",TEXT(B145,"00"),H145)</f>
        <v>FO-NBI-00#RH-KE-A-143</v>
      </c>
      <c r="N145" t="str">
        <f>D145&amp;" - "&amp;M145</f>
        <v xml:space="preserve">Roam Hub - </v>
      </c>
      <c r="O145" t="str">
        <f>CONCATENATE(I145,": ",N145)</f>
        <v xml:space="preserve">FO-NBI-00#RH-KE-A-143: Roam Hub - </v>
      </c>
      <c r="S145" t="b">
        <v>0</v>
      </c>
      <c r="T145" t="b">
        <v>0</v>
      </c>
      <c r="U145" t="b">
        <v>0</v>
      </c>
      <c r="V145" t="b">
        <v>0</v>
      </c>
      <c r="W145" t="b">
        <v>0</v>
      </c>
      <c r="AE145">
        <f>sum(AG145:AK145)</f>
        <v>0</v>
      </c>
      <c r="AF145">
        <f>AG145*(6*84/1000)+AH145*(9*84/1000)+AI145*(10*84/1000)+AJ145*(25*84/1000)+AK145*(40*84/1000)</f>
        <v>0</v>
      </c>
    </row>
    <row r="146">
      <c r="A146" t="str">
        <v>NBI</v>
      </c>
      <c r="C146" t="str">
        <v>RH</v>
      </c>
      <c r="D146" t="str">
        <f>vlookup(C146,'List of Chargers'!$A$2:$B$5,2,FALSE)</f>
        <v>Roam Hub</v>
      </c>
      <c r="E146" t="str">
        <v>KE</v>
      </c>
      <c r="F146" t="str">
        <v>A</v>
      </c>
      <c r="G146">
        <v>144</v>
      </c>
      <c r="H146" t="str">
        <f>CONCATENATE("#",C146,"-",E146,"-",F146,"-",G146,)</f>
        <v>#RH-KE-A-144</v>
      </c>
      <c r="I146" t="str">
        <f>concatenate("FO-",A146,"-",TEXT(B146,"00"),H146)</f>
        <v>FO-NBI-00#RH-KE-A-144</v>
      </c>
      <c r="N146" t="str">
        <f>D146&amp;" - "&amp;M146</f>
        <v xml:space="preserve">Roam Hub - </v>
      </c>
      <c r="O146" t="str">
        <f>CONCATENATE(I146,": ",N146)</f>
        <v xml:space="preserve">FO-NBI-00#RH-KE-A-144: Roam Hub - </v>
      </c>
      <c r="S146" t="b">
        <v>0</v>
      </c>
      <c r="T146" t="b">
        <v>0</v>
      </c>
      <c r="U146" t="b">
        <v>0</v>
      </c>
      <c r="V146" t="b">
        <v>0</v>
      </c>
      <c r="W146" t="b">
        <v>0</v>
      </c>
      <c r="AE146">
        <f>sum(AG146:AK146)</f>
        <v>0</v>
      </c>
      <c r="AF146">
        <f>AG146*(6*84/1000)+AH146*(9*84/1000)+AI146*(10*84/1000)+AJ146*(25*84/1000)+AK146*(40*84/1000)</f>
        <v>0</v>
      </c>
    </row>
    <row r="147">
      <c r="A147" t="str">
        <v>NBI</v>
      </c>
      <c r="C147" t="str">
        <v>RH</v>
      </c>
      <c r="D147" t="str">
        <f>vlookup(C147,'List of Chargers'!$A$2:$B$5,2,FALSE)</f>
        <v>Roam Hub</v>
      </c>
      <c r="E147" t="str">
        <v>KE</v>
      </c>
      <c r="F147" t="str">
        <v>A</v>
      </c>
      <c r="G147">
        <v>145</v>
      </c>
      <c r="H147" t="str">
        <f>CONCATENATE("#",C147,"-",E147,"-",F147,"-",G147,)</f>
        <v>#RH-KE-A-145</v>
      </c>
      <c r="I147" t="str">
        <f>concatenate("FO-",A147,"-",TEXT(B147,"00"),H147)</f>
        <v>FO-NBI-00#RH-KE-A-145</v>
      </c>
      <c r="N147" t="str">
        <f>D147&amp;" - "&amp;M147</f>
        <v xml:space="preserve">Roam Hub - </v>
      </c>
      <c r="O147" t="str">
        <f>CONCATENATE(I147,": ",N147)</f>
        <v xml:space="preserve">FO-NBI-00#RH-KE-A-145: Roam Hub - </v>
      </c>
      <c r="S147" t="b">
        <v>0</v>
      </c>
      <c r="T147" t="b">
        <v>0</v>
      </c>
      <c r="U147" t="b">
        <v>0</v>
      </c>
      <c r="V147" t="b">
        <v>0</v>
      </c>
      <c r="W147" t="b">
        <v>0</v>
      </c>
      <c r="AE147">
        <f>sum(AG147:AK147)</f>
        <v>0</v>
      </c>
      <c r="AF147">
        <f>AG147*(6*84/1000)+AH147*(9*84/1000)+AI147*(10*84/1000)+AJ147*(25*84/1000)+AK147*(40*84/1000)</f>
        <v>0</v>
      </c>
    </row>
    <row r="148">
      <c r="A148" t="str">
        <v>NBI</v>
      </c>
      <c r="C148" t="str">
        <v>RH</v>
      </c>
      <c r="D148" t="str">
        <f>vlookup(C148,'List of Chargers'!$A$2:$B$5,2,FALSE)</f>
        <v>Roam Hub</v>
      </c>
      <c r="E148" t="str">
        <v>KE</v>
      </c>
      <c r="F148" t="str">
        <v>A</v>
      </c>
      <c r="G148">
        <v>146</v>
      </c>
      <c r="H148" t="str">
        <f>CONCATENATE("#",C148,"-",E148,"-",F148,"-",G148,)</f>
        <v>#RH-KE-A-146</v>
      </c>
      <c r="I148" t="str">
        <f>concatenate("FO-",A148,"-",TEXT(B148,"00"),H148)</f>
        <v>FO-NBI-00#RH-KE-A-146</v>
      </c>
      <c r="N148" t="str">
        <f>D148&amp;" - "&amp;M148</f>
        <v xml:space="preserve">Roam Hub - </v>
      </c>
      <c r="O148" t="str">
        <f>CONCATENATE(I148,": ",N148)</f>
        <v xml:space="preserve">FO-NBI-00#RH-KE-A-146: Roam Hub - </v>
      </c>
      <c r="S148" t="b">
        <v>0</v>
      </c>
      <c r="T148" t="b">
        <v>0</v>
      </c>
      <c r="U148" t="b">
        <v>0</v>
      </c>
      <c r="V148" t="b">
        <v>0</v>
      </c>
      <c r="W148" t="b">
        <v>0</v>
      </c>
      <c r="AE148">
        <f>sum(AG148:AK148)</f>
        <v>0</v>
      </c>
      <c r="AF148">
        <f>AG148*(6*84/1000)+AH148*(9*84/1000)+AI148*(10*84/1000)+AJ148*(25*84/1000)+AK148*(40*84/1000)</f>
        <v>0</v>
      </c>
    </row>
    <row r="149">
      <c r="A149" t="str">
        <v>NBI</v>
      </c>
      <c r="C149" t="str">
        <v>RH</v>
      </c>
      <c r="D149" t="str">
        <f>vlookup(C149,'List of Chargers'!$A$2:$B$5,2,FALSE)</f>
        <v>Roam Hub</v>
      </c>
      <c r="E149" t="str">
        <v>KE</v>
      </c>
      <c r="F149" t="str">
        <v>A</v>
      </c>
      <c r="G149">
        <v>147</v>
      </c>
      <c r="H149" t="str">
        <f>CONCATENATE("#",C149,"-",E149,"-",F149,"-",G149,)</f>
        <v>#RH-KE-A-147</v>
      </c>
      <c r="I149" t="str">
        <f>concatenate("FO-",A149,"-",TEXT(B149,"00"),H149)</f>
        <v>FO-NBI-00#RH-KE-A-147</v>
      </c>
      <c r="N149" t="str">
        <f>D149&amp;" - "&amp;M149</f>
        <v xml:space="preserve">Roam Hub - </v>
      </c>
      <c r="O149" t="str">
        <f>CONCATENATE(I149,": ",N149)</f>
        <v xml:space="preserve">FO-NBI-00#RH-KE-A-147: Roam Hub - </v>
      </c>
      <c r="S149" t="b">
        <v>0</v>
      </c>
      <c r="T149" t="b">
        <v>0</v>
      </c>
      <c r="U149" t="b">
        <v>0</v>
      </c>
      <c r="V149" t="b">
        <v>0</v>
      </c>
      <c r="W149" t="b">
        <v>0</v>
      </c>
      <c r="AE149">
        <f>sum(AG149:AK149)</f>
        <v>0</v>
      </c>
      <c r="AF149">
        <f>AG149*(6*84/1000)+AH149*(9*84/1000)+AI149*(10*84/1000)+AJ149*(25*84/1000)+AK149*(40*84/1000)</f>
        <v>0</v>
      </c>
    </row>
    <row r="150">
      <c r="A150" t="str">
        <v>NBI</v>
      </c>
      <c r="C150" t="str">
        <v>RH</v>
      </c>
      <c r="D150" t="str">
        <f>vlookup(C150,'List of Chargers'!$A$2:$B$5,2,FALSE)</f>
        <v>Roam Hub</v>
      </c>
      <c r="E150" t="str">
        <v>KE</v>
      </c>
      <c r="F150" t="str">
        <v>A</v>
      </c>
      <c r="G150">
        <v>148</v>
      </c>
      <c r="H150" t="str">
        <f>CONCATENATE("#",C150,"-",E150,"-",F150,"-",G150,)</f>
        <v>#RH-KE-A-148</v>
      </c>
      <c r="I150" t="str">
        <f>concatenate("FO-",A150,"-",TEXT(B150,"00"),H150)</f>
        <v>FO-NBI-00#RH-KE-A-148</v>
      </c>
      <c r="N150" t="str">
        <f>D150&amp;" - "&amp;M150</f>
        <v xml:space="preserve">Roam Hub - </v>
      </c>
      <c r="O150" t="str">
        <f>CONCATENATE(I150,": ",N150)</f>
        <v xml:space="preserve">FO-NBI-00#RH-KE-A-148: Roam Hub - </v>
      </c>
      <c r="S150" t="b">
        <v>0</v>
      </c>
      <c r="T150" t="b">
        <v>0</v>
      </c>
      <c r="U150" t="b">
        <v>0</v>
      </c>
      <c r="V150" t="b">
        <v>0</v>
      </c>
      <c r="W150" t="b">
        <v>0</v>
      </c>
      <c r="AE150">
        <f>sum(AG150:AK150)</f>
        <v>0</v>
      </c>
      <c r="AF150">
        <f>AG150*(6*84/1000)+AH150*(9*84/1000)+AI150*(10*84/1000)+AJ150*(25*84/1000)+AK150*(40*84/1000)</f>
        <v>0</v>
      </c>
    </row>
    <row r="151">
      <c r="A151" t="str">
        <v>NBI</v>
      </c>
      <c r="C151" t="str">
        <v>RH</v>
      </c>
      <c r="D151" t="str">
        <f>vlookup(C151,'List of Chargers'!$A$2:$B$5,2,FALSE)</f>
        <v>Roam Hub</v>
      </c>
      <c r="E151" t="str">
        <v>KE</v>
      </c>
      <c r="F151" t="str">
        <v>A</v>
      </c>
      <c r="G151">
        <v>149</v>
      </c>
      <c r="H151" t="str">
        <f>CONCATENATE("#",C151,"-",E151,"-",F151,"-",G151,)</f>
        <v>#RH-KE-A-149</v>
      </c>
      <c r="I151" t="str">
        <f>concatenate("FO-",A151,"-",TEXT(B151,"00"),H151)</f>
        <v>FO-NBI-00#RH-KE-A-149</v>
      </c>
      <c r="N151" t="str">
        <f>D151&amp;" - "&amp;M151</f>
        <v xml:space="preserve">Roam Hub - </v>
      </c>
      <c r="O151" t="str">
        <f>CONCATENATE(I151,": ",N151)</f>
        <v xml:space="preserve">FO-NBI-00#RH-KE-A-149: Roam Hub - </v>
      </c>
      <c r="S151" t="b">
        <v>0</v>
      </c>
      <c r="T151" t="b">
        <v>0</v>
      </c>
      <c r="U151" t="b">
        <v>0</v>
      </c>
      <c r="V151" t="b">
        <v>0</v>
      </c>
      <c r="W151" t="b">
        <v>0</v>
      </c>
      <c r="AE151">
        <f>sum(AG151:AK151)</f>
        <v>0</v>
      </c>
      <c r="AF151">
        <f>AG151*(6*84/1000)+AH151*(9*84/1000)+AI151*(10*84/1000)+AJ151*(25*84/1000)+AK151*(40*84/1000)</f>
        <v>0</v>
      </c>
    </row>
    <row r="152">
      <c r="A152" t="str">
        <v>NBI</v>
      </c>
      <c r="C152" t="str">
        <v>RH</v>
      </c>
      <c r="D152" t="str">
        <f>vlookup(C152,'List of Chargers'!$A$2:$B$5,2,FALSE)</f>
        <v>Roam Hub</v>
      </c>
      <c r="E152" t="str">
        <v>KE</v>
      </c>
      <c r="F152" t="str">
        <v>A</v>
      </c>
      <c r="G152">
        <v>150</v>
      </c>
      <c r="H152" t="str">
        <f>CONCATENATE("#",C152,"-",E152,"-",F152,"-",G152,)</f>
        <v>#RH-KE-A-150</v>
      </c>
      <c r="I152" t="str">
        <f>concatenate("FO-",A152,"-",TEXT(B152,"00"),H152)</f>
        <v>FO-NBI-00#RH-KE-A-150</v>
      </c>
      <c r="N152" t="str">
        <f>D152&amp;" - "&amp;M152</f>
        <v xml:space="preserve">Roam Hub - </v>
      </c>
      <c r="O152" t="str">
        <f>CONCATENATE(I152,": ",N152)</f>
        <v xml:space="preserve">FO-NBI-00#RH-KE-A-150: Roam Hub - </v>
      </c>
      <c r="S152" t="b">
        <v>0</v>
      </c>
      <c r="T152" t="b">
        <v>0</v>
      </c>
      <c r="U152" t="b">
        <v>0</v>
      </c>
      <c r="V152" t="b">
        <v>0</v>
      </c>
      <c r="W152" t="b">
        <v>0</v>
      </c>
      <c r="AE152">
        <f>sum(AG152:AK152)</f>
        <v>0</v>
      </c>
      <c r="AF152">
        <f>AG152*(6*84/1000)+AH152*(9*84/1000)+AI152*(10*84/1000)+AJ152*(25*84/1000)+AK152*(40*84/1000)</f>
        <v>0</v>
      </c>
    </row>
    <row r="153">
      <c r="A153" t="str">
        <v>NBI</v>
      </c>
      <c r="C153" t="str">
        <v>RH</v>
      </c>
      <c r="D153" t="str">
        <f>vlookup(C153,'List of Chargers'!$A$2:$B$5,2,FALSE)</f>
        <v>Roam Hub</v>
      </c>
      <c r="E153" t="str">
        <v>KE</v>
      </c>
      <c r="F153" t="str">
        <v>A</v>
      </c>
      <c r="G153">
        <v>151</v>
      </c>
      <c r="H153" t="str">
        <f>CONCATENATE("#",C153,"-",E153,"-",F153,"-",G153,)</f>
        <v>#RH-KE-A-151</v>
      </c>
      <c r="I153" t="str">
        <f>concatenate("FO-",A153,"-",TEXT(B153,"00"),H153)</f>
        <v>FO-NBI-00#RH-KE-A-151</v>
      </c>
      <c r="N153" t="str">
        <f>D153&amp;" - "&amp;M153</f>
        <v xml:space="preserve">Roam Hub - </v>
      </c>
      <c r="O153" t="str">
        <f>CONCATENATE(I153,": ",N153)</f>
        <v xml:space="preserve">FO-NBI-00#RH-KE-A-151: Roam Hub - </v>
      </c>
      <c r="S153" t="b">
        <v>0</v>
      </c>
      <c r="T153" t="b">
        <v>0</v>
      </c>
      <c r="U153" t="b">
        <v>0</v>
      </c>
      <c r="V153" t="b">
        <v>0</v>
      </c>
      <c r="W153" t="b">
        <v>0</v>
      </c>
      <c r="AE153">
        <f>sum(AG153:AK153)</f>
        <v>0</v>
      </c>
      <c r="AF153">
        <f>AG153*(6*84/1000)+AH153*(9*84/1000)+AI153*(10*84/1000)+AJ153*(25*84/1000)+AK153*(40*84/1000)</f>
        <v>0</v>
      </c>
    </row>
    <row r="154">
      <c r="A154" t="str">
        <v>NBI</v>
      </c>
      <c r="C154" t="str">
        <v>RH</v>
      </c>
      <c r="D154" t="str">
        <f>vlookup(C154,'List of Chargers'!$A$2:$B$5,2,FALSE)</f>
        <v>Roam Hub</v>
      </c>
      <c r="E154" t="str">
        <v>KE</v>
      </c>
      <c r="F154" t="str">
        <v>A</v>
      </c>
      <c r="G154">
        <v>152</v>
      </c>
      <c r="H154" t="str">
        <f>CONCATENATE("#",C154,"-",E154,"-",F154,"-",G154,)</f>
        <v>#RH-KE-A-152</v>
      </c>
      <c r="I154" t="str">
        <f>concatenate("FO-",A154,"-",TEXT(B154,"00"),H154)</f>
        <v>FO-NBI-00#RH-KE-A-152</v>
      </c>
      <c r="N154" t="str">
        <f>D154&amp;" - "&amp;M154</f>
        <v xml:space="preserve">Roam Hub - </v>
      </c>
      <c r="O154" t="str">
        <f>CONCATENATE(I154,": ",N154)</f>
        <v xml:space="preserve">FO-NBI-00#RH-KE-A-152: Roam Hub - </v>
      </c>
      <c r="S154" t="b">
        <v>0</v>
      </c>
      <c r="T154" t="b">
        <v>0</v>
      </c>
      <c r="U154" t="b">
        <v>0</v>
      </c>
      <c r="V154" t="b">
        <v>0</v>
      </c>
      <c r="W154" t="b">
        <v>0</v>
      </c>
      <c r="AE154">
        <f>sum(AG154:AK154)</f>
        <v>0</v>
      </c>
      <c r="AF154">
        <f>AG154*(6*84/1000)+AH154*(9*84/1000)+AI154*(10*84/1000)+AJ154*(25*84/1000)+AK154*(40*84/1000)</f>
        <v>0</v>
      </c>
    </row>
    <row r="155">
      <c r="A155" t="str">
        <v>NBI</v>
      </c>
      <c r="C155" t="str">
        <v>RH</v>
      </c>
      <c r="D155" t="str">
        <f>vlookup(C155,'List of Chargers'!$A$2:$B$5,2,FALSE)</f>
        <v>Roam Hub</v>
      </c>
      <c r="E155" t="str">
        <v>KE</v>
      </c>
      <c r="F155" t="str">
        <v>A</v>
      </c>
      <c r="G155">
        <v>153</v>
      </c>
      <c r="H155" t="str">
        <f>CONCATENATE("#",C155,"-",E155,"-",F155,"-",G155,)</f>
        <v>#RH-KE-A-153</v>
      </c>
      <c r="I155" t="str">
        <f>concatenate("FO-",A155,"-",TEXT(B155,"00"),H155)</f>
        <v>FO-NBI-00#RH-KE-A-153</v>
      </c>
      <c r="N155" t="str">
        <f>D155&amp;" - "&amp;M155</f>
        <v xml:space="preserve">Roam Hub - </v>
      </c>
      <c r="O155" t="str">
        <f>CONCATENATE(I155,": ",N155)</f>
        <v xml:space="preserve">FO-NBI-00#RH-KE-A-153: Roam Hub - </v>
      </c>
      <c r="S155" t="b">
        <v>0</v>
      </c>
      <c r="T155" t="b">
        <v>0</v>
      </c>
      <c r="U155" t="b">
        <v>0</v>
      </c>
      <c r="V155" t="b">
        <v>0</v>
      </c>
      <c r="W155" t="b">
        <v>0</v>
      </c>
      <c r="AE155">
        <f>sum(AG155:AK155)</f>
        <v>0</v>
      </c>
      <c r="AF155">
        <f>AG155*(6*84/1000)+AH155*(9*84/1000)+AI155*(10*84/1000)+AJ155*(25*84/1000)+AK155*(40*84/1000)</f>
        <v>0</v>
      </c>
    </row>
    <row r="156">
      <c r="A156" t="str">
        <v>NBI</v>
      </c>
      <c r="C156" t="str">
        <v>RH</v>
      </c>
      <c r="D156" t="str">
        <f>vlookup(C156,'List of Chargers'!$A$2:$B$5,2,FALSE)</f>
        <v>Roam Hub</v>
      </c>
      <c r="E156" t="str">
        <v>KE</v>
      </c>
      <c r="F156" t="str">
        <v>A</v>
      </c>
      <c r="G156">
        <v>154</v>
      </c>
      <c r="H156" t="str">
        <f>CONCATENATE("#",C156,"-",E156,"-",F156,"-",G156,)</f>
        <v>#RH-KE-A-154</v>
      </c>
      <c r="I156" t="str">
        <f>concatenate("FO-",A156,"-",TEXT(B156,"00"),H156)</f>
        <v>FO-NBI-00#RH-KE-A-154</v>
      </c>
      <c r="N156" t="str">
        <f>D156&amp;" - "&amp;M156</f>
        <v xml:space="preserve">Roam Hub - </v>
      </c>
      <c r="O156" t="str">
        <f>CONCATENATE(I156,": ",N156)</f>
        <v xml:space="preserve">FO-NBI-00#RH-KE-A-154: Roam Hub - </v>
      </c>
      <c r="S156" t="b">
        <v>0</v>
      </c>
      <c r="T156" t="b">
        <v>0</v>
      </c>
      <c r="U156" t="b">
        <v>0</v>
      </c>
      <c r="V156" t="b">
        <v>0</v>
      </c>
      <c r="W156" t="b">
        <v>0</v>
      </c>
      <c r="AE156">
        <f>sum(AG156:AK156)</f>
        <v>0</v>
      </c>
      <c r="AF156">
        <f>AG156*(6*84/1000)+AH156*(9*84/1000)+AI156*(10*84/1000)+AJ156*(25*84/1000)+AK156*(40*84/1000)</f>
        <v>0</v>
      </c>
    </row>
    <row r="157">
      <c r="A157" t="str">
        <v>NBI</v>
      </c>
      <c r="C157" t="str">
        <v>RH</v>
      </c>
      <c r="D157" t="str">
        <f>vlookup(C157,'List of Chargers'!$A$2:$B$5,2,FALSE)</f>
        <v>Roam Hub</v>
      </c>
      <c r="E157" t="str">
        <v>KE</v>
      </c>
      <c r="F157" t="str">
        <v>A</v>
      </c>
      <c r="G157">
        <v>155</v>
      </c>
      <c r="H157" t="str">
        <f>CONCATENATE("#",C157,"-",E157,"-",F157,"-",G157,)</f>
        <v>#RH-KE-A-155</v>
      </c>
      <c r="I157" t="str">
        <f>concatenate("FO-",A157,"-",TEXT(B157,"00"),H157)</f>
        <v>FO-NBI-00#RH-KE-A-155</v>
      </c>
      <c r="N157" t="str">
        <f>D157&amp;" - "&amp;M157</f>
        <v xml:space="preserve">Roam Hub - </v>
      </c>
      <c r="O157" t="str">
        <f>CONCATENATE(I157,": ",N157)</f>
        <v xml:space="preserve">FO-NBI-00#RH-KE-A-155: Roam Hub - </v>
      </c>
      <c r="S157" t="b">
        <v>0</v>
      </c>
      <c r="T157" t="b">
        <v>0</v>
      </c>
      <c r="U157" t="b">
        <v>0</v>
      </c>
      <c r="V157" t="b">
        <v>0</v>
      </c>
      <c r="W157" t="b">
        <v>0</v>
      </c>
      <c r="AE157">
        <f>sum(AG157:AK157)</f>
        <v>0</v>
      </c>
      <c r="AF157">
        <f>AG157*(6*84/1000)+AH157*(9*84/1000)+AI157*(10*84/1000)+AJ157*(25*84/1000)+AK157*(40*84/1000)</f>
        <v>0</v>
      </c>
    </row>
    <row r="158">
      <c r="A158" t="str">
        <v>NBI</v>
      </c>
      <c r="C158" t="str">
        <v>RH</v>
      </c>
      <c r="D158" t="str">
        <f>vlookup(C158,'List of Chargers'!$A$2:$B$5,2,FALSE)</f>
        <v>Roam Hub</v>
      </c>
      <c r="E158" t="str">
        <v>KE</v>
      </c>
      <c r="F158" t="str">
        <v>A</v>
      </c>
      <c r="G158">
        <v>156</v>
      </c>
      <c r="H158" t="str">
        <f>CONCATENATE("#",C158,"-",E158,"-",F158,"-",G158,)</f>
        <v>#RH-KE-A-156</v>
      </c>
      <c r="I158" t="str">
        <f>concatenate("FO-",A158,"-",TEXT(B158,"00"),H158)</f>
        <v>FO-NBI-00#RH-KE-A-156</v>
      </c>
      <c r="N158" t="str">
        <f>D158&amp;" - "&amp;M158</f>
        <v xml:space="preserve">Roam Hub - </v>
      </c>
      <c r="O158" t="str">
        <f>CONCATENATE(I158,": ",N158)</f>
        <v xml:space="preserve">FO-NBI-00#RH-KE-A-156: Roam Hub - </v>
      </c>
      <c r="S158" t="b">
        <v>0</v>
      </c>
      <c r="T158" t="b">
        <v>0</v>
      </c>
      <c r="U158" t="b">
        <v>0</v>
      </c>
      <c r="V158" t="b">
        <v>0</v>
      </c>
      <c r="W158" t="b">
        <v>0</v>
      </c>
      <c r="AE158">
        <f>sum(AG158:AK158)</f>
        <v>0</v>
      </c>
      <c r="AF158">
        <f>AG158*(6*84/1000)+AH158*(9*84/1000)+AI158*(10*84/1000)+AJ158*(25*84/1000)+AK158*(40*84/1000)</f>
        <v>0</v>
      </c>
    </row>
    <row r="159">
      <c r="A159" t="str">
        <v>NBI</v>
      </c>
      <c r="C159" t="str">
        <v>RH</v>
      </c>
      <c r="D159" t="str">
        <f>vlookup(C159,'List of Chargers'!$A$2:$B$5,2,FALSE)</f>
        <v>Roam Hub</v>
      </c>
      <c r="E159" t="str">
        <v>KE</v>
      </c>
      <c r="F159" t="str">
        <v>A</v>
      </c>
      <c r="G159">
        <v>157</v>
      </c>
      <c r="H159" t="str">
        <f>CONCATENATE("#",C159,"-",E159,"-",F159,"-",G159,)</f>
        <v>#RH-KE-A-157</v>
      </c>
      <c r="I159" t="str">
        <f>concatenate("FO-",A159,"-",TEXT(B159,"00"),H159)</f>
        <v>FO-NBI-00#RH-KE-A-157</v>
      </c>
      <c r="N159" t="str">
        <f>D159&amp;" - "&amp;M159</f>
        <v xml:space="preserve">Roam Hub - </v>
      </c>
      <c r="O159" t="str">
        <f>CONCATENATE(I159,": ",N159)</f>
        <v xml:space="preserve">FO-NBI-00#RH-KE-A-157: Roam Hub - </v>
      </c>
      <c r="S159" t="b">
        <v>0</v>
      </c>
      <c r="T159" t="b">
        <v>0</v>
      </c>
      <c r="U159" t="b">
        <v>0</v>
      </c>
      <c r="V159" t="b">
        <v>0</v>
      </c>
      <c r="W159" t="b">
        <v>0</v>
      </c>
      <c r="AE159">
        <f>sum(AG159:AK159)</f>
        <v>0</v>
      </c>
      <c r="AF159">
        <f>AG159*(6*84/1000)+AH159*(9*84/1000)+AI159*(10*84/1000)+AJ159*(25*84/1000)+AK159*(40*84/1000)</f>
        <v>0</v>
      </c>
    </row>
    <row r="160">
      <c r="A160" t="str">
        <v>NBI</v>
      </c>
      <c r="C160" t="str">
        <v>RH</v>
      </c>
      <c r="D160" t="str">
        <f>vlookup(C160,'List of Chargers'!$A$2:$B$5,2,FALSE)</f>
        <v>Roam Hub</v>
      </c>
      <c r="E160" t="str">
        <v>KE</v>
      </c>
      <c r="F160" t="str">
        <v>A</v>
      </c>
      <c r="G160">
        <v>158</v>
      </c>
      <c r="H160" t="str">
        <f>CONCATENATE("#",C160,"-",E160,"-",F160,"-",G160,)</f>
        <v>#RH-KE-A-158</v>
      </c>
      <c r="I160" t="str">
        <f>concatenate("FO-",A160,"-",TEXT(B160,"00"),H160)</f>
        <v>FO-NBI-00#RH-KE-A-158</v>
      </c>
      <c r="N160" t="str">
        <f>D160&amp;" - "&amp;M160</f>
        <v xml:space="preserve">Roam Hub - </v>
      </c>
      <c r="O160" t="str">
        <f>CONCATENATE(I160,": ",N160)</f>
        <v xml:space="preserve">FO-NBI-00#RH-KE-A-158: Roam Hub - </v>
      </c>
      <c r="S160" t="b">
        <v>0</v>
      </c>
      <c r="T160" t="b">
        <v>0</v>
      </c>
      <c r="U160" t="b">
        <v>0</v>
      </c>
      <c r="V160" t="b">
        <v>0</v>
      </c>
      <c r="W160" t="b">
        <v>0</v>
      </c>
      <c r="AE160">
        <f>sum(AG160:AK160)</f>
        <v>0</v>
      </c>
      <c r="AF160">
        <f>AG160*(6*84/1000)+AH160*(9*84/1000)+AI160*(10*84/1000)+AJ160*(25*84/1000)+AK160*(40*84/1000)</f>
        <v>0</v>
      </c>
    </row>
    <row r="161">
      <c r="A161" t="str">
        <v>NBI</v>
      </c>
      <c r="C161" t="str">
        <v>RH</v>
      </c>
      <c r="D161" t="str">
        <f>vlookup(C161,'List of Chargers'!$A$2:$B$5,2,FALSE)</f>
        <v>Roam Hub</v>
      </c>
      <c r="E161" t="str">
        <v>KE</v>
      </c>
      <c r="F161" t="str">
        <v>A</v>
      </c>
      <c r="G161">
        <v>159</v>
      </c>
      <c r="H161" t="str">
        <f>CONCATENATE("#",C161,"-",E161,"-",F161,"-",G161,)</f>
        <v>#RH-KE-A-159</v>
      </c>
      <c r="I161" t="str">
        <f>concatenate("FO-",A161,"-",TEXT(B161,"00"),H161)</f>
        <v>FO-NBI-00#RH-KE-A-159</v>
      </c>
      <c r="N161" t="str">
        <f>D161&amp;" - "&amp;M161</f>
        <v xml:space="preserve">Roam Hub - </v>
      </c>
      <c r="O161" t="str">
        <f>CONCATENATE(I161,": ",N161)</f>
        <v xml:space="preserve">FO-NBI-00#RH-KE-A-159: Roam Hub - </v>
      </c>
      <c r="S161" t="b">
        <v>0</v>
      </c>
      <c r="T161" t="b">
        <v>0</v>
      </c>
      <c r="U161" t="b">
        <v>0</v>
      </c>
      <c r="V161" t="b">
        <v>0</v>
      </c>
      <c r="W161" t="b">
        <v>0</v>
      </c>
      <c r="AE161">
        <f>sum(AG161:AK161)</f>
        <v>0</v>
      </c>
      <c r="AF161">
        <f>AG161*(6*84/1000)+AH161*(9*84/1000)+AI161*(10*84/1000)+AJ161*(25*84/1000)+AK161*(40*84/1000)</f>
        <v>0</v>
      </c>
    </row>
    <row r="162">
      <c r="A162" t="str">
        <v>NBI</v>
      </c>
      <c r="C162" t="str">
        <v>RH</v>
      </c>
      <c r="D162" t="str">
        <f>vlookup(C162,'List of Chargers'!$A$2:$B$5,2,FALSE)</f>
        <v>Roam Hub</v>
      </c>
      <c r="E162" t="str">
        <v>KE</v>
      </c>
      <c r="F162" t="str">
        <v>A</v>
      </c>
      <c r="G162">
        <v>160</v>
      </c>
      <c r="H162" t="str">
        <f>CONCATENATE("#",C162,"-",E162,"-",F162,"-",G162,)</f>
        <v>#RH-KE-A-160</v>
      </c>
      <c r="I162" t="str">
        <f>concatenate("FO-",A162,"-",TEXT(B162,"00"),H162)</f>
        <v>FO-NBI-00#RH-KE-A-160</v>
      </c>
      <c r="N162" t="str">
        <f>D162&amp;" - "&amp;M162</f>
        <v xml:space="preserve">Roam Hub - </v>
      </c>
      <c r="O162" t="str">
        <f>CONCATENATE(I162,": ",N162)</f>
        <v xml:space="preserve">FO-NBI-00#RH-KE-A-160: Roam Hub - </v>
      </c>
      <c r="S162" t="b">
        <v>0</v>
      </c>
      <c r="T162" t="b">
        <v>0</v>
      </c>
      <c r="U162" t="b">
        <v>0</v>
      </c>
      <c r="V162" t="b">
        <v>0</v>
      </c>
      <c r="W162" t="b">
        <v>0</v>
      </c>
      <c r="AE162">
        <f>sum(AG162:AK162)</f>
        <v>0</v>
      </c>
      <c r="AF162">
        <f>AG162*(6*84/1000)+AH162*(9*84/1000)+AI162*(10*84/1000)+AJ162*(25*84/1000)+AK162*(40*84/1000)</f>
        <v>0</v>
      </c>
    </row>
    <row r="163">
      <c r="A163" t="str">
        <v>NBI</v>
      </c>
      <c r="C163" t="str">
        <v>RH</v>
      </c>
      <c r="D163" t="str">
        <f>vlookup(C163,'List of Chargers'!$A$2:$B$5,2,FALSE)</f>
        <v>Roam Hub</v>
      </c>
      <c r="E163" t="str">
        <v>KE</v>
      </c>
      <c r="F163" t="str">
        <v>A</v>
      </c>
      <c r="G163">
        <v>161</v>
      </c>
      <c r="H163" t="str">
        <f>CONCATENATE("#",C163,"-",E163,"-",F163,"-",G163,)</f>
        <v>#RH-KE-A-161</v>
      </c>
      <c r="I163" t="str">
        <f>concatenate("FO-",A163,"-",TEXT(B163,"00"),H163)</f>
        <v>FO-NBI-00#RH-KE-A-161</v>
      </c>
      <c r="N163" t="str">
        <f>D163&amp;" - "&amp;M163</f>
        <v xml:space="preserve">Roam Hub - </v>
      </c>
      <c r="O163" t="str">
        <f>CONCATENATE(I163,": ",N163)</f>
        <v xml:space="preserve">FO-NBI-00#RH-KE-A-161: Roam Hub - </v>
      </c>
      <c r="S163" t="b">
        <v>0</v>
      </c>
      <c r="T163" t="b">
        <v>0</v>
      </c>
      <c r="U163" t="b">
        <v>0</v>
      </c>
      <c r="V163" t="b">
        <v>0</v>
      </c>
      <c r="W163" t="b">
        <v>0</v>
      </c>
      <c r="AE163">
        <f>sum(AG163:AK163)</f>
        <v>0</v>
      </c>
      <c r="AF163">
        <f>AG163*(6*84/1000)+AH163*(9*84/1000)+AI163*(10*84/1000)+AJ163*(25*84/1000)+AK163*(40*84/1000)</f>
        <v>0</v>
      </c>
    </row>
    <row r="164">
      <c r="A164" t="str">
        <v>NBI</v>
      </c>
      <c r="C164" t="str">
        <v>RH</v>
      </c>
      <c r="D164" t="str">
        <f>vlookup(C164,'List of Chargers'!$A$2:$B$5,2,FALSE)</f>
        <v>Roam Hub</v>
      </c>
      <c r="E164" t="str">
        <v>KE</v>
      </c>
      <c r="F164" t="str">
        <v>A</v>
      </c>
      <c r="G164">
        <v>162</v>
      </c>
      <c r="H164" t="str">
        <f>CONCATENATE("#",C164,"-",E164,"-",F164,"-",G164,)</f>
        <v>#RH-KE-A-162</v>
      </c>
      <c r="I164" t="str">
        <f>concatenate("FO-",A164,"-",TEXT(B164,"00"),H164)</f>
        <v>FO-NBI-00#RH-KE-A-162</v>
      </c>
      <c r="N164" t="str">
        <f>D164&amp;" - "&amp;M164</f>
        <v xml:space="preserve">Roam Hub - </v>
      </c>
      <c r="O164" t="str">
        <f>CONCATENATE(I164,": ",N164)</f>
        <v xml:space="preserve">FO-NBI-00#RH-KE-A-162: Roam Hub - </v>
      </c>
      <c r="S164" t="b">
        <v>0</v>
      </c>
      <c r="T164" t="b">
        <v>0</v>
      </c>
      <c r="U164" t="b">
        <v>0</v>
      </c>
      <c r="V164" t="b">
        <v>0</v>
      </c>
      <c r="W164" t="b">
        <v>0</v>
      </c>
      <c r="AE164">
        <f>sum(AG164:AK164)</f>
        <v>0</v>
      </c>
      <c r="AF164">
        <f>AG164*(6*84/1000)+AH164*(9*84/1000)+AI164*(10*84/1000)+AJ164*(25*84/1000)+AK164*(40*84/1000)</f>
        <v>0</v>
      </c>
    </row>
    <row r="165">
      <c r="A165" t="str">
        <v>NBI</v>
      </c>
      <c r="C165" t="str">
        <v>RH</v>
      </c>
      <c r="D165" t="str">
        <f>vlookup(C165,'List of Chargers'!$A$2:$B$5,2,FALSE)</f>
        <v>Roam Hub</v>
      </c>
      <c r="E165" t="str">
        <v>KE</v>
      </c>
      <c r="F165" t="str">
        <v>A</v>
      </c>
      <c r="G165">
        <v>163</v>
      </c>
      <c r="H165" t="str">
        <f>CONCATENATE("#",C165,"-",E165,"-",F165,"-",G165,)</f>
        <v>#RH-KE-A-163</v>
      </c>
      <c r="I165" t="str">
        <f>concatenate("FO-",A165,"-",TEXT(B165,"00"),H165)</f>
        <v>FO-NBI-00#RH-KE-A-163</v>
      </c>
      <c r="N165" t="str">
        <f>D165&amp;" - "&amp;M165</f>
        <v xml:space="preserve">Roam Hub - </v>
      </c>
      <c r="O165" t="str">
        <f>CONCATENATE(I165,": ",N165)</f>
        <v xml:space="preserve">FO-NBI-00#RH-KE-A-163: Roam Hub - </v>
      </c>
      <c r="S165" t="b">
        <v>0</v>
      </c>
      <c r="T165" t="b">
        <v>0</v>
      </c>
      <c r="U165" t="b">
        <v>0</v>
      </c>
      <c r="V165" t="b">
        <v>0</v>
      </c>
      <c r="W165" t="b">
        <v>0</v>
      </c>
      <c r="AE165">
        <f>sum(AG165:AK165)</f>
        <v>0</v>
      </c>
      <c r="AF165">
        <f>AG165*(6*84/1000)+AH165*(9*84/1000)+AI165*(10*84/1000)+AJ165*(25*84/1000)+AK165*(40*84/1000)</f>
        <v>0</v>
      </c>
    </row>
    <row r="166">
      <c r="A166" t="str">
        <v>NBI</v>
      </c>
      <c r="C166" t="str">
        <v>RH</v>
      </c>
      <c r="D166" t="str">
        <f>vlookup(C166,'List of Chargers'!$A$2:$B$5,2,FALSE)</f>
        <v>Roam Hub</v>
      </c>
      <c r="E166" t="str">
        <v>KE</v>
      </c>
      <c r="F166" t="str">
        <v>A</v>
      </c>
      <c r="G166">
        <v>164</v>
      </c>
      <c r="H166" t="str">
        <f>CONCATENATE("#",C166,"-",E166,"-",F166,"-",G166,)</f>
        <v>#RH-KE-A-164</v>
      </c>
      <c r="I166" t="str">
        <f>concatenate("FO-",A166,"-",TEXT(B166,"00"),H166)</f>
        <v>FO-NBI-00#RH-KE-A-164</v>
      </c>
      <c r="N166" t="str">
        <f>D166&amp;" - "&amp;M166</f>
        <v xml:space="preserve">Roam Hub - </v>
      </c>
      <c r="O166" t="str">
        <f>CONCATENATE(I166,": ",N166)</f>
        <v xml:space="preserve">FO-NBI-00#RH-KE-A-164: Roam Hub - </v>
      </c>
      <c r="S166" t="b">
        <v>0</v>
      </c>
      <c r="T166" t="b">
        <v>0</v>
      </c>
      <c r="U166" t="b">
        <v>0</v>
      </c>
      <c r="V166" t="b">
        <v>0</v>
      </c>
      <c r="W166" t="b">
        <v>0</v>
      </c>
      <c r="AE166">
        <f>sum(AG166:AK166)</f>
        <v>0</v>
      </c>
      <c r="AF166">
        <f>AG166*(6*84/1000)+AH166*(9*84/1000)+AI166*(10*84/1000)+AJ166*(25*84/1000)+AK166*(40*84/1000)</f>
        <v>0</v>
      </c>
    </row>
    <row r="167">
      <c r="A167" t="str">
        <v>NBI</v>
      </c>
      <c r="C167" t="str">
        <v>RH</v>
      </c>
      <c r="D167" t="str">
        <f>vlookup(C167,'List of Chargers'!$A$2:$B$5,2,FALSE)</f>
        <v>Roam Hub</v>
      </c>
      <c r="E167" t="str">
        <v>KE</v>
      </c>
      <c r="F167" t="str">
        <v>A</v>
      </c>
      <c r="G167">
        <v>165</v>
      </c>
      <c r="H167" t="str">
        <f>CONCATENATE("#",C167,"-",E167,"-",F167,"-",G167,)</f>
        <v>#RH-KE-A-165</v>
      </c>
      <c r="I167" t="str">
        <f>concatenate("FO-",A167,"-",TEXT(B167,"00"),H167)</f>
        <v>FO-NBI-00#RH-KE-A-165</v>
      </c>
      <c r="N167" t="str">
        <f>D167&amp;" - "&amp;M167</f>
        <v xml:space="preserve">Roam Hub - </v>
      </c>
      <c r="O167" t="str">
        <f>CONCATENATE(I167,": ",N167)</f>
        <v xml:space="preserve">FO-NBI-00#RH-KE-A-165: Roam Hub - </v>
      </c>
      <c r="S167" t="b">
        <v>0</v>
      </c>
      <c r="T167" t="b">
        <v>0</v>
      </c>
      <c r="U167" t="b">
        <v>0</v>
      </c>
      <c r="V167" t="b">
        <v>0</v>
      </c>
      <c r="W167" t="b">
        <v>0</v>
      </c>
      <c r="AE167">
        <f>sum(AG167:AK167)</f>
        <v>0</v>
      </c>
      <c r="AF167">
        <f>AG167*(6*84/1000)+AH167*(9*84/1000)+AI167*(10*84/1000)+AJ167*(25*84/1000)+AK167*(40*84/1000)</f>
        <v>0</v>
      </c>
    </row>
    <row r="168">
      <c r="A168" t="str">
        <v>NBI</v>
      </c>
      <c r="C168" t="str">
        <v>RH</v>
      </c>
      <c r="D168" t="str">
        <f>vlookup(C168,'List of Chargers'!$A$2:$B$5,2,FALSE)</f>
        <v>Roam Hub</v>
      </c>
      <c r="E168" t="str">
        <v>KE</v>
      </c>
      <c r="F168" t="str">
        <v>A</v>
      </c>
      <c r="G168">
        <v>166</v>
      </c>
      <c r="H168" t="str">
        <f>CONCATENATE("#",C168,"-",E168,"-",F168,"-",G168,)</f>
        <v>#RH-KE-A-166</v>
      </c>
      <c r="I168" t="str">
        <f>concatenate("FO-",A168,"-",TEXT(B168,"00"),H168)</f>
        <v>FO-NBI-00#RH-KE-A-166</v>
      </c>
      <c r="N168" t="str">
        <f>D168&amp;" - "&amp;M168</f>
        <v xml:space="preserve">Roam Hub - </v>
      </c>
      <c r="O168" t="str">
        <f>CONCATENATE(I168,": ",N168)</f>
        <v xml:space="preserve">FO-NBI-00#RH-KE-A-166: Roam Hub - </v>
      </c>
      <c r="S168" t="b">
        <v>0</v>
      </c>
      <c r="T168" t="b">
        <v>0</v>
      </c>
      <c r="U168" t="b">
        <v>0</v>
      </c>
      <c r="V168" t="b">
        <v>0</v>
      </c>
      <c r="W168" t="b">
        <v>0</v>
      </c>
      <c r="AE168">
        <f>sum(AG168:AK168)</f>
        <v>0</v>
      </c>
      <c r="AF168">
        <f>AG168*(6*84/1000)+AH168*(9*84/1000)+AI168*(10*84/1000)+AJ168*(25*84/1000)+AK168*(40*84/1000)</f>
        <v>0</v>
      </c>
    </row>
    <row r="169">
      <c r="A169" t="str">
        <v>NBI</v>
      </c>
      <c r="C169" t="str">
        <v>RH</v>
      </c>
      <c r="D169" t="str">
        <f>vlookup(C169,'List of Chargers'!$A$2:$B$5,2,FALSE)</f>
        <v>Roam Hub</v>
      </c>
      <c r="E169" t="str">
        <v>KE</v>
      </c>
      <c r="F169" t="str">
        <v>A</v>
      </c>
      <c r="G169">
        <v>167</v>
      </c>
      <c r="H169" t="str">
        <f>CONCATENATE("#",C169,"-",E169,"-",F169,"-",G169,)</f>
        <v>#RH-KE-A-167</v>
      </c>
      <c r="I169" t="str">
        <f>concatenate("FO-",A169,"-",TEXT(B169,"00"),H169)</f>
        <v>FO-NBI-00#RH-KE-A-167</v>
      </c>
      <c r="N169" t="str">
        <f>D169&amp;" - "&amp;M169</f>
        <v xml:space="preserve">Roam Hub - </v>
      </c>
      <c r="O169" t="str">
        <f>CONCATENATE(I169,": ",N169)</f>
        <v xml:space="preserve">FO-NBI-00#RH-KE-A-167: Roam Hub - </v>
      </c>
      <c r="S169" t="b">
        <v>0</v>
      </c>
      <c r="T169" t="b">
        <v>0</v>
      </c>
      <c r="U169" t="b">
        <v>0</v>
      </c>
      <c r="V169" t="b">
        <v>0</v>
      </c>
      <c r="W169" t="b">
        <v>0</v>
      </c>
      <c r="AE169">
        <f>sum(AG169:AK169)</f>
        <v>0</v>
      </c>
      <c r="AF169">
        <f>AG169*(6*84/1000)+AH169*(9*84/1000)+AI169*(10*84/1000)+AJ169*(25*84/1000)+AK169*(40*84/1000)</f>
        <v>0</v>
      </c>
    </row>
    <row r="170">
      <c r="A170" t="str">
        <v>NBI</v>
      </c>
      <c r="C170" t="str">
        <v>RH</v>
      </c>
      <c r="D170" t="str">
        <f>vlookup(C170,'List of Chargers'!$A$2:$B$5,2,FALSE)</f>
        <v>Roam Hub</v>
      </c>
      <c r="E170" t="str">
        <v>KE</v>
      </c>
      <c r="F170" t="str">
        <v>A</v>
      </c>
      <c r="G170">
        <v>168</v>
      </c>
      <c r="H170" t="str">
        <f>CONCATENATE("#",C170,"-",E170,"-",F170,"-",G170,)</f>
        <v>#RH-KE-A-168</v>
      </c>
      <c r="I170" t="str">
        <f>concatenate("FO-",A170,"-",TEXT(B170,"00"),H170)</f>
        <v>FO-NBI-00#RH-KE-A-168</v>
      </c>
      <c r="N170" t="str">
        <f>D170&amp;" - "&amp;M170</f>
        <v xml:space="preserve">Roam Hub - </v>
      </c>
      <c r="O170" t="str">
        <f>CONCATENATE(I170,": ",N170)</f>
        <v xml:space="preserve">FO-NBI-00#RH-KE-A-168: Roam Hub - </v>
      </c>
      <c r="S170" t="b">
        <v>0</v>
      </c>
      <c r="T170" t="b">
        <v>0</v>
      </c>
      <c r="U170" t="b">
        <v>0</v>
      </c>
      <c r="V170" t="b">
        <v>0</v>
      </c>
      <c r="W170" t="b">
        <v>0</v>
      </c>
      <c r="AE170">
        <f>sum(AG170:AK170)</f>
        <v>0</v>
      </c>
      <c r="AF170">
        <f>AG170*(6*84/1000)+AH170*(9*84/1000)+AI170*(10*84/1000)+AJ170*(25*84/1000)+AK170*(40*84/1000)</f>
        <v>0</v>
      </c>
    </row>
    <row r="171">
      <c r="A171" t="str">
        <v>NBI</v>
      </c>
      <c r="C171" t="str">
        <v>RH</v>
      </c>
      <c r="D171" t="str">
        <f>vlookup(C171,'List of Chargers'!$A$2:$B$5,2,FALSE)</f>
        <v>Roam Hub</v>
      </c>
      <c r="E171" t="str">
        <v>KE</v>
      </c>
      <c r="F171" t="str">
        <v>A</v>
      </c>
      <c r="G171">
        <v>169</v>
      </c>
      <c r="H171" t="str">
        <f>CONCATENATE("#",C171,"-",E171,"-",F171,"-",G171,)</f>
        <v>#RH-KE-A-169</v>
      </c>
      <c r="I171" t="str">
        <f>concatenate("FO-",A171,"-",TEXT(B171,"00"),H171)</f>
        <v>FO-NBI-00#RH-KE-A-169</v>
      </c>
      <c r="N171" t="str">
        <f>D171&amp;" - "&amp;M171</f>
        <v xml:space="preserve">Roam Hub - </v>
      </c>
      <c r="O171" t="str">
        <f>CONCATENATE(I171,": ",N171)</f>
        <v xml:space="preserve">FO-NBI-00#RH-KE-A-169: Roam Hub - </v>
      </c>
      <c r="S171" t="b">
        <v>0</v>
      </c>
      <c r="T171" t="b">
        <v>0</v>
      </c>
      <c r="U171" t="b">
        <v>0</v>
      </c>
      <c r="V171" t="b">
        <v>0</v>
      </c>
      <c r="W171" t="b">
        <v>0</v>
      </c>
      <c r="AE171">
        <f>sum(AG171:AK171)</f>
        <v>0</v>
      </c>
      <c r="AF171">
        <f>AG171*(6*84/1000)+AH171*(9*84/1000)+AI171*(10*84/1000)+AJ171*(25*84/1000)+AK171*(40*84/1000)</f>
        <v>0</v>
      </c>
    </row>
    <row r="172">
      <c r="A172" t="str">
        <v>NBI</v>
      </c>
      <c r="C172" t="str">
        <v>RH</v>
      </c>
      <c r="D172" t="str">
        <f>vlookup(C172,'List of Chargers'!$A$2:$B$5,2,FALSE)</f>
        <v>Roam Hub</v>
      </c>
      <c r="E172" t="str">
        <v>KE</v>
      </c>
      <c r="F172" t="str">
        <v>A</v>
      </c>
      <c r="G172">
        <v>170</v>
      </c>
      <c r="H172" t="str">
        <f>CONCATENATE("#",C172,"-",E172,"-",F172,"-",G172,)</f>
        <v>#RH-KE-A-170</v>
      </c>
      <c r="I172" t="str">
        <f>concatenate("FO-",A172,"-",TEXT(B172,"00"),H172)</f>
        <v>FO-NBI-00#RH-KE-A-170</v>
      </c>
      <c r="N172" t="str">
        <f>D172&amp;" - "&amp;M172</f>
        <v xml:space="preserve">Roam Hub - </v>
      </c>
      <c r="O172" t="str">
        <f>CONCATENATE(I172,": ",N172)</f>
        <v xml:space="preserve">FO-NBI-00#RH-KE-A-170: Roam Hub - </v>
      </c>
      <c r="S172" t="b">
        <v>0</v>
      </c>
      <c r="T172" t="b">
        <v>0</v>
      </c>
      <c r="U172" t="b">
        <v>0</v>
      </c>
      <c r="V172" t="b">
        <v>0</v>
      </c>
      <c r="W172" t="b">
        <v>0</v>
      </c>
      <c r="AE172">
        <f>sum(AG172:AK172)</f>
        <v>0</v>
      </c>
      <c r="AF172">
        <f>AG172*(6*84/1000)+AH172*(9*84/1000)+AI172*(10*84/1000)+AJ172*(25*84/1000)+AK172*(40*84/1000)</f>
        <v>0</v>
      </c>
    </row>
    <row r="173">
      <c r="A173" t="str">
        <v>NBI</v>
      </c>
      <c r="C173" t="str">
        <v>RH</v>
      </c>
      <c r="D173" t="str">
        <f>vlookup(C173,'List of Chargers'!$A$2:$B$5,2,FALSE)</f>
        <v>Roam Hub</v>
      </c>
      <c r="E173" t="str">
        <v>KE</v>
      </c>
      <c r="F173" t="str">
        <v>A</v>
      </c>
      <c r="G173">
        <v>171</v>
      </c>
      <c r="H173" t="str">
        <f>CONCATENATE("#",C173,"-",E173,"-",F173,"-",G173,)</f>
        <v>#RH-KE-A-171</v>
      </c>
      <c r="I173" t="str">
        <f>concatenate("FO-",A173,"-",TEXT(B173,"00"),H173)</f>
        <v>FO-NBI-00#RH-KE-A-171</v>
      </c>
      <c r="N173" t="str">
        <f>D173&amp;" - "&amp;M173</f>
        <v xml:space="preserve">Roam Hub - </v>
      </c>
      <c r="O173" t="str">
        <f>CONCATENATE(I173,": ",N173)</f>
        <v xml:space="preserve">FO-NBI-00#RH-KE-A-171: Roam Hub - </v>
      </c>
      <c r="S173" t="b">
        <v>0</v>
      </c>
      <c r="T173" t="b">
        <v>0</v>
      </c>
      <c r="U173" t="b">
        <v>0</v>
      </c>
      <c r="V173" t="b">
        <v>0</v>
      </c>
      <c r="W173" t="b">
        <v>0</v>
      </c>
      <c r="AE173">
        <f>sum(AG173:AK173)</f>
        <v>0</v>
      </c>
      <c r="AF173">
        <f>AG173*(6*84/1000)+AH173*(9*84/1000)+AI173*(10*84/1000)+AJ173*(25*84/1000)+AK173*(40*84/1000)</f>
        <v>0</v>
      </c>
    </row>
    <row r="174">
      <c r="A174" t="str">
        <v>NBI</v>
      </c>
      <c r="C174" t="str">
        <v>RH</v>
      </c>
      <c r="D174" t="str">
        <f>vlookup(C174,'List of Chargers'!$A$2:$B$5,2,FALSE)</f>
        <v>Roam Hub</v>
      </c>
      <c r="E174" t="str">
        <v>KE</v>
      </c>
      <c r="F174" t="str">
        <v>A</v>
      </c>
      <c r="G174">
        <v>172</v>
      </c>
      <c r="H174" t="str">
        <f>CONCATENATE("#",C174,"-",E174,"-",F174,"-",G174,)</f>
        <v>#RH-KE-A-172</v>
      </c>
      <c r="I174" t="str">
        <f>concatenate("FO-",A174,"-",TEXT(B174,"00"),H174)</f>
        <v>FO-NBI-00#RH-KE-A-172</v>
      </c>
      <c r="N174" t="str">
        <f>D174&amp;" - "&amp;M174</f>
        <v xml:space="preserve">Roam Hub - </v>
      </c>
      <c r="O174" t="str">
        <f>CONCATENATE(I174,": ",N174)</f>
        <v xml:space="preserve">FO-NBI-00#RH-KE-A-172: Roam Hub - </v>
      </c>
      <c r="S174" t="b">
        <v>0</v>
      </c>
      <c r="T174" t="b">
        <v>0</v>
      </c>
      <c r="U174" t="b">
        <v>0</v>
      </c>
      <c r="V174" t="b">
        <v>0</v>
      </c>
      <c r="W174" t="b">
        <v>0</v>
      </c>
      <c r="AE174">
        <f>sum(AG174:AK174)</f>
        <v>0</v>
      </c>
      <c r="AF174">
        <f>AG174*(6*84/1000)+AH174*(9*84/1000)+AI174*(10*84/1000)+AJ174*(25*84/1000)+AK174*(40*84/1000)</f>
        <v>0</v>
      </c>
    </row>
    <row r="175">
      <c r="A175" t="str">
        <v>NBI</v>
      </c>
      <c r="C175" t="str">
        <v>RH</v>
      </c>
      <c r="D175" t="str">
        <f>vlookup(C175,'List of Chargers'!$A$2:$B$5,2,FALSE)</f>
        <v>Roam Hub</v>
      </c>
      <c r="E175" t="str">
        <v>KE</v>
      </c>
      <c r="F175" t="str">
        <v>A</v>
      </c>
      <c r="G175">
        <v>173</v>
      </c>
      <c r="H175" t="str">
        <f>CONCATENATE("#",C175,"-",E175,"-",F175,"-",G175,)</f>
        <v>#RH-KE-A-173</v>
      </c>
      <c r="I175" t="str">
        <f>concatenate("FO-",A175,"-",TEXT(B175,"00"),H175)</f>
        <v>FO-NBI-00#RH-KE-A-173</v>
      </c>
      <c r="N175" t="str">
        <f>D175&amp;" - "&amp;M175</f>
        <v xml:space="preserve">Roam Hub - </v>
      </c>
      <c r="O175" t="str">
        <f>CONCATENATE(I175,": ",N175)</f>
        <v xml:space="preserve">FO-NBI-00#RH-KE-A-173: Roam Hub - </v>
      </c>
      <c r="S175" t="b">
        <v>0</v>
      </c>
      <c r="T175" t="b">
        <v>0</v>
      </c>
      <c r="U175" t="b">
        <v>0</v>
      </c>
      <c r="V175" t="b">
        <v>0</v>
      </c>
      <c r="W175" t="b">
        <v>0</v>
      </c>
      <c r="AE175">
        <f>sum(AG175:AK175)</f>
        <v>0</v>
      </c>
      <c r="AF175">
        <f>AG175*(6*84/1000)+AH175*(9*84/1000)+AI175*(10*84/1000)+AJ175*(25*84/1000)+AK175*(40*84/1000)</f>
        <v>0</v>
      </c>
    </row>
    <row r="176">
      <c r="A176" t="str">
        <v>NBI</v>
      </c>
      <c r="C176" t="str">
        <v>RH</v>
      </c>
      <c r="D176" t="str">
        <f>vlookup(C176,'List of Chargers'!$A$2:$B$5,2,FALSE)</f>
        <v>Roam Hub</v>
      </c>
      <c r="E176" t="str">
        <v>KE</v>
      </c>
      <c r="F176" t="str">
        <v>A</v>
      </c>
      <c r="G176">
        <v>174</v>
      </c>
      <c r="H176" t="str">
        <f>CONCATENATE("#",C176,"-",E176,"-",F176,"-",G176,)</f>
        <v>#RH-KE-A-174</v>
      </c>
      <c r="I176" t="str">
        <f>concatenate("FO-",A176,"-",TEXT(B176,"00"),H176)</f>
        <v>FO-NBI-00#RH-KE-A-174</v>
      </c>
      <c r="N176" t="str">
        <f>D176&amp;" - "&amp;M176</f>
        <v xml:space="preserve">Roam Hub - </v>
      </c>
      <c r="O176" t="str">
        <f>CONCATENATE(I176,": ",N176)</f>
        <v xml:space="preserve">FO-NBI-00#RH-KE-A-174: Roam Hub - </v>
      </c>
      <c r="S176" t="b">
        <v>0</v>
      </c>
      <c r="T176" t="b">
        <v>0</v>
      </c>
      <c r="U176" t="b">
        <v>0</v>
      </c>
      <c r="V176" t="b">
        <v>0</v>
      </c>
      <c r="W176" t="b">
        <v>0</v>
      </c>
      <c r="AE176">
        <f>sum(AG176:AK176)</f>
        <v>0</v>
      </c>
      <c r="AF176">
        <f>AG176*(6*84/1000)+AH176*(9*84/1000)+AI176*(10*84/1000)+AJ176*(25*84/1000)+AK176*(40*84/1000)</f>
        <v>0</v>
      </c>
    </row>
    <row r="177">
      <c r="A177" t="str">
        <v>NBI</v>
      </c>
      <c r="C177" t="str">
        <v>RH</v>
      </c>
      <c r="D177" t="str">
        <f>vlookup(C177,'List of Chargers'!$A$2:$B$5,2,FALSE)</f>
        <v>Roam Hub</v>
      </c>
      <c r="E177" t="str">
        <v>KE</v>
      </c>
      <c r="F177" t="str">
        <v>A</v>
      </c>
      <c r="G177">
        <v>175</v>
      </c>
      <c r="H177" t="str">
        <f>CONCATENATE("#",C177,"-",E177,"-",F177,"-",G177,)</f>
        <v>#RH-KE-A-175</v>
      </c>
      <c r="I177" t="str">
        <f>concatenate("FO-",A177,"-",TEXT(B177,"00"),H177)</f>
        <v>FO-NBI-00#RH-KE-A-175</v>
      </c>
      <c r="N177" t="str">
        <f>D177&amp;" - "&amp;M177</f>
        <v xml:space="preserve">Roam Hub - </v>
      </c>
      <c r="O177" t="str">
        <f>CONCATENATE(I177,": ",N177)</f>
        <v xml:space="preserve">FO-NBI-00#RH-KE-A-175: Roam Hub - </v>
      </c>
      <c r="S177" t="b">
        <v>0</v>
      </c>
      <c r="T177" t="b">
        <v>0</v>
      </c>
      <c r="U177" t="b">
        <v>0</v>
      </c>
      <c r="V177" t="b">
        <v>0</v>
      </c>
      <c r="W177" t="b">
        <v>0</v>
      </c>
      <c r="AE177">
        <f>sum(AG177:AK177)</f>
        <v>0</v>
      </c>
      <c r="AF177">
        <f>AG177*(6*84/1000)+AH177*(9*84/1000)+AI177*(10*84/1000)+AJ177*(25*84/1000)+AK177*(40*84/1000)</f>
        <v>0</v>
      </c>
    </row>
    <row r="178">
      <c r="A178" t="str">
        <v>NBI</v>
      </c>
      <c r="C178" t="str">
        <v>RH</v>
      </c>
      <c r="D178" t="str">
        <f>vlookup(C178,'List of Chargers'!$A$2:$B$5,2,FALSE)</f>
        <v>Roam Hub</v>
      </c>
      <c r="E178" t="str">
        <v>KE</v>
      </c>
      <c r="F178" t="str">
        <v>A</v>
      </c>
      <c r="G178">
        <v>176</v>
      </c>
      <c r="H178" t="str">
        <f>CONCATENATE("#",C178,"-",E178,"-",F178,"-",G178,)</f>
        <v>#RH-KE-A-176</v>
      </c>
      <c r="I178" t="str">
        <f>concatenate("FO-",A178,"-",TEXT(B178,"00"),H178)</f>
        <v>FO-NBI-00#RH-KE-A-176</v>
      </c>
      <c r="N178" t="str">
        <f>D178&amp;" - "&amp;M178</f>
        <v xml:space="preserve">Roam Hub - </v>
      </c>
      <c r="O178" t="str">
        <f>CONCATENATE(I178,": ",N178)</f>
        <v xml:space="preserve">FO-NBI-00#RH-KE-A-176: Roam Hub - </v>
      </c>
      <c r="S178" t="b">
        <v>0</v>
      </c>
      <c r="T178" t="b">
        <v>0</v>
      </c>
      <c r="U178" t="b">
        <v>0</v>
      </c>
      <c r="V178" t="b">
        <v>0</v>
      </c>
      <c r="W178" t="b">
        <v>0</v>
      </c>
      <c r="AE178">
        <f>sum(AG178:AK178)</f>
        <v>0</v>
      </c>
      <c r="AF178">
        <f>AG178*(6*84/1000)+AH178*(9*84/1000)+AI178*(10*84/1000)+AJ178*(25*84/1000)+AK178*(40*84/1000)</f>
        <v>0</v>
      </c>
    </row>
    <row r="179">
      <c r="A179" t="str">
        <v>NBI</v>
      </c>
      <c r="C179" t="str">
        <v>RH</v>
      </c>
      <c r="D179" t="str">
        <f>vlookup(C179,'List of Chargers'!$A$2:$B$5,2,FALSE)</f>
        <v>Roam Hub</v>
      </c>
      <c r="E179" t="str">
        <v>KE</v>
      </c>
      <c r="F179" t="str">
        <v>A</v>
      </c>
      <c r="G179">
        <v>177</v>
      </c>
      <c r="H179" t="str">
        <f>CONCATENATE("#",C179,"-",E179,"-",F179,"-",G179,)</f>
        <v>#RH-KE-A-177</v>
      </c>
      <c r="I179" t="str">
        <f>concatenate("FO-",A179,"-",TEXT(B179,"00"),H179)</f>
        <v>FO-NBI-00#RH-KE-A-177</v>
      </c>
      <c r="N179" t="str">
        <f>D179&amp;" - "&amp;M179</f>
        <v xml:space="preserve">Roam Hub - </v>
      </c>
      <c r="O179" t="str">
        <f>CONCATENATE(I179,": ",N179)</f>
        <v xml:space="preserve">FO-NBI-00#RH-KE-A-177: Roam Hub - </v>
      </c>
      <c r="S179" t="b">
        <v>0</v>
      </c>
      <c r="T179" t="b">
        <v>0</v>
      </c>
      <c r="U179" t="b">
        <v>0</v>
      </c>
      <c r="V179" t="b">
        <v>0</v>
      </c>
      <c r="W179" t="b">
        <v>0</v>
      </c>
      <c r="AE179">
        <f>sum(AG179:AK179)</f>
        <v>0</v>
      </c>
      <c r="AF179">
        <f>AG179*(6*84/1000)+AH179*(9*84/1000)+AI179*(10*84/1000)+AJ179*(25*84/1000)+AK179*(40*84/1000)</f>
        <v>0</v>
      </c>
    </row>
    <row r="180">
      <c r="A180" t="str">
        <v>NBI</v>
      </c>
      <c r="C180" t="str">
        <v>RH</v>
      </c>
      <c r="D180" t="str">
        <f>vlookup(C180,'List of Chargers'!$A$2:$B$5,2,FALSE)</f>
        <v>Roam Hub</v>
      </c>
      <c r="E180" t="str">
        <v>KE</v>
      </c>
      <c r="F180" t="str">
        <v>A</v>
      </c>
      <c r="G180">
        <v>178</v>
      </c>
      <c r="H180" t="str">
        <f>CONCATENATE("#",C180,"-",E180,"-",F180,"-",G180,)</f>
        <v>#RH-KE-A-178</v>
      </c>
      <c r="I180" t="str">
        <f>concatenate("FO-",A180,"-",TEXT(B180,"00"),H180)</f>
        <v>FO-NBI-00#RH-KE-A-178</v>
      </c>
      <c r="N180" t="str">
        <f>D180&amp;" - "&amp;M180</f>
        <v xml:space="preserve">Roam Hub - </v>
      </c>
      <c r="O180" t="str">
        <f>CONCATENATE(I180,": ",N180)</f>
        <v xml:space="preserve">FO-NBI-00#RH-KE-A-178: Roam Hub - </v>
      </c>
      <c r="S180" t="b">
        <v>0</v>
      </c>
      <c r="T180" t="b">
        <v>0</v>
      </c>
      <c r="U180" t="b">
        <v>0</v>
      </c>
      <c r="V180" t="b">
        <v>0</v>
      </c>
      <c r="W180" t="b">
        <v>0</v>
      </c>
      <c r="AE180">
        <f>sum(AG180:AK180)</f>
        <v>0</v>
      </c>
      <c r="AF180">
        <f>AG180*(6*84/1000)+AH180*(9*84/1000)+AI180*(10*84/1000)+AJ180*(25*84/1000)+AK180*(40*84/1000)</f>
        <v>0</v>
      </c>
    </row>
    <row r="181">
      <c r="A181" t="str">
        <v>NBI</v>
      </c>
      <c r="C181" t="str">
        <v>RH</v>
      </c>
      <c r="D181" t="str">
        <f>vlookup(C181,'List of Chargers'!$A$2:$B$5,2,FALSE)</f>
        <v>Roam Hub</v>
      </c>
      <c r="E181" t="str">
        <v>KE</v>
      </c>
      <c r="F181" t="str">
        <v>A</v>
      </c>
      <c r="G181">
        <v>179</v>
      </c>
      <c r="H181" t="str">
        <f>CONCATENATE("#",C181,"-",E181,"-",F181,"-",G181,)</f>
        <v>#RH-KE-A-179</v>
      </c>
      <c r="I181" t="str">
        <f>concatenate("FO-",A181,"-",TEXT(B181,"00"),H181)</f>
        <v>FO-NBI-00#RH-KE-A-179</v>
      </c>
      <c r="N181" t="str">
        <f>D181&amp;" - "&amp;M181</f>
        <v xml:space="preserve">Roam Hub - </v>
      </c>
      <c r="O181" t="str">
        <f>CONCATENATE(I181,": ",N181)</f>
        <v xml:space="preserve">FO-NBI-00#RH-KE-A-179: Roam Hub - </v>
      </c>
      <c r="S181" t="b">
        <v>0</v>
      </c>
      <c r="T181" t="b">
        <v>0</v>
      </c>
      <c r="U181" t="b">
        <v>0</v>
      </c>
      <c r="V181" t="b">
        <v>0</v>
      </c>
      <c r="W181" t="b">
        <v>0</v>
      </c>
      <c r="AE181">
        <f>sum(AG181:AK181)</f>
        <v>0</v>
      </c>
      <c r="AF181">
        <f>AG181*(6*84/1000)+AH181*(9*84/1000)+AI181*(10*84/1000)+AJ181*(25*84/1000)+AK181*(40*84/1000)</f>
        <v>0</v>
      </c>
    </row>
    <row r="182">
      <c r="A182" t="str">
        <v>NBI</v>
      </c>
      <c r="C182" t="str">
        <v>RH</v>
      </c>
      <c r="D182" t="str">
        <f>vlookup(C182,'List of Chargers'!$A$2:$B$5,2,FALSE)</f>
        <v>Roam Hub</v>
      </c>
      <c r="E182" t="str">
        <v>KE</v>
      </c>
      <c r="F182" t="str">
        <v>A</v>
      </c>
      <c r="G182">
        <v>180</v>
      </c>
      <c r="H182" t="str">
        <f>CONCATENATE("#",C182,"-",E182,"-",F182,"-",G182,)</f>
        <v>#RH-KE-A-180</v>
      </c>
      <c r="I182" t="str">
        <f>concatenate("FO-",A182,"-",TEXT(B182,"00"),H182)</f>
        <v>FO-NBI-00#RH-KE-A-180</v>
      </c>
      <c r="N182" t="str">
        <f>D182&amp;" - "&amp;M182</f>
        <v xml:space="preserve">Roam Hub - </v>
      </c>
      <c r="O182" t="str">
        <f>CONCATENATE(I182,": ",N182)</f>
        <v xml:space="preserve">FO-NBI-00#RH-KE-A-180: Roam Hub - </v>
      </c>
      <c r="S182" t="b">
        <v>0</v>
      </c>
      <c r="T182" t="b">
        <v>0</v>
      </c>
      <c r="U182" t="b">
        <v>0</v>
      </c>
      <c r="V182" t="b">
        <v>0</v>
      </c>
      <c r="W182" t="b">
        <v>0</v>
      </c>
      <c r="AE182">
        <f>sum(AG182:AK182)</f>
        <v>0</v>
      </c>
      <c r="AF182">
        <f>AG182*(6*84/1000)+AH182*(9*84/1000)+AI182*(10*84/1000)+AJ182*(25*84/1000)+AK182*(40*84/1000)</f>
        <v>0</v>
      </c>
    </row>
    <row r="183">
      <c r="A183" t="str">
        <v>NBI</v>
      </c>
      <c r="C183" t="str">
        <v>RH</v>
      </c>
      <c r="D183" t="str">
        <f>vlookup(C183,'List of Chargers'!$A$2:$B$5,2,FALSE)</f>
        <v>Roam Hub</v>
      </c>
      <c r="E183" t="str">
        <v>KE</v>
      </c>
      <c r="F183" t="str">
        <v>A</v>
      </c>
      <c r="G183">
        <v>181</v>
      </c>
      <c r="H183" t="str">
        <f>CONCATENATE("#",C183,"-",E183,"-",F183,"-",G183,)</f>
        <v>#RH-KE-A-181</v>
      </c>
      <c r="I183" t="str">
        <f>concatenate("FO-",A183,"-",TEXT(B183,"00"),H183)</f>
        <v>FO-NBI-00#RH-KE-A-181</v>
      </c>
      <c r="N183" t="str">
        <f>D183&amp;" - "&amp;M183</f>
        <v xml:space="preserve">Roam Hub - </v>
      </c>
      <c r="O183" t="str">
        <f>CONCATENATE(I183,": ",N183)</f>
        <v xml:space="preserve">FO-NBI-00#RH-KE-A-181: Roam Hub - </v>
      </c>
      <c r="S183" t="b">
        <v>0</v>
      </c>
      <c r="T183" t="b">
        <v>0</v>
      </c>
      <c r="U183" t="b">
        <v>0</v>
      </c>
      <c r="V183" t="b">
        <v>0</v>
      </c>
      <c r="W183" t="b">
        <v>0</v>
      </c>
      <c r="AE183">
        <f>sum(AG183:AK183)</f>
        <v>0</v>
      </c>
      <c r="AF183">
        <f>AG183*(6*84/1000)+AH183*(9*84/1000)+AI183*(10*84/1000)+AJ183*(25*84/1000)+AK183*(40*84/1000)</f>
        <v>0</v>
      </c>
    </row>
    <row r="184">
      <c r="A184" t="str">
        <v>NBI</v>
      </c>
      <c r="C184" t="str">
        <v>RH</v>
      </c>
      <c r="D184" t="str">
        <f>vlookup(C184,'List of Chargers'!$A$2:$B$5,2,FALSE)</f>
        <v>Roam Hub</v>
      </c>
      <c r="E184" t="str">
        <v>KE</v>
      </c>
      <c r="F184" t="str">
        <v>A</v>
      </c>
      <c r="G184">
        <v>182</v>
      </c>
      <c r="H184" t="str">
        <f>CONCATENATE("#",C184,"-",E184,"-",F184,"-",G184,)</f>
        <v>#RH-KE-A-182</v>
      </c>
      <c r="I184" t="str">
        <f>concatenate("FO-",A184,"-",TEXT(B184,"00"),H184)</f>
        <v>FO-NBI-00#RH-KE-A-182</v>
      </c>
      <c r="N184" t="str">
        <f>D184&amp;" - "&amp;M184</f>
        <v xml:space="preserve">Roam Hub - </v>
      </c>
      <c r="O184" t="str">
        <f>CONCATENATE(I184,": ",N184)</f>
        <v xml:space="preserve">FO-NBI-00#RH-KE-A-182: Roam Hub - </v>
      </c>
      <c r="S184" t="b">
        <v>0</v>
      </c>
      <c r="T184" t="b">
        <v>0</v>
      </c>
      <c r="U184" t="b">
        <v>0</v>
      </c>
      <c r="V184" t="b">
        <v>0</v>
      </c>
      <c r="W184" t="b">
        <v>0</v>
      </c>
      <c r="AE184">
        <f>sum(AG184:AK184)</f>
        <v>0</v>
      </c>
      <c r="AF184">
        <f>AG184*(6*84/1000)+AH184*(9*84/1000)+AI184*(10*84/1000)+AJ184*(25*84/1000)+AK184*(40*84/1000)</f>
        <v>0</v>
      </c>
    </row>
    <row r="185">
      <c r="A185" t="str">
        <v>NBI</v>
      </c>
      <c r="C185" t="str">
        <v>RH</v>
      </c>
      <c r="D185" t="str">
        <f>vlookup(C185,'List of Chargers'!$A$2:$B$5,2,FALSE)</f>
        <v>Roam Hub</v>
      </c>
      <c r="E185" t="str">
        <v>KE</v>
      </c>
      <c r="F185" t="str">
        <v>A</v>
      </c>
      <c r="G185">
        <v>183</v>
      </c>
      <c r="H185" t="str">
        <f>CONCATENATE("#",C185,"-",E185,"-",F185,"-",G185,)</f>
        <v>#RH-KE-A-183</v>
      </c>
      <c r="I185" t="str">
        <f>concatenate("FO-",A185,"-",TEXT(B185,"00"),H185)</f>
        <v>FO-NBI-00#RH-KE-A-183</v>
      </c>
      <c r="N185" t="str">
        <f>D185&amp;" - "&amp;M185</f>
        <v xml:space="preserve">Roam Hub - </v>
      </c>
      <c r="O185" t="str">
        <f>CONCATENATE(I185,": ",N185)</f>
        <v xml:space="preserve">FO-NBI-00#RH-KE-A-183: Roam Hub - </v>
      </c>
      <c r="S185" t="b">
        <v>0</v>
      </c>
      <c r="T185" t="b">
        <v>0</v>
      </c>
      <c r="U185" t="b">
        <v>0</v>
      </c>
      <c r="V185" t="b">
        <v>0</v>
      </c>
      <c r="W185" t="b">
        <v>0</v>
      </c>
      <c r="AE185">
        <f>sum(AG185:AK185)</f>
        <v>0</v>
      </c>
      <c r="AF185">
        <f>AG185*(6*84/1000)+AH185*(9*84/1000)+AI185*(10*84/1000)+AJ185*(25*84/1000)+AK185*(40*84/1000)</f>
        <v>0</v>
      </c>
    </row>
    <row r="186">
      <c r="A186" t="str">
        <v>NBI</v>
      </c>
      <c r="C186" t="str">
        <v>RH</v>
      </c>
      <c r="D186" t="str">
        <f>vlookup(C186,'List of Chargers'!$A$2:$B$5,2,FALSE)</f>
        <v>Roam Hub</v>
      </c>
      <c r="E186" t="str">
        <v>KE</v>
      </c>
      <c r="F186" t="str">
        <v>A</v>
      </c>
      <c r="G186">
        <v>184</v>
      </c>
      <c r="H186" t="str">
        <f>CONCATENATE("#",C186,"-",E186,"-",F186,"-",G186,)</f>
        <v>#RH-KE-A-184</v>
      </c>
      <c r="I186" t="str">
        <f>concatenate("FO-",A186,"-",TEXT(B186,"00"),H186)</f>
        <v>FO-NBI-00#RH-KE-A-184</v>
      </c>
      <c r="N186" t="str">
        <f>D186&amp;" - "&amp;M186</f>
        <v xml:space="preserve">Roam Hub - </v>
      </c>
      <c r="O186" t="str">
        <f>CONCATENATE(I186,": ",N186)</f>
        <v xml:space="preserve">FO-NBI-00#RH-KE-A-184: Roam Hub - </v>
      </c>
      <c r="S186" t="b">
        <v>0</v>
      </c>
      <c r="T186" t="b">
        <v>0</v>
      </c>
      <c r="U186" t="b">
        <v>0</v>
      </c>
      <c r="V186" t="b">
        <v>0</v>
      </c>
      <c r="W186" t="b">
        <v>0</v>
      </c>
      <c r="AE186">
        <f>sum(AG186:AK186)</f>
        <v>0</v>
      </c>
      <c r="AF186">
        <f>AG186*(6*84/1000)+AH186*(9*84/1000)+AI186*(10*84/1000)+AJ186*(25*84/1000)+AK186*(40*84/1000)</f>
        <v>0</v>
      </c>
    </row>
    <row r="187">
      <c r="A187" t="str">
        <v>NBI</v>
      </c>
      <c r="C187" t="str">
        <v>RH</v>
      </c>
      <c r="D187" t="str">
        <f>vlookup(C187,'List of Chargers'!$A$2:$B$5,2,FALSE)</f>
        <v>Roam Hub</v>
      </c>
      <c r="E187" t="str">
        <v>KE</v>
      </c>
      <c r="F187" t="str">
        <v>A</v>
      </c>
      <c r="G187">
        <v>185</v>
      </c>
      <c r="H187" t="str">
        <f>CONCATENATE("#",C187,"-",E187,"-",F187,"-",G187,)</f>
        <v>#RH-KE-A-185</v>
      </c>
      <c r="I187" t="str">
        <f>concatenate("FO-",A187,"-",TEXT(B187,"00"),H187)</f>
        <v>FO-NBI-00#RH-KE-A-185</v>
      </c>
      <c r="N187" t="str">
        <f>D187&amp;" - "&amp;M187</f>
        <v xml:space="preserve">Roam Hub - </v>
      </c>
      <c r="O187" t="str">
        <f>CONCATENATE(I187,": ",N187)</f>
        <v xml:space="preserve">FO-NBI-00#RH-KE-A-185: Roam Hub - </v>
      </c>
      <c r="S187" t="b">
        <v>0</v>
      </c>
      <c r="T187" t="b">
        <v>0</v>
      </c>
      <c r="U187" t="b">
        <v>0</v>
      </c>
      <c r="V187" t="b">
        <v>0</v>
      </c>
      <c r="W187" t="b">
        <v>0</v>
      </c>
      <c r="AE187">
        <f>sum(AG187:AK187)</f>
        <v>0</v>
      </c>
      <c r="AF187">
        <f>AG187*(6*84/1000)+AH187*(9*84/1000)+AI187*(10*84/1000)+AJ187*(25*84/1000)+AK187*(40*84/1000)</f>
        <v>0</v>
      </c>
    </row>
    <row r="188">
      <c r="A188" t="str">
        <v>NBI</v>
      </c>
      <c r="C188" t="str">
        <v>RH</v>
      </c>
      <c r="D188" t="str">
        <f>vlookup(C188,'List of Chargers'!$A$2:$B$5,2,FALSE)</f>
        <v>Roam Hub</v>
      </c>
      <c r="E188" t="str">
        <v>KE</v>
      </c>
      <c r="F188" t="str">
        <v>A</v>
      </c>
      <c r="G188">
        <v>186</v>
      </c>
      <c r="H188" t="str">
        <f>CONCATENATE("#",C188,"-",E188,"-",F188,"-",G188,)</f>
        <v>#RH-KE-A-186</v>
      </c>
      <c r="I188" t="str">
        <f>concatenate("FO-",A188,"-",TEXT(B188,"00"),H188)</f>
        <v>FO-NBI-00#RH-KE-A-186</v>
      </c>
      <c r="N188" t="str">
        <f>D188&amp;" - "&amp;M188</f>
        <v xml:space="preserve">Roam Hub - </v>
      </c>
      <c r="O188" t="str">
        <f>CONCATENATE(I188,": ",N188)</f>
        <v xml:space="preserve">FO-NBI-00#RH-KE-A-186: Roam Hub - </v>
      </c>
      <c r="S188" t="b">
        <v>0</v>
      </c>
      <c r="T188" t="b">
        <v>0</v>
      </c>
      <c r="U188" t="b">
        <v>0</v>
      </c>
      <c r="V188" t="b">
        <v>0</v>
      </c>
      <c r="W188" t="b">
        <v>0</v>
      </c>
      <c r="AE188">
        <f>sum(AG188:AK188)</f>
        <v>0</v>
      </c>
      <c r="AF188">
        <f>AG188*(6*84/1000)+AH188*(9*84/1000)+AI188*(10*84/1000)+AJ188*(25*84/1000)+AK188*(40*84/1000)</f>
        <v>0</v>
      </c>
    </row>
    <row r="189">
      <c r="A189" t="str">
        <v>NBI</v>
      </c>
      <c r="C189" t="str">
        <v>RH</v>
      </c>
      <c r="D189" t="str">
        <f>vlookup(C189,'List of Chargers'!$A$2:$B$5,2,FALSE)</f>
        <v>Roam Hub</v>
      </c>
      <c r="E189" t="str">
        <v>KE</v>
      </c>
      <c r="F189" t="str">
        <v>A</v>
      </c>
      <c r="G189">
        <v>187</v>
      </c>
      <c r="H189" t="str">
        <f>CONCATENATE("#",C189,"-",E189,"-",F189,"-",G189,)</f>
        <v>#RH-KE-A-187</v>
      </c>
      <c r="I189" t="str">
        <f>concatenate("FO-",A189,"-",TEXT(B189,"00"),H189)</f>
        <v>FO-NBI-00#RH-KE-A-187</v>
      </c>
      <c r="N189" t="str">
        <f>D189&amp;" - "&amp;M189</f>
        <v xml:space="preserve">Roam Hub - </v>
      </c>
      <c r="O189" t="str">
        <f>CONCATENATE(I189,": ",N189)</f>
        <v xml:space="preserve">FO-NBI-00#RH-KE-A-187: Roam Hub - </v>
      </c>
      <c r="S189" t="b">
        <v>0</v>
      </c>
      <c r="T189" t="b">
        <v>0</v>
      </c>
      <c r="U189" t="b">
        <v>0</v>
      </c>
      <c r="V189" t="b">
        <v>0</v>
      </c>
      <c r="W189" t="b">
        <v>0</v>
      </c>
      <c r="AE189">
        <f>sum(AG189:AK189)</f>
        <v>0</v>
      </c>
      <c r="AF189">
        <f>AG189*(6*84/1000)+AH189*(9*84/1000)+AI189*(10*84/1000)+AJ189*(25*84/1000)+AK189*(40*84/1000)</f>
        <v>0</v>
      </c>
    </row>
    <row r="190">
      <c r="A190" t="str">
        <v>NBI</v>
      </c>
      <c r="C190" t="str">
        <v>RH</v>
      </c>
      <c r="D190" t="str">
        <f>vlookup(C190,'List of Chargers'!$A$2:$B$5,2,FALSE)</f>
        <v>Roam Hub</v>
      </c>
      <c r="E190" t="str">
        <v>KE</v>
      </c>
      <c r="F190" t="str">
        <v>A</v>
      </c>
      <c r="G190">
        <v>188</v>
      </c>
      <c r="H190" t="str">
        <f>CONCATENATE("#",C190,"-",E190,"-",F190,"-",G190,)</f>
        <v>#RH-KE-A-188</v>
      </c>
      <c r="I190" t="str">
        <f>concatenate("FO-",A190,"-",TEXT(B190,"00"),H190)</f>
        <v>FO-NBI-00#RH-KE-A-188</v>
      </c>
      <c r="N190" t="str">
        <f>D190&amp;" - "&amp;M190</f>
        <v xml:space="preserve">Roam Hub - </v>
      </c>
      <c r="O190" t="str">
        <f>CONCATENATE(I190,": ",N190)</f>
        <v xml:space="preserve">FO-NBI-00#RH-KE-A-188: Roam Hub - </v>
      </c>
      <c r="S190" t="b">
        <v>0</v>
      </c>
      <c r="T190" t="b">
        <v>0</v>
      </c>
      <c r="U190" t="b">
        <v>0</v>
      </c>
      <c r="V190" t="b">
        <v>0</v>
      </c>
      <c r="W190" t="b">
        <v>0</v>
      </c>
      <c r="AE190">
        <f>sum(AG190:AK190)</f>
        <v>0</v>
      </c>
      <c r="AF190">
        <f>AG190*(6*84/1000)+AH190*(9*84/1000)+AI190*(10*84/1000)+AJ190*(25*84/1000)+AK190*(40*84/1000)</f>
        <v>0</v>
      </c>
    </row>
    <row r="191">
      <c r="A191" t="str">
        <v>NBI</v>
      </c>
      <c r="C191" t="str">
        <v>RH</v>
      </c>
      <c r="D191" t="str">
        <f>vlookup(C191,'List of Chargers'!$A$2:$B$5,2,FALSE)</f>
        <v>Roam Hub</v>
      </c>
      <c r="E191" t="str">
        <v>KE</v>
      </c>
      <c r="F191" t="str">
        <v>A</v>
      </c>
      <c r="G191">
        <v>189</v>
      </c>
      <c r="H191" t="str">
        <f>CONCATENATE("#",C191,"-",E191,"-",F191,"-",G191,)</f>
        <v>#RH-KE-A-189</v>
      </c>
      <c r="I191" t="str">
        <f>concatenate("FO-",A191,"-",TEXT(B191,"00"),H191)</f>
        <v>FO-NBI-00#RH-KE-A-189</v>
      </c>
      <c r="N191" t="str">
        <f>D191&amp;" - "&amp;M191</f>
        <v xml:space="preserve">Roam Hub - </v>
      </c>
      <c r="O191" t="str">
        <f>CONCATENATE(I191,": ",N191)</f>
        <v xml:space="preserve">FO-NBI-00#RH-KE-A-189: Roam Hub - </v>
      </c>
      <c r="S191" t="b">
        <v>0</v>
      </c>
      <c r="T191" t="b">
        <v>0</v>
      </c>
      <c r="U191" t="b">
        <v>0</v>
      </c>
      <c r="V191" t="b">
        <v>0</v>
      </c>
      <c r="W191" t="b">
        <v>0</v>
      </c>
      <c r="AE191">
        <f>sum(AG191:AK191)</f>
        <v>0</v>
      </c>
      <c r="AF191">
        <f>AG191*(6*84/1000)+AH191*(9*84/1000)+AI191*(10*84/1000)+AJ191*(25*84/1000)+AK191*(40*84/1000)</f>
        <v>0</v>
      </c>
    </row>
    <row r="192">
      <c r="A192" t="str">
        <v>NBI</v>
      </c>
      <c r="C192" t="str">
        <v>RH</v>
      </c>
      <c r="D192" t="str">
        <f>vlookup(C192,'List of Chargers'!$A$2:$B$5,2,FALSE)</f>
        <v>Roam Hub</v>
      </c>
      <c r="E192" t="str">
        <v>KE</v>
      </c>
      <c r="F192" t="str">
        <v>A</v>
      </c>
      <c r="G192">
        <v>190</v>
      </c>
      <c r="H192" t="str">
        <f>CONCATENATE("#",C192,"-",E192,"-",F192,"-",G192,)</f>
        <v>#RH-KE-A-190</v>
      </c>
      <c r="I192" t="str">
        <f>concatenate("FO-",A192,"-",TEXT(B192,"00"),H192)</f>
        <v>FO-NBI-00#RH-KE-A-190</v>
      </c>
      <c r="N192" t="str">
        <f>D192&amp;" - "&amp;M192</f>
        <v xml:space="preserve">Roam Hub - </v>
      </c>
      <c r="O192" t="str">
        <f>CONCATENATE(I192,": ",N192)</f>
        <v xml:space="preserve">FO-NBI-00#RH-KE-A-190: Roam Hub - </v>
      </c>
      <c r="S192" t="b">
        <v>0</v>
      </c>
      <c r="T192" t="b">
        <v>0</v>
      </c>
      <c r="U192" t="b">
        <v>0</v>
      </c>
      <c r="V192" t="b">
        <v>0</v>
      </c>
      <c r="W192" t="b">
        <v>0</v>
      </c>
      <c r="AE192">
        <f>sum(AG192:AK192)</f>
        <v>0</v>
      </c>
      <c r="AF192">
        <f>AG192*(6*84/1000)+AH192*(9*84/1000)+AI192*(10*84/1000)+AJ192*(25*84/1000)+AK192*(40*84/1000)</f>
        <v>0</v>
      </c>
    </row>
    <row r="193">
      <c r="A193" t="str">
        <v>NBI</v>
      </c>
      <c r="C193" t="str">
        <v>RH</v>
      </c>
      <c r="D193" t="str">
        <f>vlookup(C193,'List of Chargers'!$A$2:$B$5,2,FALSE)</f>
        <v>Roam Hub</v>
      </c>
      <c r="E193" t="str">
        <v>KE</v>
      </c>
      <c r="F193" t="str">
        <v>A</v>
      </c>
      <c r="G193">
        <v>191</v>
      </c>
      <c r="H193" t="str">
        <f>CONCATENATE("#",C193,"-",E193,"-",F193,"-",G193,)</f>
        <v>#RH-KE-A-191</v>
      </c>
      <c r="I193" t="str">
        <f>concatenate("FO-",A193,"-",TEXT(B193,"00"),H193)</f>
        <v>FO-NBI-00#RH-KE-A-191</v>
      </c>
      <c r="N193" t="str">
        <f>D193&amp;" - "&amp;M193</f>
        <v xml:space="preserve">Roam Hub - </v>
      </c>
      <c r="O193" t="str">
        <f>CONCATENATE(I193,": ",N193)</f>
        <v xml:space="preserve">FO-NBI-00#RH-KE-A-191: Roam Hub - </v>
      </c>
      <c r="S193" t="b">
        <v>0</v>
      </c>
      <c r="T193" t="b">
        <v>0</v>
      </c>
      <c r="U193" t="b">
        <v>0</v>
      </c>
      <c r="V193" t="b">
        <v>0</v>
      </c>
      <c r="W193" t="b">
        <v>0</v>
      </c>
      <c r="AE193">
        <f>sum(AG193:AK193)</f>
        <v>0</v>
      </c>
      <c r="AF193">
        <f>AG193*(6*84/1000)+AH193*(9*84/1000)+AI193*(10*84/1000)+AJ193*(25*84/1000)+AK193*(40*84/1000)</f>
        <v>0</v>
      </c>
    </row>
    <row r="194">
      <c r="A194" t="str">
        <v>NBI</v>
      </c>
      <c r="C194" t="str">
        <v>RH</v>
      </c>
      <c r="D194" t="str">
        <f>vlookup(C194,'List of Chargers'!$A$2:$B$5,2,FALSE)</f>
        <v>Roam Hub</v>
      </c>
      <c r="E194" t="str">
        <v>KE</v>
      </c>
      <c r="F194" t="str">
        <v>A</v>
      </c>
      <c r="G194">
        <v>192</v>
      </c>
      <c r="H194" t="str">
        <f>CONCATENATE("#",C194,"-",E194,"-",F194,"-",G194,)</f>
        <v>#RH-KE-A-192</v>
      </c>
      <c r="I194" t="str">
        <f>concatenate("FO-",A194,"-",TEXT(B194,"00"),H194)</f>
        <v>FO-NBI-00#RH-KE-A-192</v>
      </c>
      <c r="N194" t="str">
        <f>D194&amp;" - "&amp;M194</f>
        <v xml:space="preserve">Roam Hub - </v>
      </c>
      <c r="O194" t="str">
        <f>CONCATENATE(I194,": ",N194)</f>
        <v xml:space="preserve">FO-NBI-00#RH-KE-A-192: Roam Hub - </v>
      </c>
      <c r="S194" t="b">
        <v>0</v>
      </c>
      <c r="T194" t="b">
        <v>0</v>
      </c>
      <c r="U194" t="b">
        <v>0</v>
      </c>
      <c r="V194" t="b">
        <v>0</v>
      </c>
      <c r="W194" t="b">
        <v>0</v>
      </c>
      <c r="AE194">
        <f>sum(AG194:AK194)</f>
        <v>0</v>
      </c>
      <c r="AF194">
        <f>AG194*(6*84/1000)+AH194*(9*84/1000)+AI194*(10*84/1000)+AJ194*(25*84/1000)+AK194*(40*84/1000)</f>
        <v>0</v>
      </c>
    </row>
    <row r="195">
      <c r="A195" t="str">
        <v>NBI</v>
      </c>
      <c r="C195" t="str">
        <v>RH</v>
      </c>
      <c r="D195" t="str">
        <f>vlookup(C195,'List of Chargers'!$A$2:$B$5,2,FALSE)</f>
        <v>Roam Hub</v>
      </c>
      <c r="E195" t="str">
        <v>KE</v>
      </c>
      <c r="F195" t="str">
        <v>A</v>
      </c>
      <c r="G195">
        <v>193</v>
      </c>
      <c r="H195" t="str">
        <f>CONCATENATE("#",C195,"-",E195,"-",F195,"-",G195,)</f>
        <v>#RH-KE-A-193</v>
      </c>
      <c r="I195" t="str">
        <f>concatenate("FO-",A195,"-",TEXT(B195,"00"),H195)</f>
        <v>FO-NBI-00#RH-KE-A-193</v>
      </c>
      <c r="N195" t="str">
        <f>D195&amp;" - "&amp;M195</f>
        <v xml:space="preserve">Roam Hub - </v>
      </c>
      <c r="O195" t="str">
        <f>CONCATENATE(I195,": ",N195)</f>
        <v xml:space="preserve">FO-NBI-00#RH-KE-A-193: Roam Hub - </v>
      </c>
      <c r="S195" t="b">
        <v>0</v>
      </c>
      <c r="T195" t="b">
        <v>0</v>
      </c>
      <c r="U195" t="b">
        <v>0</v>
      </c>
      <c r="V195" t="b">
        <v>0</v>
      </c>
      <c r="W195" t="b">
        <v>0</v>
      </c>
      <c r="AE195">
        <f>sum(AG195:AK195)</f>
        <v>0</v>
      </c>
      <c r="AF195">
        <f>AG195*(6*84/1000)+AH195*(9*84/1000)+AI195*(10*84/1000)+AJ195*(25*84/1000)+AK195*(40*84/1000)</f>
        <v>0</v>
      </c>
    </row>
    <row r="196">
      <c r="A196" t="str">
        <v>NBI</v>
      </c>
      <c r="C196" t="str">
        <v>RH</v>
      </c>
      <c r="D196" t="str">
        <f>vlookup(C196,'List of Chargers'!$A$2:$B$5,2,FALSE)</f>
        <v>Roam Hub</v>
      </c>
      <c r="E196" t="str">
        <v>KE</v>
      </c>
      <c r="F196" t="str">
        <v>A</v>
      </c>
      <c r="G196">
        <v>194</v>
      </c>
      <c r="H196" t="str">
        <f>CONCATENATE("#",C196,"-",E196,"-",F196,"-",G196,)</f>
        <v>#RH-KE-A-194</v>
      </c>
      <c r="I196" t="str">
        <f>concatenate("FO-",A196,"-",TEXT(B196,"00"),H196)</f>
        <v>FO-NBI-00#RH-KE-A-194</v>
      </c>
      <c r="N196" t="str">
        <f>D196&amp;" - "&amp;M196</f>
        <v xml:space="preserve">Roam Hub - </v>
      </c>
      <c r="O196" t="str">
        <f>CONCATENATE(I196,": ",N196)</f>
        <v xml:space="preserve">FO-NBI-00#RH-KE-A-194: Roam Hub - </v>
      </c>
      <c r="S196" t="b">
        <v>0</v>
      </c>
      <c r="T196" t="b">
        <v>0</v>
      </c>
      <c r="U196" t="b">
        <v>0</v>
      </c>
      <c r="V196" t="b">
        <v>0</v>
      </c>
      <c r="W196" t="b">
        <v>0</v>
      </c>
      <c r="AE196">
        <f>sum(AG196:AK196)</f>
        <v>0</v>
      </c>
      <c r="AF196">
        <f>AG196*(6*84/1000)+AH196*(9*84/1000)+AI196*(10*84/1000)+AJ196*(25*84/1000)+AK196*(40*84/1000)</f>
        <v>0</v>
      </c>
    </row>
    <row r="197">
      <c r="A197" t="str">
        <v>NBI</v>
      </c>
      <c r="C197" t="str">
        <v>RH</v>
      </c>
      <c r="D197" t="str">
        <f>vlookup(C197,'List of Chargers'!$A$2:$B$5,2,FALSE)</f>
        <v>Roam Hub</v>
      </c>
      <c r="E197" t="str">
        <v>KE</v>
      </c>
      <c r="F197" t="str">
        <v>A</v>
      </c>
      <c r="G197">
        <v>195</v>
      </c>
      <c r="H197" t="str">
        <f>CONCATENATE("#",C197,"-",E197,"-",F197,"-",G197,)</f>
        <v>#RH-KE-A-195</v>
      </c>
      <c r="I197" t="str">
        <f>concatenate("FO-",A197,"-",TEXT(B197,"00"),H197)</f>
        <v>FO-NBI-00#RH-KE-A-195</v>
      </c>
      <c r="N197" t="str">
        <f>D197&amp;" - "&amp;M197</f>
        <v xml:space="preserve">Roam Hub - </v>
      </c>
      <c r="O197" t="str">
        <f>CONCATENATE(I197,": ",N197)</f>
        <v xml:space="preserve">FO-NBI-00#RH-KE-A-195: Roam Hub - </v>
      </c>
      <c r="S197" t="b">
        <v>0</v>
      </c>
      <c r="T197" t="b">
        <v>0</v>
      </c>
      <c r="U197" t="b">
        <v>0</v>
      </c>
      <c r="V197" t="b">
        <v>0</v>
      </c>
      <c r="W197" t="b">
        <v>0</v>
      </c>
      <c r="AE197">
        <f>sum(AG197:AK197)</f>
        <v>0</v>
      </c>
      <c r="AF197">
        <f>AG197*(6*84/1000)+AH197*(9*84/1000)+AI197*(10*84/1000)+AJ197*(25*84/1000)+AK197*(40*84/1000)</f>
        <v>0</v>
      </c>
    </row>
    <row r="198">
      <c r="A198" t="str">
        <v>NBI</v>
      </c>
      <c r="C198" t="str">
        <v>RH</v>
      </c>
      <c r="D198" t="str">
        <f>vlookup(C198,'List of Chargers'!$A$2:$B$5,2,FALSE)</f>
        <v>Roam Hub</v>
      </c>
      <c r="E198" t="str">
        <v>KE</v>
      </c>
      <c r="F198" t="str">
        <v>A</v>
      </c>
      <c r="G198">
        <v>196</v>
      </c>
      <c r="H198" t="str">
        <f>CONCATENATE("#",C198,"-",E198,"-",F198,"-",G198,)</f>
        <v>#RH-KE-A-196</v>
      </c>
      <c r="I198" t="str">
        <f>concatenate("FO-",A198,"-",TEXT(B198,"00"),H198)</f>
        <v>FO-NBI-00#RH-KE-A-196</v>
      </c>
      <c r="N198" t="str">
        <f>D198&amp;" - "&amp;M198</f>
        <v xml:space="preserve">Roam Hub - </v>
      </c>
      <c r="O198" t="str">
        <f>CONCATENATE(I198,": ",N198)</f>
        <v xml:space="preserve">FO-NBI-00#RH-KE-A-196: Roam Hub - </v>
      </c>
      <c r="S198" t="b">
        <v>0</v>
      </c>
      <c r="T198" t="b">
        <v>0</v>
      </c>
      <c r="U198" t="b">
        <v>0</v>
      </c>
      <c r="V198" t="b">
        <v>0</v>
      </c>
      <c r="W198" t="b">
        <v>0</v>
      </c>
      <c r="AE198">
        <f>sum(AG198:AK198)</f>
        <v>0</v>
      </c>
      <c r="AF198">
        <f>AG198*(6*84/1000)+AH198*(9*84/1000)+AI198*(10*84/1000)+AJ198*(25*84/1000)+AK198*(40*84/1000)</f>
        <v>0</v>
      </c>
    </row>
    <row r="199">
      <c r="A199" t="str">
        <v>NBI</v>
      </c>
      <c r="C199" t="str">
        <v>RH</v>
      </c>
      <c r="D199" t="str">
        <f>vlookup(C199,'List of Chargers'!$A$2:$B$5,2,FALSE)</f>
        <v>Roam Hub</v>
      </c>
      <c r="E199" t="str">
        <v>KE</v>
      </c>
      <c r="F199" t="str">
        <v>A</v>
      </c>
      <c r="G199">
        <v>197</v>
      </c>
      <c r="H199" t="str">
        <f>CONCATENATE("#",C199,"-",E199,"-",F199,"-",G199,)</f>
        <v>#RH-KE-A-197</v>
      </c>
      <c r="I199" t="str">
        <f>concatenate("FO-",A199,"-",TEXT(B199,"00"),H199)</f>
        <v>FO-NBI-00#RH-KE-A-197</v>
      </c>
      <c r="N199" t="str">
        <f>D199&amp;" - "&amp;M199</f>
        <v xml:space="preserve">Roam Hub - </v>
      </c>
      <c r="O199" t="str">
        <f>CONCATENATE(I199,": ",N199)</f>
        <v xml:space="preserve">FO-NBI-00#RH-KE-A-197: Roam Hub - </v>
      </c>
      <c r="S199" t="b">
        <v>0</v>
      </c>
      <c r="T199" t="b">
        <v>0</v>
      </c>
      <c r="U199" t="b">
        <v>0</v>
      </c>
      <c r="V199" t="b">
        <v>0</v>
      </c>
      <c r="W199" t="b">
        <v>0</v>
      </c>
      <c r="AE199">
        <f>sum(AG199:AK199)</f>
        <v>0</v>
      </c>
      <c r="AF199">
        <f>AG199*(6*84/1000)+AH199*(9*84/1000)+AI199*(10*84/1000)+AJ199*(25*84/1000)+AK199*(40*84/1000)</f>
        <v>0</v>
      </c>
    </row>
    <row r="200">
      <c r="A200" t="str">
        <v>NBI</v>
      </c>
      <c r="C200" t="str">
        <v>RH</v>
      </c>
      <c r="D200" t="str">
        <f>vlookup(C200,'List of Chargers'!$A$2:$B$5,2,FALSE)</f>
        <v>Roam Hub</v>
      </c>
      <c r="E200" t="str">
        <v>KE</v>
      </c>
      <c r="F200" t="str">
        <v>A</v>
      </c>
      <c r="G200">
        <v>198</v>
      </c>
      <c r="H200" t="str">
        <f>CONCATENATE("#",C200,"-",E200,"-",F200,"-",G200,)</f>
        <v>#RH-KE-A-198</v>
      </c>
      <c r="I200" t="str">
        <f>concatenate("FO-",A200,"-",TEXT(B200,"00"),H200)</f>
        <v>FO-NBI-00#RH-KE-A-198</v>
      </c>
      <c r="N200" t="str">
        <f>D200&amp;" - "&amp;M200</f>
        <v xml:space="preserve">Roam Hub - </v>
      </c>
      <c r="O200" t="str">
        <f>CONCATENATE(I200,": ",N200)</f>
        <v xml:space="preserve">FO-NBI-00#RH-KE-A-198: Roam Hub - </v>
      </c>
      <c r="S200" t="b">
        <v>0</v>
      </c>
      <c r="T200" t="b">
        <v>0</v>
      </c>
      <c r="U200" t="b">
        <v>0</v>
      </c>
      <c r="V200" t="b">
        <v>0</v>
      </c>
      <c r="W200" t="b">
        <v>0</v>
      </c>
      <c r="AE200">
        <f>sum(AG200:AK200)</f>
        <v>0</v>
      </c>
      <c r="AF200">
        <f>AG200*(6*84/1000)+AH200*(9*84/1000)+AI200*(10*84/1000)+AJ200*(25*84/1000)+AK200*(40*84/1000)</f>
        <v>0</v>
      </c>
    </row>
    <row r="201">
      <c r="A201" t="str">
        <v>NBI</v>
      </c>
      <c r="C201" t="str">
        <v>RH</v>
      </c>
      <c r="D201" t="str">
        <f>vlookup(C201,'List of Chargers'!$A$2:$B$5,2,FALSE)</f>
        <v>Roam Hub</v>
      </c>
      <c r="E201" t="str">
        <v>KE</v>
      </c>
      <c r="F201" t="str">
        <v>A</v>
      </c>
      <c r="G201">
        <v>199</v>
      </c>
      <c r="H201" t="str">
        <f>CONCATENATE("#",C201,"-",E201,"-",F201,"-",G201,)</f>
        <v>#RH-KE-A-199</v>
      </c>
      <c r="I201" t="str">
        <f>concatenate("FO-",A201,"-",TEXT(B201,"00"),H201)</f>
        <v>FO-NBI-00#RH-KE-A-199</v>
      </c>
      <c r="N201" t="str">
        <f>D201&amp;" - "&amp;M201</f>
        <v xml:space="preserve">Roam Hub - </v>
      </c>
      <c r="O201" t="str">
        <f>CONCATENATE(I201,": ",N201)</f>
        <v xml:space="preserve">FO-NBI-00#RH-KE-A-199: Roam Hub - </v>
      </c>
      <c r="S201" t="b">
        <v>0</v>
      </c>
      <c r="T201" t="b">
        <v>0</v>
      </c>
      <c r="U201" t="b">
        <v>0</v>
      </c>
      <c r="V201" t="b">
        <v>0</v>
      </c>
      <c r="W201" t="b">
        <v>0</v>
      </c>
      <c r="AE201">
        <f>sum(AG201:AK201)</f>
        <v>0</v>
      </c>
      <c r="AF201">
        <f>AG201*(6*84/1000)+AH201*(9*84/1000)+AI201*(10*84/1000)+AJ201*(25*84/1000)+AK201*(40*84/1000)</f>
        <v>0</v>
      </c>
    </row>
    <row r="202">
      <c r="A202" t="str">
        <v>NBI</v>
      </c>
      <c r="C202" t="str">
        <v>RH</v>
      </c>
      <c r="D202" t="str">
        <f>vlookup(C202,'List of Chargers'!$A$2:$B$5,2,FALSE)</f>
        <v>Roam Hub</v>
      </c>
      <c r="E202" t="str">
        <v>KE</v>
      </c>
      <c r="F202" t="str">
        <v>A</v>
      </c>
      <c r="G202">
        <v>200</v>
      </c>
      <c r="H202" t="str">
        <f>CONCATENATE("#",C202,"-",E202,"-",F202,"-",G202,)</f>
        <v>#RH-KE-A-200</v>
      </c>
      <c r="I202" t="str">
        <f>concatenate("FO-",A202,"-",TEXT(B202,"00"),H202)</f>
        <v>FO-NBI-00#RH-KE-A-200</v>
      </c>
      <c r="N202" t="str">
        <f>D202&amp;" - "&amp;M202</f>
        <v xml:space="preserve">Roam Hub - </v>
      </c>
      <c r="O202" t="str">
        <f>CONCATENATE(I202,": ",N202)</f>
        <v xml:space="preserve">FO-NBI-00#RH-KE-A-200: Roam Hub - </v>
      </c>
      <c r="S202" t="b">
        <v>0</v>
      </c>
      <c r="T202" t="b">
        <v>0</v>
      </c>
      <c r="U202" t="b">
        <v>0</v>
      </c>
      <c r="V202" t="b">
        <v>0</v>
      </c>
      <c r="W202" t="b">
        <v>0</v>
      </c>
      <c r="AE202">
        <f>sum(AG202:AK202)</f>
        <v>0</v>
      </c>
      <c r="AF202">
        <f>AG202*(6*84/1000)+AH202*(9*84/1000)+AI202*(10*84/1000)+AJ202*(25*84/1000)+AK202*(40*84/1000)</f>
        <v>0</v>
      </c>
    </row>
    <row r="203">
      <c r="A203" t="str">
        <v>NBI</v>
      </c>
      <c r="C203" t="str">
        <v>RH</v>
      </c>
      <c r="D203" t="str">
        <f>vlookup(C203,'List of Chargers'!$A$2:$B$5,2,FALSE)</f>
        <v>Roam Hub</v>
      </c>
      <c r="E203" t="str">
        <v>KE</v>
      </c>
      <c r="F203" t="str">
        <v>A</v>
      </c>
      <c r="G203">
        <v>201</v>
      </c>
      <c r="H203" t="str">
        <f>CONCATENATE("#",C203,"-",E203,"-",F203,"-",G203,)</f>
        <v>#RH-KE-A-201</v>
      </c>
      <c r="I203" t="str">
        <f>concatenate("FO-",A203,"-",TEXT(B203,"00"),H203)</f>
        <v>FO-NBI-00#RH-KE-A-201</v>
      </c>
      <c r="N203" t="str">
        <f>D203&amp;" - "&amp;M203</f>
        <v xml:space="preserve">Roam Hub - </v>
      </c>
      <c r="O203" t="str">
        <f>CONCATENATE(I203,": ",N203)</f>
        <v xml:space="preserve">FO-NBI-00#RH-KE-A-201: Roam Hub - </v>
      </c>
      <c r="S203" t="b">
        <v>0</v>
      </c>
      <c r="T203" t="b">
        <v>0</v>
      </c>
      <c r="U203" t="b">
        <v>0</v>
      </c>
      <c r="V203" t="b">
        <v>0</v>
      </c>
      <c r="W203" t="b">
        <v>0</v>
      </c>
      <c r="AE203">
        <f>sum(AG203:AK203)</f>
        <v>0</v>
      </c>
      <c r="AF203">
        <f>AG203*(6*84/1000)+AH203*(9*84/1000)+AI203*(10*84/1000)+AJ203*(25*84/1000)+AK203*(40*84/1000)</f>
        <v>0</v>
      </c>
    </row>
    <row r="204">
      <c r="A204" t="str">
        <v>NBI</v>
      </c>
      <c r="C204" t="str">
        <v>RH</v>
      </c>
      <c r="D204" t="str">
        <f>vlookup(C204,'List of Chargers'!$A$2:$B$5,2,FALSE)</f>
        <v>Roam Hub</v>
      </c>
      <c r="E204" t="str">
        <v>KE</v>
      </c>
      <c r="F204" t="str">
        <v>A</v>
      </c>
      <c r="G204">
        <v>202</v>
      </c>
      <c r="H204" t="str">
        <f>CONCATENATE("#",C204,"-",E204,"-",F204,"-",G204,)</f>
        <v>#RH-KE-A-202</v>
      </c>
      <c r="I204" t="str">
        <f>concatenate("FO-",A204,"-",TEXT(B204,"00"),H204)</f>
        <v>FO-NBI-00#RH-KE-A-202</v>
      </c>
      <c r="N204" t="str">
        <f>D204&amp;" - "&amp;M204</f>
        <v xml:space="preserve">Roam Hub - </v>
      </c>
      <c r="O204" t="str">
        <f>CONCATENATE(I204,": ",N204)</f>
        <v xml:space="preserve">FO-NBI-00#RH-KE-A-202: Roam Hub - </v>
      </c>
      <c r="S204" t="b">
        <v>0</v>
      </c>
      <c r="T204" t="b">
        <v>0</v>
      </c>
      <c r="U204" t="b">
        <v>0</v>
      </c>
      <c r="V204" t="b">
        <v>0</v>
      </c>
      <c r="W204" t="b">
        <v>0</v>
      </c>
      <c r="AE204">
        <f>sum(AG204:AK204)</f>
        <v>0</v>
      </c>
      <c r="AF204">
        <f>AG204*(6*84/1000)+AH204*(9*84/1000)+AI204*(10*84/1000)+AJ204*(25*84/1000)+AK204*(40*84/1000)</f>
        <v>0</v>
      </c>
    </row>
    <row r="205">
      <c r="A205" t="str">
        <v>NBI</v>
      </c>
      <c r="C205" t="str">
        <v>RH</v>
      </c>
      <c r="D205" t="str">
        <f>vlookup(C205,'List of Chargers'!$A$2:$B$5,2,FALSE)</f>
        <v>Roam Hub</v>
      </c>
      <c r="E205" t="str">
        <v>KE</v>
      </c>
      <c r="F205" t="str">
        <v>A</v>
      </c>
      <c r="G205">
        <v>203</v>
      </c>
      <c r="H205" t="str">
        <f>CONCATENATE("#",C205,"-",E205,"-",F205,"-",G205,)</f>
        <v>#RH-KE-A-203</v>
      </c>
      <c r="I205" t="str">
        <f>concatenate("FO-",A205,"-",TEXT(B205,"00"),H205)</f>
        <v>FO-NBI-00#RH-KE-A-203</v>
      </c>
      <c r="N205" t="str">
        <f>D205&amp;" - "&amp;M205</f>
        <v xml:space="preserve">Roam Hub - </v>
      </c>
      <c r="O205" t="str">
        <f>CONCATENATE(I205,": ",N205)</f>
        <v xml:space="preserve">FO-NBI-00#RH-KE-A-203: Roam Hub - </v>
      </c>
      <c r="S205" t="b">
        <v>0</v>
      </c>
      <c r="T205" t="b">
        <v>0</v>
      </c>
      <c r="U205" t="b">
        <v>0</v>
      </c>
      <c r="V205" t="b">
        <v>0</v>
      </c>
      <c r="W205" t="b">
        <v>0</v>
      </c>
      <c r="AE205">
        <f>sum(AG205:AK205)</f>
        <v>0</v>
      </c>
      <c r="AF205">
        <f>AG205*(6*84/1000)+AH205*(9*84/1000)+AI205*(10*84/1000)+AJ205*(25*84/1000)+AK205*(40*84/1000)</f>
        <v>0</v>
      </c>
    </row>
    <row r="206">
      <c r="A206" t="str">
        <v>NBI</v>
      </c>
      <c r="C206" t="str">
        <v>RH</v>
      </c>
      <c r="D206" t="str">
        <f>vlookup(C206,'List of Chargers'!$A$2:$B$5,2,FALSE)</f>
        <v>Roam Hub</v>
      </c>
      <c r="E206" t="str">
        <v>KE</v>
      </c>
      <c r="F206" t="str">
        <v>A</v>
      </c>
      <c r="G206">
        <v>204</v>
      </c>
      <c r="H206" t="str">
        <f>CONCATENATE("#",C206,"-",E206,"-",F206,"-",G206,)</f>
        <v>#RH-KE-A-204</v>
      </c>
      <c r="I206" t="str">
        <f>concatenate("FO-",A206,"-",TEXT(B206,"00"),H206)</f>
        <v>FO-NBI-00#RH-KE-A-204</v>
      </c>
      <c r="N206" t="str">
        <f>D206&amp;" - "&amp;M206</f>
        <v xml:space="preserve">Roam Hub - </v>
      </c>
      <c r="O206" t="str">
        <f>CONCATENATE(I206,": ",N206)</f>
        <v xml:space="preserve">FO-NBI-00#RH-KE-A-204: Roam Hub - </v>
      </c>
      <c r="S206" t="b">
        <v>0</v>
      </c>
      <c r="T206" t="b">
        <v>0</v>
      </c>
      <c r="U206" t="b">
        <v>0</v>
      </c>
      <c r="V206" t="b">
        <v>0</v>
      </c>
      <c r="W206" t="b">
        <v>0</v>
      </c>
      <c r="AE206">
        <f>sum(AG206:AK206)</f>
        <v>0</v>
      </c>
      <c r="AF206">
        <f>AG206*(6*84/1000)+AH206*(9*84/1000)+AI206*(10*84/1000)+AJ206*(25*84/1000)+AK206*(40*84/1000)</f>
        <v>0</v>
      </c>
    </row>
    <row r="207">
      <c r="A207" t="str">
        <v>NBI</v>
      </c>
      <c r="C207" t="str">
        <v>RH</v>
      </c>
      <c r="D207" t="str">
        <f>vlookup(C207,'List of Chargers'!$A$2:$B$5,2,FALSE)</f>
        <v>Roam Hub</v>
      </c>
      <c r="E207" t="str">
        <v>KE</v>
      </c>
      <c r="F207" t="str">
        <v>A</v>
      </c>
      <c r="G207">
        <v>205</v>
      </c>
      <c r="H207" t="str">
        <f>CONCATENATE("#",C207,"-",E207,"-",F207,"-",G207,)</f>
        <v>#RH-KE-A-205</v>
      </c>
      <c r="I207" t="str">
        <f>concatenate("FO-",A207,"-",TEXT(B207,"00"),H207)</f>
        <v>FO-NBI-00#RH-KE-A-205</v>
      </c>
      <c r="N207" t="str">
        <f>D207&amp;" - "&amp;M207</f>
        <v xml:space="preserve">Roam Hub - </v>
      </c>
      <c r="O207" t="str">
        <f>CONCATENATE(I207,": ",N207)</f>
        <v xml:space="preserve">FO-NBI-00#RH-KE-A-205: Roam Hub - </v>
      </c>
      <c r="S207" t="b">
        <v>0</v>
      </c>
      <c r="T207" t="b">
        <v>0</v>
      </c>
      <c r="U207" t="b">
        <v>0</v>
      </c>
      <c r="V207" t="b">
        <v>0</v>
      </c>
      <c r="W207" t="b">
        <v>0</v>
      </c>
      <c r="AE207">
        <f>sum(AG207:AK207)</f>
        <v>0</v>
      </c>
      <c r="AF207">
        <f>AG207*(6*84/1000)+AH207*(9*84/1000)+AI207*(10*84/1000)+AJ207*(25*84/1000)+AK207*(40*84/1000)</f>
        <v>0</v>
      </c>
    </row>
    <row r="208">
      <c r="A208" t="str">
        <v>NBI</v>
      </c>
      <c r="C208" t="str">
        <v>RH</v>
      </c>
      <c r="D208" t="str">
        <f>vlookup(C208,'List of Chargers'!$A$2:$B$5,2,FALSE)</f>
        <v>Roam Hub</v>
      </c>
      <c r="E208" t="str">
        <v>KE</v>
      </c>
      <c r="F208" t="str">
        <v>A</v>
      </c>
      <c r="G208">
        <v>206</v>
      </c>
      <c r="H208" t="str">
        <f>CONCATENATE("#",C208,"-",E208,"-",F208,"-",G208,)</f>
        <v>#RH-KE-A-206</v>
      </c>
      <c r="I208" t="str">
        <f>concatenate("FO-",A208,"-",TEXT(B208,"00"),H208)</f>
        <v>FO-NBI-00#RH-KE-A-206</v>
      </c>
      <c r="N208" t="str">
        <f>D208&amp;" - "&amp;M208</f>
        <v xml:space="preserve">Roam Hub - </v>
      </c>
      <c r="O208" t="str">
        <f>CONCATENATE(I208,": ",N208)</f>
        <v xml:space="preserve">FO-NBI-00#RH-KE-A-206: Roam Hub - </v>
      </c>
      <c r="S208" t="b">
        <v>0</v>
      </c>
      <c r="T208" t="b">
        <v>0</v>
      </c>
      <c r="U208" t="b">
        <v>0</v>
      </c>
      <c r="V208" t="b">
        <v>0</v>
      </c>
      <c r="W208" t="b">
        <v>0</v>
      </c>
      <c r="AE208">
        <f>sum(AG208:AK208)</f>
        <v>0</v>
      </c>
      <c r="AF208">
        <f>AG208*(6*84/1000)+AH208*(9*84/1000)+AI208*(10*84/1000)+AJ208*(25*84/1000)+AK208*(40*84/1000)</f>
        <v>0</v>
      </c>
    </row>
    <row r="209">
      <c r="A209" t="str">
        <v>NBI</v>
      </c>
      <c r="C209" t="str">
        <v>RH</v>
      </c>
      <c r="D209" t="str">
        <f>vlookup(C209,'List of Chargers'!$A$2:$B$5,2,FALSE)</f>
        <v>Roam Hub</v>
      </c>
      <c r="E209" t="str">
        <v>KE</v>
      </c>
      <c r="F209" t="str">
        <v>A</v>
      </c>
      <c r="G209">
        <v>207</v>
      </c>
      <c r="H209" t="str">
        <f>CONCATENATE("#",C209,"-",E209,"-",F209,"-",G209,)</f>
        <v>#RH-KE-A-207</v>
      </c>
      <c r="I209" t="str">
        <f>concatenate("FO-",A209,"-",TEXT(B209,"00"),H209)</f>
        <v>FO-NBI-00#RH-KE-A-207</v>
      </c>
      <c r="N209" t="str">
        <f>D209&amp;" - "&amp;M209</f>
        <v xml:space="preserve">Roam Hub - </v>
      </c>
      <c r="O209" t="str">
        <f>CONCATENATE(I209,": ",N209)</f>
        <v xml:space="preserve">FO-NBI-00#RH-KE-A-207: Roam Hub - </v>
      </c>
      <c r="S209" t="b">
        <v>0</v>
      </c>
      <c r="T209" t="b">
        <v>0</v>
      </c>
      <c r="U209" t="b">
        <v>0</v>
      </c>
      <c r="V209" t="b">
        <v>0</v>
      </c>
      <c r="W209" t="b">
        <v>0</v>
      </c>
      <c r="AE209">
        <f>sum(AG209:AK209)</f>
        <v>0</v>
      </c>
      <c r="AF209">
        <f>AG209*(6*84/1000)+AH209*(9*84/1000)+AI209*(10*84/1000)+AJ209*(25*84/1000)+AK209*(40*84/1000)</f>
        <v>0</v>
      </c>
    </row>
    <row r="210">
      <c r="A210" t="str">
        <v>NBI</v>
      </c>
      <c r="C210" t="str">
        <v>RH</v>
      </c>
      <c r="D210" t="str">
        <f>vlookup(C210,'List of Chargers'!$A$2:$B$5,2,FALSE)</f>
        <v>Roam Hub</v>
      </c>
      <c r="E210" t="str">
        <v>KE</v>
      </c>
      <c r="F210" t="str">
        <v>A</v>
      </c>
      <c r="G210">
        <v>208</v>
      </c>
      <c r="H210" t="str">
        <f>CONCATENATE("#",C210,"-",E210,"-",F210,"-",G210,)</f>
        <v>#RH-KE-A-208</v>
      </c>
      <c r="I210" t="str">
        <f>concatenate("FO-",A210,"-",TEXT(B210,"00"),H210)</f>
        <v>FO-NBI-00#RH-KE-A-208</v>
      </c>
      <c r="N210" t="str">
        <f>D210&amp;" - "&amp;M210</f>
        <v xml:space="preserve">Roam Hub - </v>
      </c>
      <c r="O210" t="str">
        <f>CONCATENATE(I210,": ",N210)</f>
        <v xml:space="preserve">FO-NBI-00#RH-KE-A-208: Roam Hub - </v>
      </c>
      <c r="S210" t="b">
        <v>0</v>
      </c>
      <c r="T210" t="b">
        <v>0</v>
      </c>
      <c r="U210" t="b">
        <v>0</v>
      </c>
      <c r="V210" t="b">
        <v>0</v>
      </c>
      <c r="W210" t="b">
        <v>0</v>
      </c>
      <c r="AE210">
        <f>sum(AG210:AK210)</f>
        <v>0</v>
      </c>
      <c r="AF210">
        <f>AG210*(6*84/1000)+AH210*(9*84/1000)+AI210*(10*84/1000)+AJ210*(25*84/1000)+AK210*(40*84/1000)</f>
        <v>0</v>
      </c>
    </row>
    <row r="211">
      <c r="A211" t="str">
        <v>NBI</v>
      </c>
      <c r="C211" t="str">
        <v>RH</v>
      </c>
      <c r="D211" t="str">
        <f>vlookup(C211,'List of Chargers'!$A$2:$B$5,2,FALSE)</f>
        <v>Roam Hub</v>
      </c>
      <c r="E211" t="str">
        <v>KE</v>
      </c>
      <c r="F211" t="str">
        <v>A</v>
      </c>
      <c r="G211">
        <v>209</v>
      </c>
      <c r="H211" t="str">
        <f>CONCATENATE("#",C211,"-",E211,"-",F211,"-",G211,)</f>
        <v>#RH-KE-A-209</v>
      </c>
      <c r="I211" t="str">
        <f>concatenate("FO-",A211,"-",TEXT(B211,"00"),H211)</f>
        <v>FO-NBI-00#RH-KE-A-209</v>
      </c>
      <c r="N211" t="str">
        <f>D211&amp;" - "&amp;M211</f>
        <v xml:space="preserve">Roam Hub - </v>
      </c>
      <c r="O211" t="str">
        <f>CONCATENATE(I211,": ",N211)</f>
        <v xml:space="preserve">FO-NBI-00#RH-KE-A-209: Roam Hub - </v>
      </c>
      <c r="S211" t="b">
        <v>0</v>
      </c>
      <c r="T211" t="b">
        <v>0</v>
      </c>
      <c r="U211" t="b">
        <v>0</v>
      </c>
      <c r="V211" t="b">
        <v>0</v>
      </c>
      <c r="W211" t="b">
        <v>0</v>
      </c>
      <c r="AE211">
        <f>sum(AG211:AK211)</f>
        <v>0</v>
      </c>
      <c r="AF211">
        <f>AG211*(6*84/1000)+AH211*(9*84/1000)+AI211*(10*84/1000)+AJ211*(25*84/1000)+AK211*(40*84/1000)</f>
        <v>0</v>
      </c>
    </row>
    <row r="212">
      <c r="A212" t="str">
        <v>NBI</v>
      </c>
      <c r="C212" t="str">
        <v>RH</v>
      </c>
      <c r="D212" t="str">
        <f>vlookup(C212,'List of Chargers'!$A$2:$B$5,2,FALSE)</f>
        <v>Roam Hub</v>
      </c>
      <c r="E212" t="str">
        <v>KE</v>
      </c>
      <c r="F212" t="str">
        <v>A</v>
      </c>
      <c r="G212">
        <v>210</v>
      </c>
      <c r="H212" t="str">
        <f>CONCATENATE("#",C212,"-",E212,"-",F212,"-",G212,)</f>
        <v>#RH-KE-A-210</v>
      </c>
      <c r="I212" t="str">
        <f>concatenate("FO-",A212,"-",TEXT(B212,"00"),H212)</f>
        <v>FO-NBI-00#RH-KE-A-210</v>
      </c>
      <c r="N212" t="str">
        <f>D212&amp;" - "&amp;M212</f>
        <v xml:space="preserve">Roam Hub - </v>
      </c>
      <c r="O212" t="str">
        <f>CONCATENATE(I212,": ",N212)</f>
        <v xml:space="preserve">FO-NBI-00#RH-KE-A-210: Roam Hub - </v>
      </c>
      <c r="S212" t="b">
        <v>0</v>
      </c>
      <c r="T212" t="b">
        <v>0</v>
      </c>
      <c r="U212" t="b">
        <v>0</v>
      </c>
      <c r="V212" t="b">
        <v>0</v>
      </c>
      <c r="W212" t="b">
        <v>0</v>
      </c>
      <c r="AE212">
        <f>sum(AG212:AK212)</f>
        <v>0</v>
      </c>
      <c r="AF212">
        <f>AG212*(6*84/1000)+AH212*(9*84/1000)+AI212*(10*84/1000)+AJ212*(25*84/1000)+AK212*(40*84/1000)</f>
        <v>0</v>
      </c>
    </row>
    <row r="213">
      <c r="A213" t="str">
        <v>NBI</v>
      </c>
      <c r="C213" t="str">
        <v>RH</v>
      </c>
      <c r="D213" t="str">
        <f>vlookup(C213,'List of Chargers'!$A$2:$B$5,2,FALSE)</f>
        <v>Roam Hub</v>
      </c>
      <c r="E213" t="str">
        <v>KE</v>
      </c>
      <c r="F213" t="str">
        <v>A</v>
      </c>
      <c r="G213">
        <v>211</v>
      </c>
      <c r="H213" t="str">
        <f>CONCATENATE("#",C213,"-",E213,"-",F213,"-",G213,)</f>
        <v>#RH-KE-A-211</v>
      </c>
      <c r="I213" t="str">
        <f>concatenate("FO-",A213,"-",TEXT(B213,"00"),H213)</f>
        <v>FO-NBI-00#RH-KE-A-211</v>
      </c>
      <c r="N213" t="str">
        <f>D213&amp;" - "&amp;M213</f>
        <v xml:space="preserve">Roam Hub - </v>
      </c>
      <c r="O213" t="str">
        <f>CONCATENATE(I213,": ",N213)</f>
        <v xml:space="preserve">FO-NBI-00#RH-KE-A-211: Roam Hub - </v>
      </c>
      <c r="S213" t="b">
        <v>0</v>
      </c>
      <c r="T213" t="b">
        <v>0</v>
      </c>
      <c r="U213" t="b">
        <v>0</v>
      </c>
      <c r="V213" t="b">
        <v>0</v>
      </c>
      <c r="W213" t="b">
        <v>0</v>
      </c>
      <c r="AE213">
        <f>sum(AG213:AK213)</f>
        <v>0</v>
      </c>
      <c r="AF213">
        <f>AG213*(6*84/1000)+AH213*(9*84/1000)+AI213*(10*84/1000)+AJ213*(25*84/1000)+AK213*(40*84/1000)</f>
        <v>0</v>
      </c>
    </row>
    <row r="214">
      <c r="A214" t="str">
        <v>NBI</v>
      </c>
      <c r="C214" t="str">
        <v>RH</v>
      </c>
      <c r="D214" t="str">
        <f>vlookup(C214,'List of Chargers'!$A$2:$B$5,2,FALSE)</f>
        <v>Roam Hub</v>
      </c>
      <c r="E214" t="str">
        <v>KE</v>
      </c>
      <c r="F214" t="str">
        <v>A</v>
      </c>
      <c r="G214">
        <v>212</v>
      </c>
      <c r="H214" t="str">
        <f>CONCATENATE("#",C214,"-",E214,"-",F214,"-",G214,)</f>
        <v>#RH-KE-A-212</v>
      </c>
      <c r="I214" t="str">
        <f>concatenate("FO-",A214,"-",TEXT(B214,"00"),H214)</f>
        <v>FO-NBI-00#RH-KE-A-212</v>
      </c>
      <c r="N214" t="str">
        <f>D214&amp;" - "&amp;M214</f>
        <v xml:space="preserve">Roam Hub - </v>
      </c>
      <c r="O214" t="str">
        <f>CONCATENATE(I214,": ",N214)</f>
        <v xml:space="preserve">FO-NBI-00#RH-KE-A-212: Roam Hub - </v>
      </c>
      <c r="S214" t="b">
        <v>0</v>
      </c>
      <c r="T214" t="b">
        <v>0</v>
      </c>
      <c r="U214" t="b">
        <v>0</v>
      </c>
      <c r="V214" t="b">
        <v>0</v>
      </c>
      <c r="W214" t="b">
        <v>0</v>
      </c>
      <c r="AE214">
        <f>sum(AG214:AK214)</f>
        <v>0</v>
      </c>
      <c r="AF214">
        <f>AG214*(6*84/1000)+AH214*(9*84/1000)+AI214*(10*84/1000)+AJ214*(25*84/1000)+AK214*(40*84/1000)</f>
        <v>0</v>
      </c>
    </row>
    <row r="215">
      <c r="A215" t="str">
        <v>NBI</v>
      </c>
      <c r="C215" t="str">
        <v>RH</v>
      </c>
      <c r="D215" t="str">
        <f>vlookup(C215,'List of Chargers'!$A$2:$B$5,2,FALSE)</f>
        <v>Roam Hub</v>
      </c>
      <c r="E215" t="str">
        <v>KE</v>
      </c>
      <c r="F215" t="str">
        <v>A</v>
      </c>
      <c r="G215">
        <v>213</v>
      </c>
      <c r="H215" t="str">
        <f>CONCATENATE("#",C215,"-",E215,"-",F215,"-",G215,)</f>
        <v>#RH-KE-A-213</v>
      </c>
      <c r="I215" t="str">
        <f>concatenate("FO-",A215,"-",TEXT(B215,"00"),H215)</f>
        <v>FO-NBI-00#RH-KE-A-213</v>
      </c>
      <c r="N215" t="str">
        <f>D215&amp;" - "&amp;M215</f>
        <v xml:space="preserve">Roam Hub - </v>
      </c>
      <c r="O215" t="str">
        <f>CONCATENATE(I215,": ",N215)</f>
        <v xml:space="preserve">FO-NBI-00#RH-KE-A-213: Roam Hub - </v>
      </c>
      <c r="S215" t="b">
        <v>0</v>
      </c>
      <c r="T215" t="b">
        <v>0</v>
      </c>
      <c r="U215" t="b">
        <v>0</v>
      </c>
      <c r="V215" t="b">
        <v>0</v>
      </c>
      <c r="W215" t="b">
        <v>0</v>
      </c>
      <c r="AE215">
        <f>sum(AG215:AK215)</f>
        <v>0</v>
      </c>
      <c r="AF215">
        <f>AG215*(6*84/1000)+AH215*(9*84/1000)+AI215*(10*84/1000)+AJ215*(25*84/1000)+AK215*(40*84/1000)</f>
        <v>0</v>
      </c>
    </row>
    <row r="216">
      <c r="A216" t="str">
        <v>NBI</v>
      </c>
      <c r="C216" t="str">
        <v>RH</v>
      </c>
      <c r="D216" t="str">
        <f>vlookup(C216,'List of Chargers'!$A$2:$B$5,2,FALSE)</f>
        <v>Roam Hub</v>
      </c>
      <c r="E216" t="str">
        <v>KE</v>
      </c>
      <c r="F216" t="str">
        <v>A</v>
      </c>
      <c r="G216">
        <v>214</v>
      </c>
      <c r="H216" t="str">
        <f>CONCATENATE("#",C216,"-",E216,"-",F216,"-",G216,)</f>
        <v>#RH-KE-A-214</v>
      </c>
      <c r="I216" t="str">
        <f>concatenate("FO-",A216,"-",TEXT(B216,"00"),H216)</f>
        <v>FO-NBI-00#RH-KE-A-214</v>
      </c>
      <c r="N216" t="str">
        <f>D216&amp;" - "&amp;M216</f>
        <v xml:space="preserve">Roam Hub - </v>
      </c>
      <c r="O216" t="str">
        <f>CONCATENATE(I216,": ",N216)</f>
        <v xml:space="preserve">FO-NBI-00#RH-KE-A-214: Roam Hub - </v>
      </c>
      <c r="S216" t="b">
        <v>0</v>
      </c>
      <c r="T216" t="b">
        <v>0</v>
      </c>
      <c r="U216" t="b">
        <v>0</v>
      </c>
      <c r="V216" t="b">
        <v>0</v>
      </c>
      <c r="W216" t="b">
        <v>0</v>
      </c>
      <c r="AE216">
        <f>sum(AG216:AK216)</f>
        <v>0</v>
      </c>
      <c r="AF216">
        <f>AG216*(6*84/1000)+AH216*(9*84/1000)+AI216*(10*84/1000)+AJ216*(25*84/1000)+AK216*(40*84/1000)</f>
        <v>0</v>
      </c>
    </row>
    <row r="217">
      <c r="A217" t="str">
        <v>NBI</v>
      </c>
      <c r="C217" t="str">
        <v>RH</v>
      </c>
      <c r="D217" t="str">
        <f>vlookup(C217,'List of Chargers'!$A$2:$B$5,2,FALSE)</f>
        <v>Roam Hub</v>
      </c>
      <c r="E217" t="str">
        <v>KE</v>
      </c>
      <c r="F217" t="str">
        <v>A</v>
      </c>
      <c r="G217">
        <v>215</v>
      </c>
      <c r="H217" t="str">
        <f>CONCATENATE("#",C217,"-",E217,"-",F217,"-",G217,)</f>
        <v>#RH-KE-A-215</v>
      </c>
      <c r="I217" t="str">
        <f>concatenate("FO-",A217,"-",TEXT(B217,"00"),H217)</f>
        <v>FO-NBI-00#RH-KE-A-215</v>
      </c>
      <c r="N217" t="str">
        <f>D217&amp;" - "&amp;M217</f>
        <v xml:space="preserve">Roam Hub - </v>
      </c>
      <c r="O217" t="str">
        <f>CONCATENATE(I217,": ",N217)</f>
        <v xml:space="preserve">FO-NBI-00#RH-KE-A-215: Roam Hub - </v>
      </c>
      <c r="S217" t="b">
        <v>0</v>
      </c>
      <c r="T217" t="b">
        <v>0</v>
      </c>
      <c r="U217" t="b">
        <v>0</v>
      </c>
      <c r="V217" t="b">
        <v>0</v>
      </c>
      <c r="W217" t="b">
        <v>0</v>
      </c>
      <c r="AE217">
        <f>sum(AG217:AK217)</f>
        <v>0</v>
      </c>
      <c r="AF217">
        <f>AG217*(6*84/1000)+AH217*(9*84/1000)+AI217*(10*84/1000)+AJ217*(25*84/1000)+AK217*(40*84/1000)</f>
        <v>0</v>
      </c>
    </row>
    <row r="218">
      <c r="A218" t="str">
        <v>NBI</v>
      </c>
      <c r="C218" t="str">
        <v>RH</v>
      </c>
      <c r="D218" t="str">
        <f>vlookup(C218,'List of Chargers'!$A$2:$B$5,2,FALSE)</f>
        <v>Roam Hub</v>
      </c>
      <c r="E218" t="str">
        <v>KE</v>
      </c>
      <c r="F218" t="str">
        <v>A</v>
      </c>
      <c r="G218">
        <v>216</v>
      </c>
      <c r="H218" t="str">
        <f>CONCATENATE("#",C218,"-",E218,"-",F218,"-",G218,)</f>
        <v>#RH-KE-A-216</v>
      </c>
      <c r="I218" t="str">
        <f>concatenate("FO-",A218,"-",TEXT(B218,"00"),H218)</f>
        <v>FO-NBI-00#RH-KE-A-216</v>
      </c>
      <c r="N218" t="str">
        <f>D218&amp;" - "&amp;M218</f>
        <v xml:space="preserve">Roam Hub - </v>
      </c>
      <c r="O218" t="str">
        <f>CONCATENATE(I218,": ",N218)</f>
        <v xml:space="preserve">FO-NBI-00#RH-KE-A-216: Roam Hub - </v>
      </c>
      <c r="S218" t="b">
        <v>0</v>
      </c>
      <c r="T218" t="b">
        <v>0</v>
      </c>
      <c r="U218" t="b">
        <v>0</v>
      </c>
      <c r="V218" t="b">
        <v>0</v>
      </c>
      <c r="W218" t="b">
        <v>0</v>
      </c>
      <c r="AE218">
        <f>sum(AG218:AK218)</f>
        <v>0</v>
      </c>
      <c r="AF218">
        <f>AG218*(6*84/1000)+AH218*(9*84/1000)+AI218*(10*84/1000)+AJ218*(25*84/1000)+AK218*(40*84/1000)</f>
        <v>0</v>
      </c>
    </row>
    <row r="219">
      <c r="A219" t="str">
        <v>NBI</v>
      </c>
      <c r="C219" t="str">
        <v>RH</v>
      </c>
      <c r="D219" t="str">
        <f>vlookup(C219,'List of Chargers'!$A$2:$B$5,2,FALSE)</f>
        <v>Roam Hub</v>
      </c>
      <c r="E219" t="str">
        <v>KE</v>
      </c>
      <c r="F219" t="str">
        <v>A</v>
      </c>
      <c r="G219">
        <v>217</v>
      </c>
      <c r="H219" t="str">
        <f>CONCATENATE("#",C219,"-",E219,"-",F219,"-",G219,)</f>
        <v>#RH-KE-A-217</v>
      </c>
      <c r="I219" t="str">
        <f>concatenate("FO-",A219,"-",TEXT(B219,"00"),H219)</f>
        <v>FO-NBI-00#RH-KE-A-217</v>
      </c>
      <c r="N219" t="str">
        <f>D219&amp;" - "&amp;M219</f>
        <v xml:space="preserve">Roam Hub - </v>
      </c>
      <c r="O219" t="str">
        <f>CONCATENATE(I219,": ",N219)</f>
        <v xml:space="preserve">FO-NBI-00#RH-KE-A-217: Roam Hub - </v>
      </c>
      <c r="S219" t="b">
        <v>0</v>
      </c>
      <c r="T219" t="b">
        <v>0</v>
      </c>
      <c r="U219" t="b">
        <v>0</v>
      </c>
      <c r="V219" t="b">
        <v>0</v>
      </c>
      <c r="W219" t="b">
        <v>0</v>
      </c>
      <c r="AE219">
        <f>sum(AG219:AK219)</f>
        <v>0</v>
      </c>
      <c r="AF219">
        <f>AG219*(6*84/1000)+AH219*(9*84/1000)+AI219*(10*84/1000)+AJ219*(25*84/1000)+AK219*(40*84/1000)</f>
        <v>0</v>
      </c>
    </row>
    <row r="220">
      <c r="A220" t="str">
        <v>NBI</v>
      </c>
      <c r="C220" t="str">
        <v>RH</v>
      </c>
      <c r="D220" t="str">
        <f>vlookup(C220,'List of Chargers'!$A$2:$B$5,2,FALSE)</f>
        <v>Roam Hub</v>
      </c>
      <c r="E220" t="str">
        <v>KE</v>
      </c>
      <c r="F220" t="str">
        <v>A</v>
      </c>
      <c r="G220">
        <v>218</v>
      </c>
      <c r="H220" t="str">
        <f>CONCATENATE("#",C220,"-",E220,"-",F220,"-",G220,)</f>
        <v>#RH-KE-A-218</v>
      </c>
      <c r="I220" t="str">
        <f>concatenate("FO-",A220,"-",TEXT(B220,"00"),H220)</f>
        <v>FO-NBI-00#RH-KE-A-218</v>
      </c>
      <c r="N220" t="str">
        <f>D220&amp;" - "&amp;M220</f>
        <v xml:space="preserve">Roam Hub - </v>
      </c>
      <c r="O220" t="str">
        <f>CONCATENATE(I220,": ",N220)</f>
        <v xml:space="preserve">FO-NBI-00#RH-KE-A-218: Roam Hub - </v>
      </c>
      <c r="S220" t="b">
        <v>0</v>
      </c>
      <c r="T220" t="b">
        <v>0</v>
      </c>
      <c r="U220" t="b">
        <v>0</v>
      </c>
      <c r="V220" t="b">
        <v>0</v>
      </c>
      <c r="W220" t="b">
        <v>0</v>
      </c>
      <c r="AE220">
        <f>sum(AG220:AK220)</f>
        <v>0</v>
      </c>
      <c r="AF220">
        <f>AG220*(6*84/1000)+AH220*(9*84/1000)+AI220*(10*84/1000)+AJ220*(25*84/1000)+AK220*(40*84/1000)</f>
        <v>0</v>
      </c>
    </row>
    <row r="221">
      <c r="A221" t="str">
        <v>NBI</v>
      </c>
      <c r="C221" t="str">
        <v>RH</v>
      </c>
      <c r="D221" t="str">
        <f>vlookup(C221,'List of Chargers'!$A$2:$B$5,2,FALSE)</f>
        <v>Roam Hub</v>
      </c>
      <c r="E221" t="str">
        <v>KE</v>
      </c>
      <c r="F221" t="str">
        <v>A</v>
      </c>
      <c r="G221">
        <v>219</v>
      </c>
      <c r="H221" t="str">
        <f>CONCATENATE("#",C221,"-",E221,"-",F221,"-",G221,)</f>
        <v>#RH-KE-A-219</v>
      </c>
      <c r="I221" t="str">
        <f>concatenate("FO-",A221,"-",TEXT(B221,"00"),H221)</f>
        <v>FO-NBI-00#RH-KE-A-219</v>
      </c>
      <c r="N221" t="str">
        <f>D221&amp;" - "&amp;M221</f>
        <v xml:space="preserve">Roam Hub - </v>
      </c>
      <c r="O221" t="str">
        <f>CONCATENATE(I221,": ",N221)</f>
        <v xml:space="preserve">FO-NBI-00#RH-KE-A-219: Roam Hub - </v>
      </c>
      <c r="S221" t="b">
        <v>0</v>
      </c>
      <c r="T221" t="b">
        <v>0</v>
      </c>
      <c r="U221" t="b">
        <v>0</v>
      </c>
      <c r="V221" t="b">
        <v>0</v>
      </c>
      <c r="W221" t="b">
        <v>0</v>
      </c>
      <c r="AE221">
        <f>sum(AG221:AK221)</f>
        <v>0</v>
      </c>
      <c r="AF221">
        <f>AG221*(6*84/1000)+AH221*(9*84/1000)+AI221*(10*84/1000)+AJ221*(25*84/1000)+AK221*(40*84/1000)</f>
        <v>0</v>
      </c>
    </row>
    <row r="222">
      <c r="A222" t="str">
        <v>NBI</v>
      </c>
      <c r="C222" t="str">
        <v>RH</v>
      </c>
      <c r="D222" t="str">
        <f>vlookup(C222,'List of Chargers'!$A$2:$B$5,2,FALSE)</f>
        <v>Roam Hub</v>
      </c>
      <c r="E222" t="str">
        <v>KE</v>
      </c>
      <c r="F222" t="str">
        <v>A</v>
      </c>
      <c r="G222">
        <v>220</v>
      </c>
      <c r="H222" t="str">
        <f>CONCATENATE("#",C222,"-",E222,"-",F222,"-",G222,)</f>
        <v>#RH-KE-A-220</v>
      </c>
      <c r="I222" t="str">
        <f>concatenate("FO-",A222,"-",TEXT(B222,"00"),H222)</f>
        <v>FO-NBI-00#RH-KE-A-220</v>
      </c>
      <c r="N222" t="str">
        <f>D222&amp;" - "&amp;M222</f>
        <v xml:space="preserve">Roam Hub - </v>
      </c>
      <c r="O222" t="str">
        <f>CONCATENATE(I222,": ",N222)</f>
        <v xml:space="preserve">FO-NBI-00#RH-KE-A-220: Roam Hub - </v>
      </c>
      <c r="S222" t="b">
        <v>0</v>
      </c>
      <c r="T222" t="b">
        <v>0</v>
      </c>
      <c r="U222" t="b">
        <v>0</v>
      </c>
      <c r="V222" t="b">
        <v>0</v>
      </c>
      <c r="W222" t="b">
        <v>0</v>
      </c>
      <c r="AE222">
        <f>sum(AG222:AK222)</f>
        <v>0</v>
      </c>
      <c r="AF222">
        <f>AG222*(6*84/1000)+AH222*(9*84/1000)+AI222*(10*84/1000)+AJ222*(25*84/1000)+AK222*(40*84/1000)</f>
        <v>0</v>
      </c>
    </row>
    <row r="223">
      <c r="A223" t="str">
        <v>NBI</v>
      </c>
      <c r="C223" t="str">
        <v>RH</v>
      </c>
      <c r="D223" t="str">
        <f>vlookup(C223,'List of Chargers'!$A$2:$B$5,2,FALSE)</f>
        <v>Roam Hub</v>
      </c>
      <c r="E223" t="str">
        <v>KE</v>
      </c>
      <c r="F223" t="str">
        <v>A</v>
      </c>
      <c r="G223">
        <v>221</v>
      </c>
      <c r="H223" t="str">
        <f>CONCATENATE("#",C223,"-",E223,"-",F223,"-",G223,)</f>
        <v>#RH-KE-A-221</v>
      </c>
      <c r="I223" t="str">
        <f>concatenate("FO-",A223,"-",TEXT(B223,"00"),H223)</f>
        <v>FO-NBI-00#RH-KE-A-221</v>
      </c>
      <c r="N223" t="str">
        <f>D223&amp;" - "&amp;M223</f>
        <v xml:space="preserve">Roam Hub - </v>
      </c>
      <c r="O223" t="str">
        <f>CONCATENATE(I223,": ",N223)</f>
        <v xml:space="preserve">FO-NBI-00#RH-KE-A-221: Roam Hub - </v>
      </c>
      <c r="S223" t="b">
        <v>0</v>
      </c>
      <c r="T223" t="b">
        <v>0</v>
      </c>
      <c r="U223" t="b">
        <v>0</v>
      </c>
      <c r="V223" t="b">
        <v>0</v>
      </c>
      <c r="W223" t="b">
        <v>0</v>
      </c>
      <c r="AE223">
        <f>sum(AG223:AK223)</f>
        <v>0</v>
      </c>
      <c r="AF223">
        <f>AG223*(6*84/1000)+AH223*(9*84/1000)+AI223*(10*84/1000)+AJ223*(25*84/1000)+AK223*(40*84/1000)</f>
        <v>0</v>
      </c>
    </row>
    <row r="224">
      <c r="A224" t="str">
        <v>NBI</v>
      </c>
      <c r="C224" t="str">
        <v>RH</v>
      </c>
      <c r="D224" t="str">
        <f>vlookup(C224,'List of Chargers'!$A$2:$B$5,2,FALSE)</f>
        <v>Roam Hub</v>
      </c>
      <c r="E224" t="str">
        <v>KE</v>
      </c>
      <c r="F224" t="str">
        <v>A</v>
      </c>
      <c r="G224">
        <v>222</v>
      </c>
      <c r="H224" t="str">
        <f>CONCATENATE("#",C224,"-",E224,"-",F224,"-",G224,)</f>
        <v>#RH-KE-A-222</v>
      </c>
      <c r="I224" t="str">
        <f>concatenate("FO-",A224,"-",TEXT(B224,"00"),H224)</f>
        <v>FO-NBI-00#RH-KE-A-222</v>
      </c>
      <c r="N224" t="str">
        <f>D224&amp;" - "&amp;M224</f>
        <v xml:space="preserve">Roam Hub - </v>
      </c>
      <c r="O224" t="str">
        <f>CONCATENATE(I224,": ",N224)</f>
        <v xml:space="preserve">FO-NBI-00#RH-KE-A-222: Roam Hub - </v>
      </c>
      <c r="S224" t="b">
        <v>0</v>
      </c>
      <c r="T224" t="b">
        <v>0</v>
      </c>
      <c r="U224" t="b">
        <v>0</v>
      </c>
      <c r="V224" t="b">
        <v>0</v>
      </c>
      <c r="W224" t="b">
        <v>0</v>
      </c>
      <c r="AE224">
        <f>sum(AG224:AK224)</f>
        <v>0</v>
      </c>
      <c r="AF224">
        <f>AG224*(6*84/1000)+AH224*(9*84/1000)+AI224*(10*84/1000)+AJ224*(25*84/1000)+AK224*(40*84/1000)</f>
        <v>0</v>
      </c>
    </row>
    <row r="225">
      <c r="A225" t="str">
        <v>NBI</v>
      </c>
      <c r="C225" t="str">
        <v>RH</v>
      </c>
      <c r="D225" t="str">
        <f>vlookup(C225,'List of Chargers'!$A$2:$B$5,2,FALSE)</f>
        <v>Roam Hub</v>
      </c>
      <c r="E225" t="str">
        <v>KE</v>
      </c>
      <c r="F225" t="str">
        <v>A</v>
      </c>
      <c r="G225">
        <v>223</v>
      </c>
      <c r="H225" t="str">
        <f>CONCATENATE("#",C225,"-",E225,"-",F225,"-",G225,)</f>
        <v>#RH-KE-A-223</v>
      </c>
      <c r="I225" t="str">
        <f>concatenate("FO-",A225,"-",TEXT(B225,"00"),H225)</f>
        <v>FO-NBI-00#RH-KE-A-223</v>
      </c>
      <c r="N225" t="str">
        <f>D225&amp;" - "&amp;M225</f>
        <v xml:space="preserve">Roam Hub - </v>
      </c>
      <c r="O225" t="str">
        <f>CONCATENATE(I225,": ",N225)</f>
        <v xml:space="preserve">FO-NBI-00#RH-KE-A-223: Roam Hub - </v>
      </c>
      <c r="S225" t="b">
        <v>0</v>
      </c>
      <c r="T225" t="b">
        <v>0</v>
      </c>
      <c r="U225" t="b">
        <v>0</v>
      </c>
      <c r="V225" t="b">
        <v>0</v>
      </c>
      <c r="W225" t="b">
        <v>0</v>
      </c>
      <c r="AE225">
        <f>sum(AG225:AK225)</f>
        <v>0</v>
      </c>
      <c r="AF225">
        <f>AG225*(6*84/1000)+AH225*(9*84/1000)+AI225*(10*84/1000)+AJ225*(25*84/1000)+AK225*(40*84/1000)</f>
        <v>0</v>
      </c>
    </row>
    <row r="226">
      <c r="A226" t="str">
        <v>NBI</v>
      </c>
      <c r="C226" t="str">
        <v>RH</v>
      </c>
      <c r="D226" t="str">
        <f>vlookup(C226,'List of Chargers'!$A$2:$B$5,2,FALSE)</f>
        <v>Roam Hub</v>
      </c>
      <c r="E226" t="str">
        <v>KE</v>
      </c>
      <c r="F226" t="str">
        <v>A</v>
      </c>
      <c r="G226">
        <v>224</v>
      </c>
      <c r="H226" t="str">
        <f>CONCATENATE("#",C226,"-",E226,"-",F226,"-",G226,)</f>
        <v>#RH-KE-A-224</v>
      </c>
      <c r="I226" t="str">
        <f>concatenate("FO-",A226,"-",TEXT(B226,"00"),H226)</f>
        <v>FO-NBI-00#RH-KE-A-224</v>
      </c>
      <c r="N226" t="str">
        <f>D226&amp;" - "&amp;M226</f>
        <v xml:space="preserve">Roam Hub - </v>
      </c>
      <c r="O226" t="str">
        <f>CONCATENATE(I226,": ",N226)</f>
        <v xml:space="preserve">FO-NBI-00#RH-KE-A-224: Roam Hub - </v>
      </c>
      <c r="S226" t="b">
        <v>0</v>
      </c>
      <c r="T226" t="b">
        <v>0</v>
      </c>
      <c r="U226" t="b">
        <v>0</v>
      </c>
      <c r="V226" t="b">
        <v>0</v>
      </c>
      <c r="W226" t="b">
        <v>0</v>
      </c>
      <c r="AE226">
        <f>sum(AG226:AK226)</f>
        <v>0</v>
      </c>
      <c r="AF226">
        <f>AG226*(6*84/1000)+AH226*(9*84/1000)+AI226*(10*84/1000)+AJ226*(25*84/1000)+AK226*(40*84/1000)</f>
        <v>0</v>
      </c>
    </row>
    <row r="227">
      <c r="A227" t="str">
        <v>NBI</v>
      </c>
      <c r="C227" t="str">
        <v>RH</v>
      </c>
      <c r="D227" t="str">
        <f>vlookup(C227,'List of Chargers'!$A$2:$B$5,2,FALSE)</f>
        <v>Roam Hub</v>
      </c>
      <c r="E227" t="str">
        <v>KE</v>
      </c>
      <c r="F227" t="str">
        <v>A</v>
      </c>
      <c r="G227">
        <v>225</v>
      </c>
      <c r="H227" t="str">
        <f>CONCATENATE("#",C227,"-",E227,"-",F227,"-",G227,)</f>
        <v>#RH-KE-A-225</v>
      </c>
      <c r="I227" t="str">
        <f>concatenate("FO-",A227,"-",TEXT(B227,"00"),H227)</f>
        <v>FO-NBI-00#RH-KE-A-225</v>
      </c>
      <c r="N227" t="str">
        <f>D227&amp;" - "&amp;M227</f>
        <v xml:space="preserve">Roam Hub - </v>
      </c>
      <c r="O227" t="str">
        <f>CONCATENATE(I227,": ",N227)</f>
        <v xml:space="preserve">FO-NBI-00#RH-KE-A-225: Roam Hub - </v>
      </c>
      <c r="S227" t="b">
        <v>0</v>
      </c>
      <c r="T227" t="b">
        <v>0</v>
      </c>
      <c r="U227" t="b">
        <v>0</v>
      </c>
      <c r="V227" t="b">
        <v>0</v>
      </c>
      <c r="W227" t="b">
        <v>0</v>
      </c>
      <c r="AE227">
        <f>sum(AG227:AK227)</f>
        <v>0</v>
      </c>
      <c r="AF227">
        <f>AG227*(6*84/1000)+AH227*(9*84/1000)+AI227*(10*84/1000)+AJ227*(25*84/1000)+AK227*(40*84/1000)</f>
        <v>0</v>
      </c>
    </row>
    <row r="228">
      <c r="A228" t="str">
        <v>NBI</v>
      </c>
      <c r="C228" t="str">
        <v>RH</v>
      </c>
      <c r="D228" t="str">
        <f>vlookup(C228,'List of Chargers'!$A$2:$B$5,2,FALSE)</f>
        <v>Roam Hub</v>
      </c>
      <c r="E228" t="str">
        <v>KE</v>
      </c>
      <c r="F228" t="str">
        <v>A</v>
      </c>
      <c r="G228">
        <v>226</v>
      </c>
      <c r="H228" t="str">
        <f>CONCATENATE("#",C228,"-",E228,"-",F228,"-",G228,)</f>
        <v>#RH-KE-A-226</v>
      </c>
      <c r="I228" t="str">
        <f>concatenate("FO-",A228,"-",TEXT(B228,"00"),H228)</f>
        <v>FO-NBI-00#RH-KE-A-226</v>
      </c>
      <c r="N228" t="str">
        <f>D228&amp;" - "&amp;M228</f>
        <v xml:space="preserve">Roam Hub - </v>
      </c>
      <c r="O228" t="str">
        <f>CONCATENATE(I228,": ",N228)</f>
        <v xml:space="preserve">FO-NBI-00#RH-KE-A-226: Roam Hub - </v>
      </c>
      <c r="S228" t="b">
        <v>0</v>
      </c>
      <c r="T228" t="b">
        <v>0</v>
      </c>
      <c r="U228" t="b">
        <v>0</v>
      </c>
      <c r="V228" t="b">
        <v>0</v>
      </c>
      <c r="W228" t="b">
        <v>0</v>
      </c>
      <c r="AE228">
        <f>sum(AG228:AK228)</f>
        <v>0</v>
      </c>
      <c r="AF228">
        <f>AG228*(6*84/1000)+AH228*(9*84/1000)+AI228*(10*84/1000)+AJ228*(25*84/1000)+AK228*(40*84/1000)</f>
        <v>0</v>
      </c>
    </row>
    <row r="229">
      <c r="A229" t="str">
        <v>NBI</v>
      </c>
      <c r="C229" t="str">
        <v>RH</v>
      </c>
      <c r="D229" t="str">
        <f>vlookup(C229,'List of Chargers'!$A$2:$B$5,2,FALSE)</f>
        <v>Roam Hub</v>
      </c>
      <c r="E229" t="str">
        <v>KE</v>
      </c>
      <c r="F229" t="str">
        <v>A</v>
      </c>
      <c r="G229">
        <v>227</v>
      </c>
      <c r="H229" t="str">
        <f>CONCATENATE("#",C229,"-",E229,"-",F229,"-",G229,)</f>
        <v>#RH-KE-A-227</v>
      </c>
      <c r="I229" t="str">
        <f>concatenate("FO-",A229,"-",TEXT(B229,"00"),H229)</f>
        <v>FO-NBI-00#RH-KE-A-227</v>
      </c>
      <c r="N229" t="str">
        <f>D229&amp;" - "&amp;M229</f>
        <v xml:space="preserve">Roam Hub - </v>
      </c>
      <c r="O229" t="str">
        <f>CONCATENATE(I229,": ",N229)</f>
        <v xml:space="preserve">FO-NBI-00#RH-KE-A-227: Roam Hub - </v>
      </c>
      <c r="S229" t="b">
        <v>0</v>
      </c>
      <c r="T229" t="b">
        <v>0</v>
      </c>
      <c r="U229" t="b">
        <v>0</v>
      </c>
      <c r="V229" t="b">
        <v>0</v>
      </c>
      <c r="W229" t="b">
        <v>0</v>
      </c>
      <c r="AE229">
        <f>sum(AG229:AK229)</f>
        <v>0</v>
      </c>
      <c r="AF229">
        <f>AG229*(6*84/1000)+AH229*(9*84/1000)+AI229*(10*84/1000)+AJ229*(25*84/1000)+AK229*(40*84/1000)</f>
        <v>0</v>
      </c>
    </row>
    <row r="230">
      <c r="A230" t="str">
        <v>NBI</v>
      </c>
      <c r="C230" t="str">
        <v>RH</v>
      </c>
      <c r="D230" t="str">
        <f>vlookup(C230,'List of Chargers'!$A$2:$B$5,2,FALSE)</f>
        <v>Roam Hub</v>
      </c>
      <c r="E230" t="str">
        <v>KE</v>
      </c>
      <c r="F230" t="str">
        <v>A</v>
      </c>
      <c r="G230">
        <v>228</v>
      </c>
      <c r="H230" t="str">
        <f>CONCATENATE("#",C230,"-",E230,"-",F230,"-",G230,)</f>
        <v>#RH-KE-A-228</v>
      </c>
      <c r="I230" t="str">
        <f>concatenate("FO-",A230,"-",TEXT(B230,"00"),H230)</f>
        <v>FO-NBI-00#RH-KE-A-228</v>
      </c>
      <c r="N230" t="str">
        <f>D230&amp;" - "&amp;M230</f>
        <v xml:space="preserve">Roam Hub - </v>
      </c>
      <c r="O230" t="str">
        <f>CONCATENATE(I230,": ",N230)</f>
        <v xml:space="preserve">FO-NBI-00#RH-KE-A-228: Roam Hub - </v>
      </c>
      <c r="S230" t="b">
        <v>0</v>
      </c>
      <c r="T230" t="b">
        <v>0</v>
      </c>
      <c r="U230" t="b">
        <v>0</v>
      </c>
      <c r="V230" t="b">
        <v>0</v>
      </c>
      <c r="W230" t="b">
        <v>0</v>
      </c>
      <c r="AE230">
        <f>sum(AG230:AK230)</f>
        <v>0</v>
      </c>
      <c r="AF230">
        <f>AG230*(6*84/1000)+AH230*(9*84/1000)+AI230*(10*84/1000)+AJ230*(25*84/1000)+AK230*(40*84/1000)</f>
        <v>0</v>
      </c>
    </row>
    <row r="231">
      <c r="A231" t="str">
        <v>NBI</v>
      </c>
      <c r="C231" t="str">
        <v>RH</v>
      </c>
      <c r="D231" t="str">
        <f>vlookup(C231,'List of Chargers'!$A$2:$B$5,2,FALSE)</f>
        <v>Roam Hub</v>
      </c>
      <c r="E231" t="str">
        <v>KE</v>
      </c>
      <c r="F231" t="str">
        <v>A</v>
      </c>
      <c r="G231">
        <v>229</v>
      </c>
      <c r="H231" t="str">
        <f>CONCATENATE("#",C231,"-",E231,"-",F231,"-",G231,)</f>
        <v>#RH-KE-A-229</v>
      </c>
      <c r="I231" t="str">
        <f>concatenate("FO-",A231,"-",TEXT(B231,"00"),H231)</f>
        <v>FO-NBI-00#RH-KE-A-229</v>
      </c>
      <c r="N231" t="str">
        <f>D231&amp;" - "&amp;M231</f>
        <v xml:space="preserve">Roam Hub - </v>
      </c>
      <c r="O231" t="str">
        <f>CONCATENATE(I231,": ",N231)</f>
        <v xml:space="preserve">FO-NBI-00#RH-KE-A-229: Roam Hub - </v>
      </c>
      <c r="S231" t="b">
        <v>0</v>
      </c>
      <c r="T231" t="b">
        <v>0</v>
      </c>
      <c r="U231" t="b">
        <v>0</v>
      </c>
      <c r="V231" t="b">
        <v>0</v>
      </c>
      <c r="W231" t="b">
        <v>0</v>
      </c>
      <c r="AE231">
        <f>sum(AG231:AK231)</f>
        <v>0</v>
      </c>
      <c r="AF231">
        <f>AG231*(6*84/1000)+AH231*(9*84/1000)+AI231*(10*84/1000)+AJ231*(25*84/1000)+AK231*(40*84/1000)</f>
        <v>0</v>
      </c>
    </row>
    <row r="232">
      <c r="A232" t="str">
        <v>NBI</v>
      </c>
      <c r="C232" t="str">
        <v>RH</v>
      </c>
      <c r="D232" t="str">
        <f>vlookup(C232,'List of Chargers'!$A$2:$B$5,2,FALSE)</f>
        <v>Roam Hub</v>
      </c>
      <c r="E232" t="str">
        <v>KE</v>
      </c>
      <c r="F232" t="str">
        <v>A</v>
      </c>
      <c r="G232">
        <v>230</v>
      </c>
      <c r="H232" t="str">
        <f>CONCATENATE("#",C232,"-",E232,"-",F232,"-",G232,)</f>
        <v>#RH-KE-A-230</v>
      </c>
      <c r="I232" t="str">
        <f>concatenate("FO-",A232,"-",TEXT(B232,"00"),H232)</f>
        <v>FO-NBI-00#RH-KE-A-230</v>
      </c>
      <c r="N232" t="str">
        <f>D232&amp;" - "&amp;M232</f>
        <v xml:space="preserve">Roam Hub - </v>
      </c>
      <c r="O232" t="str">
        <f>CONCATENATE(I232,": ",N232)</f>
        <v xml:space="preserve">FO-NBI-00#RH-KE-A-230: Roam Hub - </v>
      </c>
      <c r="S232" t="b">
        <v>0</v>
      </c>
      <c r="T232" t="b">
        <v>0</v>
      </c>
      <c r="U232" t="b">
        <v>0</v>
      </c>
      <c r="V232" t="b">
        <v>0</v>
      </c>
      <c r="W232" t="b">
        <v>0</v>
      </c>
      <c r="AE232">
        <f>sum(AG232:AK232)</f>
        <v>0</v>
      </c>
      <c r="AF232">
        <f>AG232*(6*84/1000)+AH232*(9*84/1000)+AI232*(10*84/1000)+AJ232*(25*84/1000)+AK232*(40*84/1000)</f>
        <v>0</v>
      </c>
    </row>
    <row r="233">
      <c r="A233" t="str">
        <v>NBI</v>
      </c>
      <c r="C233" t="str">
        <v>RH</v>
      </c>
      <c r="D233" t="str">
        <f>vlookup(C233,'List of Chargers'!$A$2:$B$5,2,FALSE)</f>
        <v>Roam Hub</v>
      </c>
      <c r="E233" t="str">
        <v>KE</v>
      </c>
      <c r="F233" t="str">
        <v>A</v>
      </c>
      <c r="G233">
        <v>231</v>
      </c>
      <c r="H233" t="str">
        <f>CONCATENATE("#",C233,"-",E233,"-",F233,"-",G233,)</f>
        <v>#RH-KE-A-231</v>
      </c>
      <c r="I233" t="str">
        <f>concatenate("FO-",A233,"-",TEXT(B233,"00"),H233)</f>
        <v>FO-NBI-00#RH-KE-A-231</v>
      </c>
      <c r="N233" t="str">
        <f>D233&amp;" - "&amp;M233</f>
        <v xml:space="preserve">Roam Hub - </v>
      </c>
      <c r="O233" t="str">
        <f>CONCATENATE(I233,": ",N233)</f>
        <v xml:space="preserve">FO-NBI-00#RH-KE-A-231: Roam Hub - </v>
      </c>
      <c r="S233" t="b">
        <v>0</v>
      </c>
      <c r="T233" t="b">
        <v>0</v>
      </c>
      <c r="U233" t="b">
        <v>0</v>
      </c>
      <c r="V233" t="b">
        <v>0</v>
      </c>
      <c r="W233" t="b">
        <v>0</v>
      </c>
      <c r="AE233">
        <f>sum(AG233:AK233)</f>
        <v>0</v>
      </c>
      <c r="AF233">
        <f>AG233*(6*84/1000)+AH233*(9*84/1000)+AI233*(10*84/1000)+AJ233*(25*84/1000)+AK233*(40*84/1000)</f>
        <v>0</v>
      </c>
    </row>
    <row r="234">
      <c r="A234" t="str">
        <v>NBI</v>
      </c>
      <c r="C234" t="str">
        <v>RH</v>
      </c>
      <c r="D234" t="str">
        <f>vlookup(C234,'List of Chargers'!$A$2:$B$5,2,FALSE)</f>
        <v>Roam Hub</v>
      </c>
      <c r="E234" t="str">
        <v>KE</v>
      </c>
      <c r="F234" t="str">
        <v>A</v>
      </c>
      <c r="G234">
        <v>232</v>
      </c>
      <c r="H234" t="str">
        <f>CONCATENATE("#",C234,"-",E234,"-",F234,"-",G234,)</f>
        <v>#RH-KE-A-232</v>
      </c>
      <c r="I234" t="str">
        <f>concatenate("FO-",A234,"-",TEXT(B234,"00"),H234)</f>
        <v>FO-NBI-00#RH-KE-A-232</v>
      </c>
      <c r="N234" t="str">
        <f>D234&amp;" - "&amp;M234</f>
        <v xml:space="preserve">Roam Hub - </v>
      </c>
      <c r="O234" t="str">
        <f>CONCATENATE(I234,": ",N234)</f>
        <v xml:space="preserve">FO-NBI-00#RH-KE-A-232: Roam Hub - </v>
      </c>
      <c r="S234" t="b">
        <v>0</v>
      </c>
      <c r="T234" t="b">
        <v>0</v>
      </c>
      <c r="U234" t="b">
        <v>0</v>
      </c>
      <c r="V234" t="b">
        <v>0</v>
      </c>
      <c r="W234" t="b">
        <v>0</v>
      </c>
      <c r="AE234">
        <f>sum(AG234:AK234)</f>
        <v>0</v>
      </c>
      <c r="AF234">
        <f>AG234*(6*84/1000)+AH234*(9*84/1000)+AI234*(10*84/1000)+AJ234*(25*84/1000)+AK234*(40*84/1000)</f>
        <v>0</v>
      </c>
    </row>
    <row r="235">
      <c r="A235" t="str">
        <v>NBI</v>
      </c>
      <c r="C235" t="str">
        <v>RH</v>
      </c>
      <c r="D235" t="str">
        <f>vlookup(C235,'List of Chargers'!$A$2:$B$5,2,FALSE)</f>
        <v>Roam Hub</v>
      </c>
      <c r="E235" t="str">
        <v>KE</v>
      </c>
      <c r="F235" t="str">
        <v>A</v>
      </c>
      <c r="G235">
        <v>233</v>
      </c>
      <c r="H235" t="str">
        <f>CONCATENATE("#",C235,"-",E235,"-",F235,"-",G235,)</f>
        <v>#RH-KE-A-233</v>
      </c>
      <c r="I235" t="str">
        <f>concatenate("FO-",A235,"-",TEXT(B235,"00"),H235)</f>
        <v>FO-NBI-00#RH-KE-A-233</v>
      </c>
      <c r="N235" t="str">
        <f>D235&amp;" - "&amp;M235</f>
        <v xml:space="preserve">Roam Hub - </v>
      </c>
      <c r="O235" t="str">
        <f>CONCATENATE(I235,": ",N235)</f>
        <v xml:space="preserve">FO-NBI-00#RH-KE-A-233: Roam Hub - </v>
      </c>
      <c r="S235" t="b">
        <v>0</v>
      </c>
      <c r="T235" t="b">
        <v>0</v>
      </c>
      <c r="U235" t="b">
        <v>0</v>
      </c>
      <c r="V235" t="b">
        <v>0</v>
      </c>
      <c r="W235" t="b">
        <v>0</v>
      </c>
      <c r="AE235">
        <f>sum(AG235:AK235)</f>
        <v>0</v>
      </c>
      <c r="AF235">
        <f>AG235*(6*84/1000)+AH235*(9*84/1000)+AI235*(10*84/1000)+AJ235*(25*84/1000)+AK235*(40*84/1000)</f>
        <v>0</v>
      </c>
    </row>
    <row r="236">
      <c r="A236" t="str">
        <v>NBI</v>
      </c>
      <c r="C236" t="str">
        <v>RH</v>
      </c>
      <c r="D236" t="str">
        <f>vlookup(C236,'List of Chargers'!$A$2:$B$5,2,FALSE)</f>
        <v>Roam Hub</v>
      </c>
      <c r="E236" t="str">
        <v>KE</v>
      </c>
      <c r="F236" t="str">
        <v>A</v>
      </c>
      <c r="G236">
        <v>234</v>
      </c>
      <c r="H236" t="str">
        <f>CONCATENATE("#",C236,"-",E236,"-",F236,"-",G236,)</f>
        <v>#RH-KE-A-234</v>
      </c>
      <c r="I236" t="str">
        <f>concatenate("FO-",A236,"-",TEXT(B236,"00"),H236)</f>
        <v>FO-NBI-00#RH-KE-A-234</v>
      </c>
      <c r="N236" t="str">
        <f>D236&amp;" - "&amp;M236</f>
        <v xml:space="preserve">Roam Hub - </v>
      </c>
      <c r="O236" t="str">
        <f>CONCATENATE(I236,": ",N236)</f>
        <v xml:space="preserve">FO-NBI-00#RH-KE-A-234: Roam Hub - </v>
      </c>
      <c r="S236" t="b">
        <v>0</v>
      </c>
      <c r="T236" t="b">
        <v>0</v>
      </c>
      <c r="U236" t="b">
        <v>0</v>
      </c>
      <c r="V236" t="b">
        <v>0</v>
      </c>
      <c r="W236" t="b">
        <v>0</v>
      </c>
      <c r="AE236">
        <f>sum(AG236:AK236)</f>
        <v>0</v>
      </c>
      <c r="AF236">
        <f>AG236*(6*84/1000)+AH236*(9*84/1000)+AI236*(10*84/1000)+AJ236*(25*84/1000)+AK236*(40*84/1000)</f>
        <v>0</v>
      </c>
    </row>
    <row r="237">
      <c r="A237" t="str">
        <v>NBI</v>
      </c>
      <c r="C237" t="str">
        <v>RH</v>
      </c>
      <c r="D237" t="str">
        <f>vlookup(C237,'List of Chargers'!$A$2:$B$5,2,FALSE)</f>
        <v>Roam Hub</v>
      </c>
      <c r="E237" t="str">
        <v>KE</v>
      </c>
      <c r="F237" t="str">
        <v>A</v>
      </c>
      <c r="G237">
        <v>235</v>
      </c>
      <c r="H237" t="str">
        <f>CONCATENATE("#",C237,"-",E237,"-",F237,"-",G237,)</f>
        <v>#RH-KE-A-235</v>
      </c>
      <c r="I237" t="str">
        <f>concatenate("FO-",A237,"-",TEXT(B237,"00"),H237)</f>
        <v>FO-NBI-00#RH-KE-A-235</v>
      </c>
      <c r="N237" t="str">
        <f>D237&amp;" - "&amp;M237</f>
        <v xml:space="preserve">Roam Hub - </v>
      </c>
      <c r="O237" t="str">
        <f>CONCATENATE(I237,": ",N237)</f>
        <v xml:space="preserve">FO-NBI-00#RH-KE-A-235: Roam Hub - </v>
      </c>
      <c r="S237" t="b">
        <v>0</v>
      </c>
      <c r="T237" t="b">
        <v>0</v>
      </c>
      <c r="U237" t="b">
        <v>0</v>
      </c>
      <c r="V237" t="b">
        <v>0</v>
      </c>
      <c r="W237" t="b">
        <v>0</v>
      </c>
      <c r="AE237">
        <f>sum(AG237:AK237)</f>
        <v>0</v>
      </c>
      <c r="AF237">
        <f>AG237*(6*84/1000)+AH237*(9*84/1000)+AI237*(10*84/1000)+AJ237*(25*84/1000)+AK237*(40*84/1000)</f>
        <v>0</v>
      </c>
    </row>
    <row r="238">
      <c r="A238" t="str">
        <v>NBI</v>
      </c>
      <c r="C238" t="str">
        <v>RH</v>
      </c>
      <c r="D238" t="str">
        <f>vlookup(C238,'List of Chargers'!$A$2:$B$5,2,FALSE)</f>
        <v>Roam Hub</v>
      </c>
      <c r="E238" t="str">
        <v>KE</v>
      </c>
      <c r="F238" t="str">
        <v>A</v>
      </c>
      <c r="G238">
        <v>236</v>
      </c>
      <c r="H238" t="str">
        <f>CONCATENATE("#",C238,"-",E238,"-",F238,"-",G238,)</f>
        <v>#RH-KE-A-236</v>
      </c>
      <c r="I238" t="str">
        <f>concatenate("FO-",A238,"-",TEXT(B238,"00"),H238)</f>
        <v>FO-NBI-00#RH-KE-A-236</v>
      </c>
      <c r="N238" t="str">
        <f>D238&amp;" - "&amp;M238</f>
        <v xml:space="preserve">Roam Hub - </v>
      </c>
      <c r="O238" t="str">
        <f>CONCATENATE(I238,": ",N238)</f>
        <v xml:space="preserve">FO-NBI-00#RH-KE-A-236: Roam Hub - </v>
      </c>
      <c r="S238" t="b">
        <v>0</v>
      </c>
      <c r="T238" t="b">
        <v>0</v>
      </c>
      <c r="U238" t="b">
        <v>0</v>
      </c>
      <c r="V238" t="b">
        <v>0</v>
      </c>
      <c r="W238" t="b">
        <v>0</v>
      </c>
      <c r="AE238">
        <f>sum(AG238:AK238)</f>
        <v>0</v>
      </c>
      <c r="AF238">
        <f>AG238*(6*84/1000)+AH238*(9*84/1000)+AI238*(10*84/1000)+AJ238*(25*84/1000)+AK238*(40*84/1000)</f>
        <v>0</v>
      </c>
    </row>
    <row r="239">
      <c r="A239" t="str">
        <v>NBI</v>
      </c>
      <c r="C239" t="str">
        <v>RH</v>
      </c>
      <c r="D239" t="str">
        <f>vlookup(C239,'List of Chargers'!$A$2:$B$5,2,FALSE)</f>
        <v>Roam Hub</v>
      </c>
      <c r="E239" t="str">
        <v>KE</v>
      </c>
      <c r="F239" t="str">
        <v>A</v>
      </c>
      <c r="G239">
        <v>237</v>
      </c>
      <c r="H239" t="str">
        <f>CONCATENATE("#",C239,"-",E239,"-",F239,"-",G239,)</f>
        <v>#RH-KE-A-237</v>
      </c>
      <c r="I239" t="str">
        <f>concatenate("FO-",A239,"-",TEXT(B239,"00"),H239)</f>
        <v>FO-NBI-00#RH-KE-A-237</v>
      </c>
      <c r="N239" t="str">
        <f>D239&amp;" - "&amp;M239</f>
        <v xml:space="preserve">Roam Hub - </v>
      </c>
      <c r="O239" t="str">
        <f>CONCATENATE(I239,": ",N239)</f>
        <v xml:space="preserve">FO-NBI-00#RH-KE-A-237: Roam Hub - </v>
      </c>
      <c r="S239" t="b">
        <v>0</v>
      </c>
      <c r="T239" t="b">
        <v>0</v>
      </c>
      <c r="U239" t="b">
        <v>0</v>
      </c>
      <c r="V239" t="b">
        <v>0</v>
      </c>
      <c r="W239" t="b">
        <v>0</v>
      </c>
      <c r="AE239">
        <f>sum(AG239:AK239)</f>
        <v>0</v>
      </c>
      <c r="AF239">
        <f>AG239*(6*84/1000)+AH239*(9*84/1000)+AI239*(10*84/1000)+AJ239*(25*84/1000)+AK239*(40*84/1000)</f>
        <v>0</v>
      </c>
    </row>
    <row r="240">
      <c r="A240" t="str">
        <v>NBI</v>
      </c>
      <c r="C240" t="str">
        <v>RH</v>
      </c>
      <c r="D240" t="str">
        <f>vlookup(C240,'List of Chargers'!$A$2:$B$5,2,FALSE)</f>
        <v>Roam Hub</v>
      </c>
      <c r="E240" t="str">
        <v>KE</v>
      </c>
      <c r="F240" t="str">
        <v>A</v>
      </c>
      <c r="G240">
        <v>238</v>
      </c>
      <c r="H240" t="str">
        <f>CONCATENATE("#",C240,"-",E240,"-",F240,"-",G240,)</f>
        <v>#RH-KE-A-238</v>
      </c>
      <c r="I240" t="str">
        <f>concatenate("FO-",A240,"-",TEXT(B240,"00"),H240)</f>
        <v>FO-NBI-00#RH-KE-A-238</v>
      </c>
      <c r="N240" t="str">
        <f>D240&amp;" - "&amp;M240</f>
        <v xml:space="preserve">Roam Hub - </v>
      </c>
      <c r="O240" t="str">
        <f>CONCATENATE(I240,": ",N240)</f>
        <v xml:space="preserve">FO-NBI-00#RH-KE-A-238: Roam Hub - </v>
      </c>
      <c r="S240" t="b">
        <v>0</v>
      </c>
      <c r="T240" t="b">
        <v>0</v>
      </c>
      <c r="U240" t="b">
        <v>0</v>
      </c>
      <c r="V240" t="b">
        <v>0</v>
      </c>
      <c r="W240" t="b">
        <v>0</v>
      </c>
      <c r="AE240">
        <f>sum(AG240:AK240)</f>
        <v>0</v>
      </c>
      <c r="AF240">
        <f>AG240*(6*84/1000)+AH240*(9*84/1000)+AI240*(10*84/1000)+AJ240*(25*84/1000)+AK240*(40*84/1000)</f>
        <v>0</v>
      </c>
    </row>
    <row r="241">
      <c r="A241" t="str">
        <v>NBI</v>
      </c>
      <c r="C241" t="str">
        <v>RH</v>
      </c>
      <c r="D241" t="str">
        <f>vlookup(C241,'List of Chargers'!$A$2:$B$5,2,FALSE)</f>
        <v>Roam Hub</v>
      </c>
      <c r="E241" t="str">
        <v>KE</v>
      </c>
      <c r="F241" t="str">
        <v>A</v>
      </c>
      <c r="G241">
        <v>239</v>
      </c>
      <c r="H241" t="str">
        <f>CONCATENATE("#",C241,"-",E241,"-",F241,"-",G241,)</f>
        <v>#RH-KE-A-239</v>
      </c>
      <c r="I241" t="str">
        <f>concatenate("FO-",A241,"-",TEXT(B241,"00"),H241)</f>
        <v>FO-NBI-00#RH-KE-A-239</v>
      </c>
      <c r="N241" t="str">
        <f>D241&amp;" - "&amp;M241</f>
        <v xml:space="preserve">Roam Hub - </v>
      </c>
      <c r="O241" t="str">
        <f>CONCATENATE(I241,": ",N241)</f>
        <v xml:space="preserve">FO-NBI-00#RH-KE-A-239: Roam Hub - </v>
      </c>
      <c r="S241" t="b">
        <v>0</v>
      </c>
      <c r="T241" t="b">
        <v>0</v>
      </c>
      <c r="U241" t="b">
        <v>0</v>
      </c>
      <c r="V241" t="b">
        <v>0</v>
      </c>
      <c r="W241" t="b">
        <v>0</v>
      </c>
      <c r="AE241">
        <f>sum(AG241:AK241)</f>
        <v>0</v>
      </c>
      <c r="AF241">
        <f>AG241*(6*84/1000)+AH241*(9*84/1000)+AI241*(10*84/1000)+AJ241*(25*84/1000)+AK241*(40*84/1000)</f>
        <v>0</v>
      </c>
    </row>
    <row r="242">
      <c r="A242" t="str">
        <v>NBI</v>
      </c>
      <c r="C242" t="str">
        <v>RH</v>
      </c>
      <c r="D242" t="str">
        <f>vlookup(C242,'List of Chargers'!$A$2:$B$5,2,FALSE)</f>
        <v>Roam Hub</v>
      </c>
      <c r="E242" t="str">
        <v>KE</v>
      </c>
      <c r="F242" t="str">
        <v>A</v>
      </c>
      <c r="G242">
        <v>240</v>
      </c>
      <c r="H242" t="str">
        <f>CONCATENATE("#",C242,"-",E242,"-",F242,"-",G242,)</f>
        <v>#RH-KE-A-240</v>
      </c>
      <c r="I242" t="str">
        <f>concatenate("FO-",A242,"-",TEXT(B242,"00"),H242)</f>
        <v>FO-NBI-00#RH-KE-A-240</v>
      </c>
      <c r="N242" t="str">
        <f>D242&amp;" - "&amp;M242</f>
        <v xml:space="preserve">Roam Hub - </v>
      </c>
      <c r="O242" t="str">
        <f>CONCATENATE(I242,": ",N242)</f>
        <v xml:space="preserve">FO-NBI-00#RH-KE-A-240: Roam Hub - </v>
      </c>
      <c r="S242" t="b">
        <v>0</v>
      </c>
      <c r="T242" t="b">
        <v>0</v>
      </c>
      <c r="U242" t="b">
        <v>0</v>
      </c>
      <c r="V242" t="b">
        <v>0</v>
      </c>
      <c r="W242" t="b">
        <v>0</v>
      </c>
      <c r="AE242">
        <f>sum(AG242:AK242)</f>
        <v>0</v>
      </c>
      <c r="AF242">
        <f>AG242*(6*84/1000)+AH242*(9*84/1000)+AI242*(10*84/1000)+AJ242*(25*84/1000)+AK242*(40*84/1000)</f>
        <v>0</v>
      </c>
    </row>
    <row r="243">
      <c r="A243" t="str">
        <v>NBI</v>
      </c>
      <c r="C243" t="str">
        <v>RH</v>
      </c>
      <c r="D243" t="str">
        <f>vlookup(C243,'List of Chargers'!$A$2:$B$5,2,FALSE)</f>
        <v>Roam Hub</v>
      </c>
      <c r="E243" t="str">
        <v>KE</v>
      </c>
      <c r="F243" t="str">
        <v>A</v>
      </c>
      <c r="G243">
        <v>241</v>
      </c>
      <c r="H243" t="str">
        <f>CONCATENATE("#",C243,"-",E243,"-",F243,"-",G243,)</f>
        <v>#RH-KE-A-241</v>
      </c>
      <c r="I243" t="str">
        <f>concatenate("FO-",A243,"-",TEXT(B243,"00"),H243)</f>
        <v>FO-NBI-00#RH-KE-A-241</v>
      </c>
      <c r="N243" t="str">
        <f>D243&amp;" - "&amp;M243</f>
        <v xml:space="preserve">Roam Hub - </v>
      </c>
      <c r="O243" t="str">
        <f>CONCATENATE(I243,": ",N243)</f>
        <v xml:space="preserve">FO-NBI-00#RH-KE-A-241: Roam Hub - </v>
      </c>
      <c r="S243" t="b">
        <v>0</v>
      </c>
      <c r="T243" t="b">
        <v>0</v>
      </c>
      <c r="U243" t="b">
        <v>0</v>
      </c>
      <c r="V243" t="b">
        <v>0</v>
      </c>
      <c r="W243" t="b">
        <v>0</v>
      </c>
      <c r="AE243">
        <f>sum(AG243:AK243)</f>
        <v>0</v>
      </c>
      <c r="AF243">
        <f>AG243*(6*84/1000)+AH243*(9*84/1000)+AI243*(10*84/1000)+AJ243*(25*84/1000)+AK243*(40*84/1000)</f>
        <v>0</v>
      </c>
    </row>
    <row r="244">
      <c r="A244" t="str">
        <v>NBI</v>
      </c>
      <c r="C244" t="str">
        <v>RH</v>
      </c>
      <c r="D244" t="str">
        <f>vlookup(C244,'List of Chargers'!$A$2:$B$5,2,FALSE)</f>
        <v>Roam Hub</v>
      </c>
      <c r="E244" t="str">
        <v>KE</v>
      </c>
      <c r="F244" t="str">
        <v>A</v>
      </c>
      <c r="G244">
        <v>242</v>
      </c>
      <c r="H244" t="str">
        <f>CONCATENATE("#",C244,"-",E244,"-",F244,"-",G244,)</f>
        <v>#RH-KE-A-242</v>
      </c>
      <c r="I244" t="str">
        <f>concatenate("FO-",A244,"-",TEXT(B244,"00"),H244)</f>
        <v>FO-NBI-00#RH-KE-A-242</v>
      </c>
      <c r="N244" t="str">
        <f>D244&amp;" - "&amp;M244</f>
        <v xml:space="preserve">Roam Hub - </v>
      </c>
      <c r="O244" t="str">
        <f>CONCATENATE(I244,": ",N244)</f>
        <v xml:space="preserve">FO-NBI-00#RH-KE-A-242: Roam Hub - </v>
      </c>
      <c r="S244" t="b">
        <v>0</v>
      </c>
      <c r="T244" t="b">
        <v>0</v>
      </c>
      <c r="U244" t="b">
        <v>0</v>
      </c>
      <c r="V244" t="b">
        <v>0</v>
      </c>
      <c r="W244" t="b">
        <v>0</v>
      </c>
      <c r="AE244">
        <f>sum(AG244:AK244)</f>
        <v>0</v>
      </c>
      <c r="AF244">
        <f>AG244*(6*84/1000)+AH244*(9*84/1000)+AI244*(10*84/1000)+AJ244*(25*84/1000)+AK244*(40*84/1000)</f>
        <v>0</v>
      </c>
    </row>
    <row r="245">
      <c r="A245" t="str">
        <v>NBI</v>
      </c>
      <c r="C245" t="str">
        <v>RH</v>
      </c>
      <c r="D245" t="str">
        <f>vlookup(C245,'List of Chargers'!$A$2:$B$5,2,FALSE)</f>
        <v>Roam Hub</v>
      </c>
      <c r="E245" t="str">
        <v>KE</v>
      </c>
      <c r="F245" t="str">
        <v>A</v>
      </c>
      <c r="G245">
        <v>243</v>
      </c>
      <c r="H245" t="str">
        <f>CONCATENATE("#",C245,"-",E245,"-",F245,"-",G245,)</f>
        <v>#RH-KE-A-243</v>
      </c>
      <c r="I245" t="str">
        <f>concatenate("FO-",A245,"-",TEXT(B245,"00"),H245)</f>
        <v>FO-NBI-00#RH-KE-A-243</v>
      </c>
      <c r="N245" t="str">
        <f>D245&amp;" - "&amp;M245</f>
        <v xml:space="preserve">Roam Hub - </v>
      </c>
      <c r="O245" t="str">
        <f>CONCATENATE(I245,": ",N245)</f>
        <v xml:space="preserve">FO-NBI-00#RH-KE-A-243: Roam Hub - </v>
      </c>
      <c r="S245" t="b">
        <v>0</v>
      </c>
      <c r="T245" t="b">
        <v>0</v>
      </c>
      <c r="U245" t="b">
        <v>0</v>
      </c>
      <c r="V245" t="b">
        <v>0</v>
      </c>
      <c r="W245" t="b">
        <v>0</v>
      </c>
      <c r="AE245">
        <f>sum(AG245:AK245)</f>
        <v>0</v>
      </c>
      <c r="AF245">
        <f>AG245*(6*84/1000)+AH245*(9*84/1000)+AI245*(10*84/1000)+AJ245*(25*84/1000)+AK245*(40*84/1000)</f>
        <v>0</v>
      </c>
    </row>
    <row r="246">
      <c r="A246" t="str">
        <v>NBI</v>
      </c>
      <c r="C246" t="str">
        <v>RH</v>
      </c>
      <c r="D246" t="str">
        <f>vlookup(C246,'List of Chargers'!$A$2:$B$5,2,FALSE)</f>
        <v>Roam Hub</v>
      </c>
      <c r="E246" t="str">
        <v>KE</v>
      </c>
      <c r="F246" t="str">
        <v>A</v>
      </c>
      <c r="G246">
        <v>244</v>
      </c>
      <c r="H246" t="str">
        <f>CONCATENATE("#",C246,"-",E246,"-",F246,"-",G246,)</f>
        <v>#RH-KE-A-244</v>
      </c>
      <c r="I246" t="str">
        <f>concatenate("FO-",A246,"-",TEXT(B246,"00"),H246)</f>
        <v>FO-NBI-00#RH-KE-A-244</v>
      </c>
      <c r="N246" t="str">
        <f>D246&amp;" - "&amp;M246</f>
        <v xml:space="preserve">Roam Hub - </v>
      </c>
      <c r="O246" t="str">
        <f>CONCATENATE(I246,": ",N246)</f>
        <v xml:space="preserve">FO-NBI-00#RH-KE-A-244: Roam Hub - </v>
      </c>
      <c r="S246" t="b">
        <v>0</v>
      </c>
      <c r="T246" t="b">
        <v>0</v>
      </c>
      <c r="U246" t="b">
        <v>0</v>
      </c>
      <c r="V246" t="b">
        <v>0</v>
      </c>
      <c r="W246" t="b">
        <v>0</v>
      </c>
      <c r="AE246">
        <f>sum(AG246:AK246)</f>
        <v>0</v>
      </c>
      <c r="AF246">
        <f>AG246*(6*84/1000)+AH246*(9*84/1000)+AI246*(10*84/1000)+AJ246*(25*84/1000)+AK246*(40*84/1000)</f>
        <v>0</v>
      </c>
    </row>
    <row r="247">
      <c r="A247" t="str">
        <v>NBI</v>
      </c>
      <c r="C247" t="str">
        <v>RH</v>
      </c>
      <c r="D247" t="str">
        <f>vlookup(C247,'List of Chargers'!$A$2:$B$5,2,FALSE)</f>
        <v>Roam Hub</v>
      </c>
      <c r="E247" t="str">
        <v>KE</v>
      </c>
      <c r="F247" t="str">
        <v>A</v>
      </c>
      <c r="G247">
        <v>245</v>
      </c>
      <c r="H247" t="str">
        <f>CONCATENATE("#",C247,"-",E247,"-",F247,"-",G247,)</f>
        <v>#RH-KE-A-245</v>
      </c>
      <c r="I247" t="str">
        <f>concatenate("FO-",A247,"-",TEXT(B247,"00"),H247)</f>
        <v>FO-NBI-00#RH-KE-A-245</v>
      </c>
      <c r="N247" t="str">
        <f>D247&amp;" - "&amp;M247</f>
        <v xml:space="preserve">Roam Hub - </v>
      </c>
      <c r="O247" t="str">
        <f>CONCATENATE(I247,": ",N247)</f>
        <v xml:space="preserve">FO-NBI-00#RH-KE-A-245: Roam Hub - </v>
      </c>
      <c r="S247" t="b">
        <v>0</v>
      </c>
      <c r="T247" t="b">
        <v>0</v>
      </c>
      <c r="U247" t="b">
        <v>0</v>
      </c>
      <c r="V247" t="b">
        <v>0</v>
      </c>
      <c r="W247" t="b">
        <v>0</v>
      </c>
      <c r="AE247">
        <f>sum(AG247:AK247)</f>
        <v>0</v>
      </c>
      <c r="AF247">
        <f>AG247*(6*84/1000)+AH247*(9*84/1000)+AI247*(10*84/1000)+AJ247*(25*84/1000)+AK247*(40*84/1000)</f>
        <v>0</v>
      </c>
    </row>
    <row r="248">
      <c r="A248" t="str">
        <v>NBI</v>
      </c>
      <c r="C248" t="str">
        <v>RH</v>
      </c>
      <c r="D248" t="str">
        <f>vlookup(C248,'List of Chargers'!$A$2:$B$5,2,FALSE)</f>
        <v>Roam Hub</v>
      </c>
      <c r="E248" t="str">
        <v>KE</v>
      </c>
      <c r="F248" t="str">
        <v>A</v>
      </c>
      <c r="G248">
        <v>246</v>
      </c>
      <c r="H248" t="str">
        <f>CONCATENATE("#",C248,"-",E248,"-",F248,"-",G248,)</f>
        <v>#RH-KE-A-246</v>
      </c>
      <c r="I248" t="str">
        <f>concatenate("FO-",A248,"-",TEXT(B248,"00"),H248)</f>
        <v>FO-NBI-00#RH-KE-A-246</v>
      </c>
      <c r="N248" t="str">
        <f>D248&amp;" - "&amp;M248</f>
        <v xml:space="preserve">Roam Hub - </v>
      </c>
      <c r="O248" t="str">
        <f>CONCATENATE(I248,": ",N248)</f>
        <v xml:space="preserve">FO-NBI-00#RH-KE-A-246: Roam Hub - </v>
      </c>
      <c r="S248" t="b">
        <v>0</v>
      </c>
      <c r="T248" t="b">
        <v>0</v>
      </c>
      <c r="U248" t="b">
        <v>0</v>
      </c>
      <c r="V248" t="b">
        <v>0</v>
      </c>
      <c r="W248" t="b">
        <v>0</v>
      </c>
      <c r="AE248">
        <f>sum(AG248:AK248)</f>
        <v>0</v>
      </c>
      <c r="AF248">
        <f>AG248*(6*84/1000)+AH248*(9*84/1000)+AI248*(10*84/1000)+AJ248*(25*84/1000)+AK248*(40*84/1000)</f>
        <v>0</v>
      </c>
    </row>
    <row r="249">
      <c r="A249" t="str">
        <v>NBI</v>
      </c>
      <c r="C249" t="str">
        <v>RH</v>
      </c>
      <c r="D249" t="str">
        <f>vlookup(C249,'List of Chargers'!$A$2:$B$5,2,FALSE)</f>
        <v>Roam Hub</v>
      </c>
      <c r="E249" t="str">
        <v>KE</v>
      </c>
      <c r="F249" t="str">
        <v>A</v>
      </c>
      <c r="G249">
        <v>247</v>
      </c>
      <c r="H249" t="str">
        <f>CONCATENATE("#",C249,"-",E249,"-",F249,"-",G249,)</f>
        <v>#RH-KE-A-247</v>
      </c>
      <c r="I249" t="str">
        <f>concatenate("FO-",A249,"-",TEXT(B249,"00"),H249)</f>
        <v>FO-NBI-00#RH-KE-A-247</v>
      </c>
      <c r="N249" t="str">
        <f>D249&amp;" - "&amp;M249</f>
        <v xml:space="preserve">Roam Hub - </v>
      </c>
      <c r="O249" t="str">
        <f>CONCATENATE(I249,": ",N249)</f>
        <v xml:space="preserve">FO-NBI-00#RH-KE-A-247: Roam Hub - </v>
      </c>
      <c r="S249" t="b">
        <v>0</v>
      </c>
      <c r="T249" t="b">
        <v>0</v>
      </c>
      <c r="U249" t="b">
        <v>0</v>
      </c>
      <c r="V249" t="b">
        <v>0</v>
      </c>
      <c r="W249" t="b">
        <v>0</v>
      </c>
      <c r="AE249">
        <f>sum(AG249:AK249)</f>
        <v>0</v>
      </c>
      <c r="AF249">
        <f>AG249*(6*84/1000)+AH249*(9*84/1000)+AI249*(10*84/1000)+AJ249*(25*84/1000)+AK249*(40*84/1000)</f>
        <v>0</v>
      </c>
    </row>
    <row r="250">
      <c r="A250" t="str">
        <v>NBI</v>
      </c>
      <c r="C250" t="str">
        <v>RH</v>
      </c>
      <c r="D250" t="str">
        <f>vlookup(C250,'List of Chargers'!$A$2:$B$5,2,FALSE)</f>
        <v>Roam Hub</v>
      </c>
      <c r="E250" t="str">
        <v>KE</v>
      </c>
      <c r="F250" t="str">
        <v>A</v>
      </c>
      <c r="G250">
        <v>248</v>
      </c>
      <c r="H250" t="str">
        <f>CONCATENATE("#",C250,"-",E250,"-",F250,"-",G250,)</f>
        <v>#RH-KE-A-248</v>
      </c>
      <c r="I250" t="str">
        <f>concatenate("FO-",A250,"-",TEXT(B250,"00"),H250)</f>
        <v>FO-NBI-00#RH-KE-A-248</v>
      </c>
      <c r="N250" t="str">
        <f>D250&amp;" - "&amp;M250</f>
        <v xml:space="preserve">Roam Hub - </v>
      </c>
      <c r="O250" t="str">
        <f>CONCATENATE(I250,": ",N250)</f>
        <v xml:space="preserve">FO-NBI-00#RH-KE-A-248: Roam Hub - </v>
      </c>
      <c r="S250" t="b">
        <v>0</v>
      </c>
      <c r="T250" t="b">
        <v>0</v>
      </c>
      <c r="U250" t="b">
        <v>0</v>
      </c>
      <c r="V250" t="b">
        <v>0</v>
      </c>
      <c r="W250" t="b">
        <v>0</v>
      </c>
      <c r="AE250">
        <f>sum(AG250:AK250)</f>
        <v>0</v>
      </c>
      <c r="AF250">
        <f>AG250*(6*84/1000)+AH250*(9*84/1000)+AI250*(10*84/1000)+AJ250*(25*84/1000)+AK250*(40*84/1000)</f>
        <v>0</v>
      </c>
    </row>
    <row r="251">
      <c r="A251" t="str">
        <v>NBI</v>
      </c>
      <c r="C251" t="str">
        <v>RH</v>
      </c>
      <c r="D251" t="str">
        <f>vlookup(C251,'List of Chargers'!$A$2:$B$5,2,FALSE)</f>
        <v>Roam Hub</v>
      </c>
      <c r="E251" t="str">
        <v>KE</v>
      </c>
      <c r="F251" t="str">
        <v>A</v>
      </c>
      <c r="G251">
        <v>249</v>
      </c>
      <c r="H251" t="str">
        <f>CONCATENATE("#",C251,"-",E251,"-",F251,"-",G251,)</f>
        <v>#RH-KE-A-249</v>
      </c>
      <c r="I251" t="str">
        <f>concatenate("FO-",A251,"-",TEXT(B251,"00"),H251)</f>
        <v>FO-NBI-00#RH-KE-A-249</v>
      </c>
      <c r="N251" t="str">
        <f>D251&amp;" - "&amp;M251</f>
        <v xml:space="preserve">Roam Hub - </v>
      </c>
      <c r="O251" t="str">
        <f>CONCATENATE(I251,": ",N251)</f>
        <v xml:space="preserve">FO-NBI-00#RH-KE-A-249: Roam Hub - </v>
      </c>
      <c r="S251" t="b">
        <v>0</v>
      </c>
      <c r="T251" t="b">
        <v>0</v>
      </c>
      <c r="U251" t="b">
        <v>0</v>
      </c>
      <c r="V251" t="b">
        <v>0</v>
      </c>
      <c r="W251" t="b">
        <v>0</v>
      </c>
      <c r="AE251">
        <f>sum(AG251:AK251)</f>
        <v>0</v>
      </c>
      <c r="AF251">
        <f>AG251*(6*84/1000)+AH251*(9*84/1000)+AI251*(10*84/1000)+AJ251*(25*84/1000)+AK251*(40*84/1000)</f>
        <v>0</v>
      </c>
    </row>
    <row r="252">
      <c r="A252" t="str">
        <v>NBI</v>
      </c>
      <c r="C252" t="str">
        <v>RH</v>
      </c>
      <c r="D252" t="str">
        <f>vlookup(C252,'List of Chargers'!$A$2:$B$5,2,FALSE)</f>
        <v>Roam Hub</v>
      </c>
      <c r="E252" t="str">
        <v>KE</v>
      </c>
      <c r="F252" t="str">
        <v>A</v>
      </c>
      <c r="G252">
        <v>250</v>
      </c>
      <c r="H252" t="str">
        <f>CONCATENATE("#",C252,"-",E252,"-",F252,"-",G252,)</f>
        <v>#RH-KE-A-250</v>
      </c>
      <c r="I252" t="str">
        <f>concatenate("FO-",A252,"-",TEXT(B252,"00"),H252)</f>
        <v>FO-NBI-00#RH-KE-A-250</v>
      </c>
      <c r="N252" t="str">
        <f>D252&amp;" - "&amp;M252</f>
        <v xml:space="preserve">Roam Hub - </v>
      </c>
      <c r="O252" t="str">
        <f>CONCATENATE(I252,": ",N252)</f>
        <v xml:space="preserve">FO-NBI-00#RH-KE-A-250: Roam Hub - </v>
      </c>
      <c r="S252" t="b">
        <v>0</v>
      </c>
      <c r="T252" t="b">
        <v>0</v>
      </c>
      <c r="U252" t="b">
        <v>0</v>
      </c>
      <c r="V252" t="b">
        <v>0</v>
      </c>
      <c r="W252" t="b">
        <v>0</v>
      </c>
      <c r="AE252">
        <f>sum(AG252:AK252)</f>
        <v>0</v>
      </c>
      <c r="AF252">
        <f>AG252*(6*84/1000)+AH252*(9*84/1000)+AI252*(10*84/1000)+AJ252*(25*84/1000)+AK252*(40*84/1000)</f>
        <v>0</v>
      </c>
    </row>
    <row r="253">
      <c r="A253" t="str">
        <v>NBI</v>
      </c>
      <c r="C253" t="str">
        <v>RH</v>
      </c>
      <c r="D253" t="str">
        <f>vlookup(C253,'List of Chargers'!$A$2:$B$5,2,FALSE)</f>
        <v>Roam Hub</v>
      </c>
      <c r="E253" t="str">
        <v>KE</v>
      </c>
      <c r="F253" t="str">
        <v>A</v>
      </c>
      <c r="G253">
        <v>251</v>
      </c>
      <c r="H253" t="str">
        <f>CONCATENATE("#",C253,"-",E253,"-",F253,"-",G253,)</f>
        <v>#RH-KE-A-251</v>
      </c>
      <c r="I253" t="str">
        <f>concatenate("FO-",A253,"-",TEXT(B253,"00"),H253)</f>
        <v>FO-NBI-00#RH-KE-A-251</v>
      </c>
      <c r="N253" t="str">
        <f>D253&amp;" - "&amp;M253</f>
        <v xml:space="preserve">Roam Hub - </v>
      </c>
      <c r="O253" t="str">
        <f>CONCATENATE(I253,": ",N253)</f>
        <v xml:space="preserve">FO-NBI-00#RH-KE-A-251: Roam Hub - </v>
      </c>
      <c r="S253" t="b">
        <v>0</v>
      </c>
      <c r="T253" t="b">
        <v>0</v>
      </c>
      <c r="U253" t="b">
        <v>0</v>
      </c>
      <c r="V253" t="b">
        <v>0</v>
      </c>
      <c r="W253" t="b">
        <v>0</v>
      </c>
      <c r="AE253">
        <f>sum(AG253:AK253)</f>
        <v>0</v>
      </c>
      <c r="AF253">
        <f>AG253*(6*84/1000)+AH253*(9*84/1000)+AI253*(10*84/1000)+AJ253*(25*84/1000)+AK253*(40*84/1000)</f>
        <v>0</v>
      </c>
    </row>
    <row r="254">
      <c r="A254" t="str">
        <v>NBI</v>
      </c>
      <c r="C254" t="str">
        <v>RH</v>
      </c>
      <c r="D254" t="str">
        <f>vlookup(C254,'List of Chargers'!$A$2:$B$5,2,FALSE)</f>
        <v>Roam Hub</v>
      </c>
      <c r="E254" t="str">
        <v>KE</v>
      </c>
      <c r="F254" t="str">
        <v>A</v>
      </c>
      <c r="G254">
        <v>252</v>
      </c>
      <c r="H254" t="str">
        <f>CONCATENATE("#",C254,"-",E254,"-",F254,"-",G254,)</f>
        <v>#RH-KE-A-252</v>
      </c>
      <c r="I254" t="str">
        <f>concatenate("FO-",A254,"-",TEXT(B254,"00"),H254)</f>
        <v>FO-NBI-00#RH-KE-A-252</v>
      </c>
      <c r="N254" t="str">
        <f>D254&amp;" - "&amp;M254</f>
        <v xml:space="preserve">Roam Hub - </v>
      </c>
      <c r="O254" t="str">
        <f>CONCATENATE(I254,": ",N254)</f>
        <v xml:space="preserve">FO-NBI-00#RH-KE-A-252: Roam Hub - </v>
      </c>
      <c r="S254" t="b">
        <v>0</v>
      </c>
      <c r="T254" t="b">
        <v>0</v>
      </c>
      <c r="U254" t="b">
        <v>0</v>
      </c>
      <c r="V254" t="b">
        <v>0</v>
      </c>
      <c r="W254" t="b">
        <v>0</v>
      </c>
      <c r="AE254">
        <f>sum(AG254:AK254)</f>
        <v>0</v>
      </c>
      <c r="AF254">
        <f>AG254*(6*84/1000)+AH254*(9*84/1000)+AI254*(10*84/1000)+AJ254*(25*84/1000)+AK254*(40*84/1000)</f>
        <v>0</v>
      </c>
    </row>
    <row r="255">
      <c r="A255" t="str">
        <v>NBI</v>
      </c>
      <c r="C255" t="str">
        <v>RH</v>
      </c>
      <c r="D255" t="str">
        <f>vlookup(C255,'List of Chargers'!$A$2:$B$5,2,FALSE)</f>
        <v>Roam Hub</v>
      </c>
      <c r="E255" t="str">
        <v>KE</v>
      </c>
      <c r="F255" t="str">
        <v>A</v>
      </c>
      <c r="G255">
        <v>253</v>
      </c>
      <c r="H255" t="str">
        <f>CONCATENATE("#",C255,"-",E255,"-",F255,"-",G255,)</f>
        <v>#RH-KE-A-253</v>
      </c>
      <c r="I255" t="str">
        <f>concatenate("FO-",A255,"-",TEXT(B255,"00"),H255)</f>
        <v>FO-NBI-00#RH-KE-A-253</v>
      </c>
      <c r="N255" t="str">
        <f>D255&amp;" - "&amp;M255</f>
        <v xml:space="preserve">Roam Hub - </v>
      </c>
      <c r="O255" t="str">
        <f>CONCATENATE(I255,": ",N255)</f>
        <v xml:space="preserve">FO-NBI-00#RH-KE-A-253: Roam Hub - </v>
      </c>
      <c r="S255" t="b">
        <v>0</v>
      </c>
      <c r="T255" t="b">
        <v>0</v>
      </c>
      <c r="U255" t="b">
        <v>0</v>
      </c>
      <c r="V255" t="b">
        <v>0</v>
      </c>
      <c r="W255" t="b">
        <v>0</v>
      </c>
      <c r="AE255">
        <f>sum(AG255:AK255)</f>
        <v>0</v>
      </c>
      <c r="AF255">
        <f>AG255*(6*84/1000)+AH255*(9*84/1000)+AI255*(10*84/1000)+AJ255*(25*84/1000)+AK255*(40*84/1000)</f>
        <v>0</v>
      </c>
    </row>
    <row r="256">
      <c r="A256" t="str">
        <v>NBI</v>
      </c>
      <c r="C256" t="str">
        <v>RH</v>
      </c>
      <c r="D256" t="str">
        <f>vlookup(C256,'List of Chargers'!$A$2:$B$5,2,FALSE)</f>
        <v>Roam Hub</v>
      </c>
      <c r="E256" t="str">
        <v>KE</v>
      </c>
      <c r="F256" t="str">
        <v>A</v>
      </c>
      <c r="G256">
        <v>254</v>
      </c>
      <c r="H256" t="str">
        <f>CONCATENATE("#",C256,"-",E256,"-",F256,"-",G256,)</f>
        <v>#RH-KE-A-254</v>
      </c>
      <c r="I256" t="str">
        <f>concatenate("FO-",A256,"-",TEXT(B256,"00"),H256)</f>
        <v>FO-NBI-00#RH-KE-A-254</v>
      </c>
      <c r="N256" t="str">
        <f>D256&amp;" - "&amp;M256</f>
        <v xml:space="preserve">Roam Hub - </v>
      </c>
      <c r="O256" t="str">
        <f>CONCATENATE(I256,": ",N256)</f>
        <v xml:space="preserve">FO-NBI-00#RH-KE-A-254: Roam Hub - </v>
      </c>
      <c r="S256" t="b">
        <v>0</v>
      </c>
      <c r="T256" t="b">
        <v>0</v>
      </c>
      <c r="U256" t="b">
        <v>0</v>
      </c>
      <c r="V256" t="b">
        <v>0</v>
      </c>
      <c r="W256" t="b">
        <v>0</v>
      </c>
      <c r="AE256">
        <f>sum(AG256:AK256)</f>
        <v>0</v>
      </c>
      <c r="AF256">
        <f>AG256*(6*84/1000)+AH256*(9*84/1000)+AI256*(10*84/1000)+AJ256*(25*84/1000)+AK256*(40*84/1000)</f>
        <v>0</v>
      </c>
    </row>
    <row r="257">
      <c r="A257" t="str">
        <v>NBI</v>
      </c>
      <c r="C257" t="str">
        <v>RH</v>
      </c>
      <c r="D257" t="str">
        <f>vlookup(C257,'List of Chargers'!$A$2:$B$5,2,FALSE)</f>
        <v>Roam Hub</v>
      </c>
      <c r="E257" t="str">
        <v>KE</v>
      </c>
      <c r="F257" t="str">
        <v>A</v>
      </c>
      <c r="G257">
        <v>255</v>
      </c>
      <c r="H257" t="str">
        <f>CONCATENATE("#",C257,"-",E257,"-",F257,"-",G257,)</f>
        <v>#RH-KE-A-255</v>
      </c>
      <c r="I257" t="str">
        <f>concatenate("FO-",A257,"-",TEXT(B257,"00"),H257)</f>
        <v>FO-NBI-00#RH-KE-A-255</v>
      </c>
      <c r="N257" t="str">
        <f>D257&amp;" - "&amp;M257</f>
        <v xml:space="preserve">Roam Hub - </v>
      </c>
      <c r="O257" t="str">
        <f>CONCATENATE(I257,": ",N257)</f>
        <v xml:space="preserve">FO-NBI-00#RH-KE-A-255: Roam Hub - </v>
      </c>
      <c r="S257" t="b">
        <v>0</v>
      </c>
      <c r="T257" t="b">
        <v>0</v>
      </c>
      <c r="U257" t="b">
        <v>0</v>
      </c>
      <c r="V257" t="b">
        <v>0</v>
      </c>
      <c r="W257" t="b">
        <v>0</v>
      </c>
      <c r="AE257">
        <f>sum(AG257:AK257)</f>
        <v>0</v>
      </c>
      <c r="AF257">
        <f>AG257*(6*84/1000)+AH257*(9*84/1000)+AI257*(10*84/1000)+AJ257*(25*84/1000)+AK257*(40*84/1000)</f>
        <v>0</v>
      </c>
    </row>
    <row r="258">
      <c r="A258" t="str">
        <v>NBI</v>
      </c>
      <c r="C258" t="str">
        <v>RH</v>
      </c>
      <c r="D258" t="str">
        <f>vlookup(C258,'List of Chargers'!$A$2:$B$5,2,FALSE)</f>
        <v>Roam Hub</v>
      </c>
      <c r="E258" t="str">
        <v>KE</v>
      </c>
      <c r="F258" t="str">
        <v>A</v>
      </c>
      <c r="G258">
        <v>256</v>
      </c>
      <c r="H258" t="str">
        <f>CONCATENATE("#",C258,"-",E258,"-",F258,"-",G258,)</f>
        <v>#RH-KE-A-256</v>
      </c>
      <c r="I258" t="str">
        <f>concatenate("FO-",A258,"-",TEXT(B258,"00"),H258)</f>
        <v>FO-NBI-00#RH-KE-A-256</v>
      </c>
      <c r="N258" t="str">
        <f>D258&amp;" - "&amp;M258</f>
        <v xml:space="preserve">Roam Hub - </v>
      </c>
      <c r="O258" t="str">
        <f>CONCATENATE(I258,": ",N258)</f>
        <v xml:space="preserve">FO-NBI-00#RH-KE-A-256: Roam Hub - </v>
      </c>
      <c r="S258" t="b">
        <v>0</v>
      </c>
      <c r="T258" t="b">
        <v>0</v>
      </c>
      <c r="U258" t="b">
        <v>0</v>
      </c>
      <c r="V258" t="b">
        <v>0</v>
      </c>
      <c r="W258" t="b">
        <v>0</v>
      </c>
      <c r="AE258">
        <f>sum(AG258:AK258)</f>
        <v>0</v>
      </c>
      <c r="AF258">
        <f>AG258*(6*84/1000)+AH258*(9*84/1000)+AI258*(10*84/1000)+AJ258*(25*84/1000)+AK258*(40*84/1000)</f>
        <v>0</v>
      </c>
    </row>
    <row r="259">
      <c r="A259" t="str">
        <v>NBI</v>
      </c>
      <c r="C259" t="str">
        <v>RH</v>
      </c>
      <c r="D259" t="str">
        <f>vlookup(C259,'List of Chargers'!$A$2:$B$5,2,FALSE)</f>
        <v>Roam Hub</v>
      </c>
      <c r="E259" t="str">
        <v>KE</v>
      </c>
      <c r="F259" t="str">
        <v>A</v>
      </c>
      <c r="G259">
        <v>257</v>
      </c>
      <c r="H259" t="str">
        <f>CONCATENATE("#",C259,"-",E259,"-",F259,"-",G259,)</f>
        <v>#RH-KE-A-257</v>
      </c>
      <c r="I259" t="str">
        <f>concatenate("FO-",A259,"-",TEXT(B259,"00"),H259)</f>
        <v>FO-NBI-00#RH-KE-A-257</v>
      </c>
      <c r="N259" t="str">
        <f>D259&amp;" - "&amp;M259</f>
        <v xml:space="preserve">Roam Hub - </v>
      </c>
      <c r="O259" t="str">
        <f>CONCATENATE(I259,": ",N259)</f>
        <v xml:space="preserve">FO-NBI-00#RH-KE-A-257: Roam Hub - </v>
      </c>
      <c r="S259" t="b">
        <v>0</v>
      </c>
      <c r="T259" t="b">
        <v>0</v>
      </c>
      <c r="U259" t="b">
        <v>0</v>
      </c>
      <c r="V259" t="b">
        <v>0</v>
      </c>
      <c r="W259" t="b">
        <v>0</v>
      </c>
      <c r="AE259">
        <f>sum(AG259:AK259)</f>
        <v>0</v>
      </c>
      <c r="AF259">
        <f>AG259*(6*84/1000)+AH259*(9*84/1000)+AI259*(10*84/1000)+AJ259*(25*84/1000)+AK259*(40*84/1000)</f>
        <v>0</v>
      </c>
    </row>
    <row r="260">
      <c r="A260" t="str">
        <v>NBI</v>
      </c>
      <c r="C260" t="str">
        <v>RH</v>
      </c>
      <c r="D260" t="str">
        <f>vlookup(C260,'List of Chargers'!$A$2:$B$5,2,FALSE)</f>
        <v>Roam Hub</v>
      </c>
      <c r="E260" t="str">
        <v>KE</v>
      </c>
      <c r="F260" t="str">
        <v>A</v>
      </c>
      <c r="G260">
        <v>258</v>
      </c>
      <c r="H260" t="str">
        <f>CONCATENATE("#",C260,"-",E260,"-",F260,"-",G260,)</f>
        <v>#RH-KE-A-258</v>
      </c>
      <c r="I260" t="str">
        <f>concatenate("FO-",A260,"-",TEXT(B260,"00"),H260)</f>
        <v>FO-NBI-00#RH-KE-A-258</v>
      </c>
      <c r="N260" t="str">
        <f>D260&amp;" - "&amp;M260</f>
        <v xml:space="preserve">Roam Hub - </v>
      </c>
      <c r="O260" t="str">
        <f>CONCATENATE(I260,": ",N260)</f>
        <v xml:space="preserve">FO-NBI-00#RH-KE-A-258: Roam Hub - </v>
      </c>
      <c r="S260" t="b">
        <v>0</v>
      </c>
      <c r="T260" t="b">
        <v>0</v>
      </c>
      <c r="U260" t="b">
        <v>0</v>
      </c>
      <c r="V260" t="b">
        <v>0</v>
      </c>
      <c r="W260" t="b">
        <v>0</v>
      </c>
      <c r="AE260">
        <f>sum(AG260:AK260)</f>
        <v>0</v>
      </c>
      <c r="AF260">
        <f>AG260*(6*84/1000)+AH260*(9*84/1000)+AI260*(10*84/1000)+AJ260*(25*84/1000)+AK260*(40*84/1000)</f>
        <v>0</v>
      </c>
    </row>
    <row r="261">
      <c r="A261" t="str">
        <v>NBI</v>
      </c>
      <c r="C261" t="str">
        <v>RH</v>
      </c>
      <c r="D261" t="str">
        <f>vlookup(C261,'List of Chargers'!$A$2:$B$5,2,FALSE)</f>
        <v>Roam Hub</v>
      </c>
      <c r="E261" t="str">
        <v>KE</v>
      </c>
      <c r="F261" t="str">
        <v>A</v>
      </c>
      <c r="G261">
        <v>259</v>
      </c>
      <c r="H261" t="str">
        <f>CONCATENATE("#",C261,"-",E261,"-",F261,"-",G261,)</f>
        <v>#RH-KE-A-259</v>
      </c>
      <c r="I261" t="str">
        <f>concatenate("FO-",A261,"-",TEXT(B261,"00"),H261)</f>
        <v>FO-NBI-00#RH-KE-A-259</v>
      </c>
      <c r="N261" t="str">
        <f>D261&amp;" - "&amp;M261</f>
        <v xml:space="preserve">Roam Hub - </v>
      </c>
      <c r="O261" t="str">
        <f>CONCATENATE(I261,": ",N261)</f>
        <v xml:space="preserve">FO-NBI-00#RH-KE-A-259: Roam Hub - </v>
      </c>
      <c r="S261" t="b">
        <v>0</v>
      </c>
      <c r="T261" t="b">
        <v>0</v>
      </c>
      <c r="U261" t="b">
        <v>0</v>
      </c>
      <c r="V261" t="b">
        <v>0</v>
      </c>
      <c r="W261" t="b">
        <v>0</v>
      </c>
      <c r="AE261">
        <f>sum(AG261:AK261)</f>
        <v>0</v>
      </c>
      <c r="AF261">
        <f>AG261*(6*84/1000)+AH261*(9*84/1000)+AI261*(10*84/1000)+AJ261*(25*84/1000)+AK261*(40*84/1000)</f>
        <v>0</v>
      </c>
    </row>
    <row r="262">
      <c r="A262" t="str">
        <v>NBI</v>
      </c>
      <c r="C262" t="str">
        <v>RH</v>
      </c>
      <c r="D262" t="str">
        <f>vlookup(C262,'List of Chargers'!$A$2:$B$5,2,FALSE)</f>
        <v>Roam Hub</v>
      </c>
      <c r="E262" t="str">
        <v>KE</v>
      </c>
      <c r="F262" t="str">
        <v>A</v>
      </c>
      <c r="G262">
        <v>260</v>
      </c>
      <c r="H262" t="str">
        <f>CONCATENATE("#",C262,"-",E262,"-",F262,"-",G262,)</f>
        <v>#RH-KE-A-260</v>
      </c>
      <c r="I262" t="str">
        <f>concatenate("FO-",A262,"-",TEXT(B262,"00"),H262)</f>
        <v>FO-NBI-00#RH-KE-A-260</v>
      </c>
      <c r="N262" t="str">
        <f>D262&amp;" - "&amp;M262</f>
        <v xml:space="preserve">Roam Hub - </v>
      </c>
      <c r="O262" t="str">
        <f>CONCATENATE(I262,": ",N262)</f>
        <v xml:space="preserve">FO-NBI-00#RH-KE-A-260: Roam Hub - </v>
      </c>
      <c r="S262" t="b">
        <v>0</v>
      </c>
      <c r="T262" t="b">
        <v>0</v>
      </c>
      <c r="U262" t="b">
        <v>0</v>
      </c>
      <c r="V262" t="b">
        <v>0</v>
      </c>
      <c r="W262" t="b">
        <v>0</v>
      </c>
      <c r="AE262">
        <f>sum(AG262:AK262)</f>
        <v>0</v>
      </c>
      <c r="AF262">
        <f>AG262*(6*84/1000)+AH262*(9*84/1000)+AI262*(10*84/1000)+AJ262*(25*84/1000)+AK262*(40*84/1000)</f>
        <v>0</v>
      </c>
    </row>
    <row r="263">
      <c r="A263" t="str">
        <v>NBI</v>
      </c>
      <c r="C263" t="str">
        <v>RH</v>
      </c>
      <c r="D263" t="str">
        <f>vlookup(C263,'List of Chargers'!$A$2:$B$5,2,FALSE)</f>
        <v>Roam Hub</v>
      </c>
      <c r="E263" t="str">
        <v>KE</v>
      </c>
      <c r="F263" t="str">
        <v>A</v>
      </c>
      <c r="G263">
        <v>261</v>
      </c>
      <c r="H263" t="str">
        <f>CONCATENATE("#",C263,"-",E263,"-",F263,"-",G263,)</f>
        <v>#RH-KE-A-261</v>
      </c>
      <c r="I263" t="str">
        <f>concatenate("FO-",A263,"-",TEXT(B263,"00"),H263)</f>
        <v>FO-NBI-00#RH-KE-A-261</v>
      </c>
      <c r="N263" t="str">
        <f>D263&amp;" - "&amp;M263</f>
        <v xml:space="preserve">Roam Hub - </v>
      </c>
      <c r="O263" t="str">
        <f>CONCATENATE(I263,": ",N263)</f>
        <v xml:space="preserve">FO-NBI-00#RH-KE-A-261: Roam Hub - </v>
      </c>
      <c r="S263" t="b">
        <v>0</v>
      </c>
      <c r="T263" t="b">
        <v>0</v>
      </c>
      <c r="U263" t="b">
        <v>0</v>
      </c>
      <c r="V263" t="b">
        <v>0</v>
      </c>
      <c r="W263" t="b">
        <v>0</v>
      </c>
      <c r="AE263">
        <f>sum(AG263:AK263)</f>
        <v>0</v>
      </c>
      <c r="AF263">
        <f>AG263*(6*84/1000)+AH263*(9*84/1000)+AI263*(10*84/1000)+AJ263*(25*84/1000)+AK263*(40*84/1000)</f>
        <v>0</v>
      </c>
    </row>
    <row r="264">
      <c r="A264" t="str">
        <v>NBI</v>
      </c>
      <c r="C264" t="str">
        <v>RH</v>
      </c>
      <c r="D264" t="str">
        <f>vlookup(C264,'List of Chargers'!$A$2:$B$5,2,FALSE)</f>
        <v>Roam Hub</v>
      </c>
      <c r="E264" t="str">
        <v>KE</v>
      </c>
      <c r="F264" t="str">
        <v>A</v>
      </c>
      <c r="G264">
        <v>262</v>
      </c>
      <c r="H264" t="str">
        <f>CONCATENATE("#",C264,"-",E264,"-",F264,"-",G264,)</f>
        <v>#RH-KE-A-262</v>
      </c>
      <c r="I264" t="str">
        <f>concatenate("FO-",A264,"-",TEXT(B264,"00"),H264)</f>
        <v>FO-NBI-00#RH-KE-A-262</v>
      </c>
      <c r="N264" t="str">
        <f>D264&amp;" - "&amp;M264</f>
        <v xml:space="preserve">Roam Hub - </v>
      </c>
      <c r="O264" t="str">
        <f>CONCATENATE(I264,": ",N264)</f>
        <v xml:space="preserve">FO-NBI-00#RH-KE-A-262: Roam Hub - </v>
      </c>
      <c r="S264" t="b">
        <v>0</v>
      </c>
      <c r="T264" t="b">
        <v>0</v>
      </c>
      <c r="U264" t="b">
        <v>0</v>
      </c>
      <c r="V264" t="b">
        <v>0</v>
      </c>
      <c r="W264" t="b">
        <v>0</v>
      </c>
      <c r="AE264">
        <f>sum(AG264:AK264)</f>
        <v>0</v>
      </c>
      <c r="AF264">
        <f>AG264*(6*84/1000)+AH264*(9*84/1000)+AI264*(10*84/1000)+AJ264*(25*84/1000)+AK264*(40*84/1000)</f>
        <v>0</v>
      </c>
    </row>
    <row r="265">
      <c r="A265" t="str">
        <v>NBI</v>
      </c>
      <c r="C265" t="str">
        <v>RH</v>
      </c>
      <c r="D265" t="str">
        <f>vlookup(C265,'List of Chargers'!$A$2:$B$5,2,FALSE)</f>
        <v>Roam Hub</v>
      </c>
      <c r="E265" t="str">
        <v>KE</v>
      </c>
      <c r="F265" t="str">
        <v>A</v>
      </c>
      <c r="G265">
        <v>263</v>
      </c>
      <c r="H265" t="str">
        <f>CONCATENATE("#",C265,"-",E265,"-",F265,"-",G265,)</f>
        <v>#RH-KE-A-263</v>
      </c>
      <c r="I265" t="str">
        <f>concatenate("FO-",A265,"-",TEXT(B265,"00"),H265)</f>
        <v>FO-NBI-00#RH-KE-A-263</v>
      </c>
      <c r="N265" t="str">
        <f>D265&amp;" - "&amp;M265</f>
        <v xml:space="preserve">Roam Hub - </v>
      </c>
      <c r="O265" t="str">
        <f>CONCATENATE(I265,": ",N265)</f>
        <v xml:space="preserve">FO-NBI-00#RH-KE-A-263: Roam Hub - </v>
      </c>
      <c r="S265" t="b">
        <v>0</v>
      </c>
      <c r="T265" t="b">
        <v>0</v>
      </c>
      <c r="U265" t="b">
        <v>0</v>
      </c>
      <c r="V265" t="b">
        <v>0</v>
      </c>
      <c r="W265" t="b">
        <v>0</v>
      </c>
      <c r="AE265">
        <f>sum(AG265:AK265)</f>
        <v>0</v>
      </c>
      <c r="AF265">
        <f>AG265*(6*84/1000)+AH265*(9*84/1000)+AI265*(10*84/1000)+AJ265*(25*84/1000)+AK265*(40*84/1000)</f>
        <v>0</v>
      </c>
    </row>
    <row r="266">
      <c r="A266" t="str">
        <v>NBI</v>
      </c>
      <c r="C266" t="str">
        <v>RH</v>
      </c>
      <c r="D266" t="str">
        <f>vlookup(C266,'List of Chargers'!$A$2:$B$5,2,FALSE)</f>
        <v>Roam Hub</v>
      </c>
      <c r="E266" t="str">
        <v>KE</v>
      </c>
      <c r="F266" t="str">
        <v>A</v>
      </c>
      <c r="G266">
        <v>264</v>
      </c>
      <c r="H266" t="str">
        <f>CONCATENATE("#",C266,"-",E266,"-",F266,"-",G266,)</f>
        <v>#RH-KE-A-264</v>
      </c>
      <c r="I266" t="str">
        <f>concatenate("FO-",A266,"-",TEXT(B266,"00"),H266)</f>
        <v>FO-NBI-00#RH-KE-A-264</v>
      </c>
      <c r="N266" t="str">
        <f>D266&amp;" - "&amp;M266</f>
        <v xml:space="preserve">Roam Hub - </v>
      </c>
      <c r="O266" t="str">
        <f>CONCATENATE(I266,": ",N266)</f>
        <v xml:space="preserve">FO-NBI-00#RH-KE-A-264: Roam Hub - </v>
      </c>
      <c r="S266" t="b">
        <v>0</v>
      </c>
      <c r="T266" t="b">
        <v>0</v>
      </c>
      <c r="U266" t="b">
        <v>0</v>
      </c>
      <c r="V266" t="b">
        <v>0</v>
      </c>
      <c r="W266" t="b">
        <v>0</v>
      </c>
      <c r="AE266">
        <f>sum(AG266:AK266)</f>
        <v>0</v>
      </c>
      <c r="AF266">
        <f>AG266*(6*84/1000)+AH266*(9*84/1000)+AI266*(10*84/1000)+AJ266*(25*84/1000)+AK266*(40*84/1000)</f>
        <v>0</v>
      </c>
    </row>
    <row r="267">
      <c r="A267" t="str">
        <v>NBI</v>
      </c>
      <c r="C267" t="str">
        <v>RH</v>
      </c>
      <c r="D267" t="str">
        <f>vlookup(C267,'List of Chargers'!$A$2:$B$5,2,FALSE)</f>
        <v>Roam Hub</v>
      </c>
      <c r="E267" t="str">
        <v>KE</v>
      </c>
      <c r="F267" t="str">
        <v>A</v>
      </c>
      <c r="G267">
        <v>265</v>
      </c>
      <c r="H267" t="str">
        <f>CONCATENATE("#",C267,"-",E267,"-",F267,"-",G267,)</f>
        <v>#RH-KE-A-265</v>
      </c>
      <c r="I267" t="str">
        <f>concatenate("FO-",A267,"-",TEXT(B267,"00"),H267)</f>
        <v>FO-NBI-00#RH-KE-A-265</v>
      </c>
      <c r="N267" t="str">
        <f>D267&amp;" - "&amp;M267</f>
        <v xml:space="preserve">Roam Hub - </v>
      </c>
      <c r="O267" t="str">
        <f>CONCATENATE(I267,": ",N267)</f>
        <v xml:space="preserve">FO-NBI-00#RH-KE-A-265: Roam Hub - </v>
      </c>
      <c r="S267" t="b">
        <v>0</v>
      </c>
      <c r="T267" t="b">
        <v>0</v>
      </c>
      <c r="U267" t="b">
        <v>0</v>
      </c>
      <c r="V267" t="b">
        <v>0</v>
      </c>
      <c r="W267" t="b">
        <v>0</v>
      </c>
      <c r="AE267">
        <f>sum(AG267:AK267)</f>
        <v>0</v>
      </c>
      <c r="AF267">
        <f>AG267*(6*84/1000)+AH267*(9*84/1000)+AI267*(10*84/1000)+AJ267*(25*84/1000)+AK267*(40*84/1000)</f>
        <v>0</v>
      </c>
    </row>
    <row r="268">
      <c r="A268" t="str">
        <v>NBI</v>
      </c>
      <c r="C268" t="str">
        <v>RH</v>
      </c>
      <c r="D268" t="str">
        <f>vlookup(C268,'List of Chargers'!$A$2:$B$5,2,FALSE)</f>
        <v>Roam Hub</v>
      </c>
      <c r="E268" t="str">
        <v>KE</v>
      </c>
      <c r="F268" t="str">
        <v>A</v>
      </c>
      <c r="G268">
        <v>266</v>
      </c>
      <c r="H268" t="str">
        <f>CONCATENATE("#",C268,"-",E268,"-",F268,"-",G268,)</f>
        <v>#RH-KE-A-266</v>
      </c>
      <c r="I268" t="str">
        <f>concatenate("FO-",A268,"-",TEXT(B268,"00"),H268)</f>
        <v>FO-NBI-00#RH-KE-A-266</v>
      </c>
      <c r="N268" t="str">
        <f>D268&amp;" - "&amp;M268</f>
        <v xml:space="preserve">Roam Hub - </v>
      </c>
      <c r="O268" t="str">
        <f>CONCATENATE(I268,": ",N268)</f>
        <v xml:space="preserve">FO-NBI-00#RH-KE-A-266: Roam Hub - </v>
      </c>
      <c r="S268" t="b">
        <v>0</v>
      </c>
      <c r="T268" t="b">
        <v>0</v>
      </c>
      <c r="U268" t="b">
        <v>0</v>
      </c>
      <c r="V268" t="b">
        <v>0</v>
      </c>
      <c r="W268" t="b">
        <v>0</v>
      </c>
      <c r="AE268">
        <f>sum(AG268:AK268)</f>
        <v>0</v>
      </c>
      <c r="AF268">
        <f>AG268*(6*84/1000)+AH268*(9*84/1000)+AI268*(10*84/1000)+AJ268*(25*84/1000)+AK268*(40*84/1000)</f>
        <v>0</v>
      </c>
    </row>
    <row r="269">
      <c r="A269" t="str">
        <v>NBI</v>
      </c>
      <c r="C269" t="str">
        <v>RH</v>
      </c>
      <c r="D269" t="str">
        <f>vlookup(C269,'List of Chargers'!$A$2:$B$5,2,FALSE)</f>
        <v>Roam Hub</v>
      </c>
      <c r="E269" t="str">
        <v>KE</v>
      </c>
      <c r="F269" t="str">
        <v>A</v>
      </c>
      <c r="G269">
        <v>267</v>
      </c>
      <c r="H269" t="str">
        <f>CONCATENATE("#",C269,"-",E269,"-",F269,"-",G269,)</f>
        <v>#RH-KE-A-267</v>
      </c>
      <c r="I269" t="str">
        <f>concatenate("FO-",A269,"-",TEXT(B269,"00"),H269)</f>
        <v>FO-NBI-00#RH-KE-A-267</v>
      </c>
      <c r="N269" t="str">
        <f>D269&amp;" - "&amp;M269</f>
        <v xml:space="preserve">Roam Hub - </v>
      </c>
      <c r="O269" t="str">
        <f>CONCATENATE(I269,": ",N269)</f>
        <v xml:space="preserve">FO-NBI-00#RH-KE-A-267: Roam Hub - </v>
      </c>
      <c r="S269" t="b">
        <v>0</v>
      </c>
      <c r="T269" t="b">
        <v>0</v>
      </c>
      <c r="U269" t="b">
        <v>0</v>
      </c>
      <c r="V269" t="b">
        <v>0</v>
      </c>
      <c r="W269" t="b">
        <v>0</v>
      </c>
      <c r="AE269">
        <f>sum(AG269:AK269)</f>
        <v>0</v>
      </c>
      <c r="AF269">
        <f>AG269*(6*84/1000)+AH269*(9*84/1000)+AI269*(10*84/1000)+AJ269*(25*84/1000)+AK269*(40*84/1000)</f>
        <v>0</v>
      </c>
    </row>
    <row r="270">
      <c r="A270" t="str">
        <v>NBI</v>
      </c>
      <c r="C270" t="str">
        <v>RH</v>
      </c>
      <c r="D270" t="str">
        <f>vlookup(C270,'List of Chargers'!$A$2:$B$5,2,FALSE)</f>
        <v>Roam Hub</v>
      </c>
      <c r="E270" t="str">
        <v>KE</v>
      </c>
      <c r="F270" t="str">
        <v>A</v>
      </c>
      <c r="G270">
        <v>268</v>
      </c>
      <c r="H270" t="str">
        <f>CONCATENATE("#",C270,"-",E270,"-",F270,"-",G270,)</f>
        <v>#RH-KE-A-268</v>
      </c>
      <c r="I270" t="str">
        <f>concatenate("FO-",A270,"-",TEXT(B270,"00"),H270)</f>
        <v>FO-NBI-00#RH-KE-A-268</v>
      </c>
      <c r="N270" t="str">
        <f>D270&amp;" - "&amp;M270</f>
        <v xml:space="preserve">Roam Hub - </v>
      </c>
      <c r="O270" t="str">
        <f>CONCATENATE(I270,": ",N270)</f>
        <v xml:space="preserve">FO-NBI-00#RH-KE-A-268: Roam Hub - </v>
      </c>
      <c r="S270" t="b">
        <v>0</v>
      </c>
      <c r="T270" t="b">
        <v>0</v>
      </c>
      <c r="U270" t="b">
        <v>0</v>
      </c>
      <c r="V270" t="b">
        <v>0</v>
      </c>
      <c r="W270" t="b">
        <v>0</v>
      </c>
      <c r="AE270">
        <f>sum(AG270:AK270)</f>
        <v>0</v>
      </c>
      <c r="AF270">
        <f>AG270*(6*84/1000)+AH270*(9*84/1000)+AI270*(10*84/1000)+AJ270*(25*84/1000)+AK270*(40*84/1000)</f>
        <v>0</v>
      </c>
    </row>
    <row r="271">
      <c r="A271" t="str">
        <v>NBI</v>
      </c>
      <c r="C271" t="str">
        <v>RH</v>
      </c>
      <c r="D271" t="str">
        <f>vlookup(C271,'List of Chargers'!$A$2:$B$5,2,FALSE)</f>
        <v>Roam Hub</v>
      </c>
      <c r="E271" t="str">
        <v>KE</v>
      </c>
      <c r="F271" t="str">
        <v>A</v>
      </c>
      <c r="G271">
        <v>269</v>
      </c>
      <c r="H271" t="str">
        <f>CONCATENATE("#",C271,"-",E271,"-",F271,"-",G271,)</f>
        <v>#RH-KE-A-269</v>
      </c>
      <c r="I271" t="str">
        <f>concatenate("FO-",A271,"-",TEXT(B271,"00"),H271)</f>
        <v>FO-NBI-00#RH-KE-A-269</v>
      </c>
      <c r="N271" t="str">
        <f>D271&amp;" - "&amp;M271</f>
        <v xml:space="preserve">Roam Hub - </v>
      </c>
      <c r="O271" t="str">
        <f>CONCATENATE(I271,": ",N271)</f>
        <v xml:space="preserve">FO-NBI-00#RH-KE-A-269: Roam Hub - </v>
      </c>
      <c r="S271" t="b">
        <v>0</v>
      </c>
      <c r="T271" t="b">
        <v>0</v>
      </c>
      <c r="U271" t="b">
        <v>0</v>
      </c>
      <c r="V271" t="b">
        <v>0</v>
      </c>
      <c r="W271" t="b">
        <v>0</v>
      </c>
      <c r="AE271">
        <f>sum(AG271:AK271)</f>
        <v>0</v>
      </c>
      <c r="AF271">
        <f>AG271*(6*84/1000)+AH271*(9*84/1000)+AI271*(10*84/1000)+AJ271*(25*84/1000)+AK271*(40*84/1000)</f>
        <v>0</v>
      </c>
    </row>
    <row r="272">
      <c r="A272" t="str">
        <v>NBI</v>
      </c>
      <c r="C272" t="str">
        <v>RH</v>
      </c>
      <c r="D272" t="str">
        <f>vlookup(C272,'List of Chargers'!$A$2:$B$5,2,FALSE)</f>
        <v>Roam Hub</v>
      </c>
      <c r="E272" t="str">
        <v>KE</v>
      </c>
      <c r="F272" t="str">
        <v>A</v>
      </c>
      <c r="G272">
        <v>270</v>
      </c>
      <c r="H272" t="str">
        <f>CONCATENATE("#",C272,"-",E272,"-",F272,"-",G272,)</f>
        <v>#RH-KE-A-270</v>
      </c>
      <c r="I272" t="str">
        <f>concatenate("FO-",A272,"-",TEXT(B272,"00"),H272)</f>
        <v>FO-NBI-00#RH-KE-A-270</v>
      </c>
      <c r="N272" t="str">
        <f>D272&amp;" - "&amp;M272</f>
        <v xml:space="preserve">Roam Hub - </v>
      </c>
      <c r="O272" t="str">
        <f>CONCATENATE(I272,": ",N272)</f>
        <v xml:space="preserve">FO-NBI-00#RH-KE-A-270: Roam Hub - </v>
      </c>
      <c r="S272" t="b">
        <v>0</v>
      </c>
      <c r="T272" t="b">
        <v>0</v>
      </c>
      <c r="U272" t="b">
        <v>0</v>
      </c>
      <c r="V272" t="b">
        <v>0</v>
      </c>
      <c r="W272" t="b">
        <v>0</v>
      </c>
      <c r="AE272">
        <f>sum(AG272:AK272)</f>
        <v>0</v>
      </c>
      <c r="AF272">
        <f>AG272*(6*84/1000)+AH272*(9*84/1000)+AI272*(10*84/1000)+AJ272*(25*84/1000)+AK272*(40*84/1000)</f>
        <v>0</v>
      </c>
    </row>
    <row r="273">
      <c r="A273" t="str">
        <v>NBI</v>
      </c>
      <c r="C273" t="str">
        <v>RH</v>
      </c>
      <c r="D273" t="str">
        <f>vlookup(C273,'List of Chargers'!$A$2:$B$5,2,FALSE)</f>
        <v>Roam Hub</v>
      </c>
      <c r="E273" t="str">
        <v>KE</v>
      </c>
      <c r="F273" t="str">
        <v>A</v>
      </c>
      <c r="G273">
        <v>271</v>
      </c>
      <c r="H273" t="str">
        <f>CONCATENATE("#",C273,"-",E273,"-",F273,"-",G273,)</f>
        <v>#RH-KE-A-271</v>
      </c>
      <c r="I273" t="str">
        <f>concatenate("FO-",A273,"-",TEXT(B273,"00"),H273)</f>
        <v>FO-NBI-00#RH-KE-A-271</v>
      </c>
      <c r="N273" t="str">
        <f>D273&amp;" - "&amp;M273</f>
        <v xml:space="preserve">Roam Hub - </v>
      </c>
      <c r="O273" t="str">
        <f>CONCATENATE(I273,": ",N273)</f>
        <v xml:space="preserve">FO-NBI-00#RH-KE-A-271: Roam Hub - </v>
      </c>
      <c r="S273" t="b">
        <v>0</v>
      </c>
      <c r="T273" t="b">
        <v>0</v>
      </c>
      <c r="U273" t="b">
        <v>0</v>
      </c>
      <c r="V273" t="b">
        <v>0</v>
      </c>
      <c r="W273" t="b">
        <v>0</v>
      </c>
      <c r="AE273">
        <f>sum(AG273:AK273)</f>
        <v>0</v>
      </c>
      <c r="AF273">
        <f>AG273*(6*84/1000)+AH273*(9*84/1000)+AI273*(10*84/1000)+AJ273*(25*84/1000)+AK273*(40*84/1000)</f>
        <v>0</v>
      </c>
    </row>
    <row r="274">
      <c r="A274" t="str">
        <v>NBI</v>
      </c>
      <c r="C274" t="str">
        <v>RH</v>
      </c>
      <c r="D274" t="str">
        <f>vlookup(C274,'List of Chargers'!$A$2:$B$5,2,FALSE)</f>
        <v>Roam Hub</v>
      </c>
      <c r="E274" t="str">
        <v>KE</v>
      </c>
      <c r="F274" t="str">
        <v>A</v>
      </c>
      <c r="G274">
        <v>272</v>
      </c>
      <c r="H274" t="str">
        <f>CONCATENATE("#",C274,"-",E274,"-",F274,"-",G274,)</f>
        <v>#RH-KE-A-272</v>
      </c>
      <c r="I274" t="str">
        <f>concatenate("FO-",A274,"-",TEXT(B274,"00"),H274)</f>
        <v>FO-NBI-00#RH-KE-A-272</v>
      </c>
      <c r="N274" t="str">
        <f>D274&amp;" - "&amp;M274</f>
        <v xml:space="preserve">Roam Hub - </v>
      </c>
      <c r="O274" t="str">
        <f>CONCATENATE(I274,": ",N274)</f>
        <v xml:space="preserve">FO-NBI-00#RH-KE-A-272: Roam Hub - </v>
      </c>
      <c r="S274" t="b">
        <v>0</v>
      </c>
      <c r="T274" t="b">
        <v>0</v>
      </c>
      <c r="U274" t="b">
        <v>0</v>
      </c>
      <c r="V274" t="b">
        <v>0</v>
      </c>
      <c r="W274" t="b">
        <v>0</v>
      </c>
      <c r="AE274">
        <f>sum(AG274:AK274)</f>
        <v>0</v>
      </c>
      <c r="AF274">
        <f>AG274*(6*84/1000)+AH274*(9*84/1000)+AI274*(10*84/1000)+AJ274*(25*84/1000)+AK274*(40*84/1000)</f>
        <v>0</v>
      </c>
    </row>
    <row r="275">
      <c r="A275" t="str">
        <v>NBI</v>
      </c>
      <c r="C275" t="str">
        <v>RH</v>
      </c>
      <c r="D275" t="str">
        <f>vlookup(C275,'List of Chargers'!$A$2:$B$5,2,FALSE)</f>
        <v>Roam Hub</v>
      </c>
      <c r="E275" t="str">
        <v>KE</v>
      </c>
      <c r="F275" t="str">
        <v>A</v>
      </c>
      <c r="G275">
        <v>273</v>
      </c>
      <c r="H275" t="str">
        <f>CONCATENATE("#",C275,"-",E275,"-",F275,"-",G275,)</f>
        <v>#RH-KE-A-273</v>
      </c>
      <c r="I275" t="str">
        <f>concatenate("FO-",A275,"-",TEXT(B275,"00"),H275)</f>
        <v>FO-NBI-00#RH-KE-A-273</v>
      </c>
      <c r="N275" t="str">
        <f>D275&amp;" - "&amp;M275</f>
        <v xml:space="preserve">Roam Hub - </v>
      </c>
      <c r="O275" t="str">
        <f>CONCATENATE(I275,": ",N275)</f>
        <v xml:space="preserve">FO-NBI-00#RH-KE-A-273: Roam Hub - </v>
      </c>
      <c r="S275" t="b">
        <v>0</v>
      </c>
      <c r="T275" t="b">
        <v>0</v>
      </c>
      <c r="U275" t="b">
        <v>0</v>
      </c>
      <c r="V275" t="b">
        <v>0</v>
      </c>
      <c r="W275" t="b">
        <v>0</v>
      </c>
      <c r="AE275">
        <f>sum(AG275:AK275)</f>
        <v>0</v>
      </c>
      <c r="AF275">
        <f>AG275*(6*84/1000)+AH275*(9*84/1000)+AI275*(10*84/1000)+AJ275*(25*84/1000)+AK275*(40*84/1000)</f>
        <v>0</v>
      </c>
    </row>
    <row r="276">
      <c r="A276" t="str">
        <v>NBI</v>
      </c>
      <c r="C276" t="str">
        <v>RH</v>
      </c>
      <c r="D276" t="str">
        <f>vlookup(C276,'List of Chargers'!$A$2:$B$5,2,FALSE)</f>
        <v>Roam Hub</v>
      </c>
      <c r="E276" t="str">
        <v>KE</v>
      </c>
      <c r="F276" t="str">
        <v>A</v>
      </c>
      <c r="G276">
        <v>274</v>
      </c>
      <c r="H276" t="str">
        <f>CONCATENATE("#",C276,"-",E276,"-",F276,"-",G276,)</f>
        <v>#RH-KE-A-274</v>
      </c>
      <c r="I276" t="str">
        <f>concatenate("FO-",A276,"-",TEXT(B276,"00"),H276)</f>
        <v>FO-NBI-00#RH-KE-A-274</v>
      </c>
      <c r="N276" t="str">
        <f>D276&amp;" - "&amp;M276</f>
        <v xml:space="preserve">Roam Hub - </v>
      </c>
      <c r="O276" t="str">
        <f>CONCATENATE(I276,": ",N276)</f>
        <v xml:space="preserve">FO-NBI-00#RH-KE-A-274: Roam Hub - </v>
      </c>
      <c r="S276" t="b">
        <v>0</v>
      </c>
      <c r="T276" t="b">
        <v>0</v>
      </c>
      <c r="U276" t="b">
        <v>0</v>
      </c>
      <c r="V276" t="b">
        <v>0</v>
      </c>
      <c r="W276" t="b">
        <v>0</v>
      </c>
      <c r="AE276">
        <f>sum(AG276:AK276)</f>
        <v>0</v>
      </c>
      <c r="AF276">
        <f>AG276*(6*84/1000)+AH276*(9*84/1000)+AI276*(10*84/1000)+AJ276*(25*84/1000)+AK276*(40*84/1000)</f>
        <v>0</v>
      </c>
    </row>
    <row r="277">
      <c r="A277" t="str">
        <v>NBI</v>
      </c>
      <c r="C277" t="str">
        <v>RH</v>
      </c>
      <c r="D277" t="str">
        <f>vlookup(C277,'List of Chargers'!$A$2:$B$5,2,FALSE)</f>
        <v>Roam Hub</v>
      </c>
      <c r="E277" t="str">
        <v>KE</v>
      </c>
      <c r="F277" t="str">
        <v>A</v>
      </c>
      <c r="G277">
        <v>275</v>
      </c>
      <c r="H277" t="str">
        <f>CONCATENATE("#",C277,"-",E277,"-",F277,"-",G277,)</f>
        <v>#RH-KE-A-275</v>
      </c>
      <c r="I277" t="str">
        <f>concatenate("FO-",A277,"-",TEXT(B277,"00"),H277)</f>
        <v>FO-NBI-00#RH-KE-A-275</v>
      </c>
      <c r="N277" t="str">
        <f>D277&amp;" - "&amp;M277</f>
        <v xml:space="preserve">Roam Hub - </v>
      </c>
      <c r="O277" t="str">
        <f>CONCATENATE(I277,": ",N277)</f>
        <v xml:space="preserve">FO-NBI-00#RH-KE-A-275: Roam Hub - </v>
      </c>
      <c r="S277" t="b">
        <v>0</v>
      </c>
      <c r="T277" t="b">
        <v>0</v>
      </c>
      <c r="U277" t="b">
        <v>0</v>
      </c>
      <c r="V277" t="b">
        <v>0</v>
      </c>
      <c r="W277" t="b">
        <v>0</v>
      </c>
      <c r="AE277">
        <f>sum(AG277:AK277)</f>
        <v>0</v>
      </c>
      <c r="AF277">
        <f>AG277*(6*84/1000)+AH277*(9*84/1000)+AI277*(10*84/1000)+AJ277*(25*84/1000)+AK277*(40*84/1000)</f>
        <v>0</v>
      </c>
    </row>
    <row r="278">
      <c r="A278" t="str">
        <v>NBI</v>
      </c>
      <c r="C278" t="str">
        <v>RH</v>
      </c>
      <c r="D278" t="str">
        <f>vlookup(C278,'List of Chargers'!$A$2:$B$5,2,FALSE)</f>
        <v>Roam Hub</v>
      </c>
      <c r="E278" t="str">
        <v>KE</v>
      </c>
      <c r="F278" t="str">
        <v>A</v>
      </c>
      <c r="G278">
        <v>276</v>
      </c>
      <c r="H278" t="str">
        <f>CONCATENATE("#",C278,"-",E278,"-",F278,"-",G278,)</f>
        <v>#RH-KE-A-276</v>
      </c>
      <c r="I278" t="str">
        <f>concatenate("FO-",A278,"-",TEXT(B278,"00"),H278)</f>
        <v>FO-NBI-00#RH-KE-A-276</v>
      </c>
      <c r="N278" t="str">
        <f>D278&amp;" - "&amp;M278</f>
        <v xml:space="preserve">Roam Hub - </v>
      </c>
      <c r="O278" t="str">
        <f>CONCATENATE(I278,": ",N278)</f>
        <v xml:space="preserve">FO-NBI-00#RH-KE-A-276: Roam Hub - </v>
      </c>
      <c r="S278" t="b">
        <v>0</v>
      </c>
      <c r="T278" t="b">
        <v>0</v>
      </c>
      <c r="U278" t="b">
        <v>0</v>
      </c>
      <c r="V278" t="b">
        <v>0</v>
      </c>
      <c r="W278" t="b">
        <v>0</v>
      </c>
      <c r="AE278">
        <f>sum(AG278:AK278)</f>
        <v>0</v>
      </c>
      <c r="AF278">
        <f>AG278*(6*84/1000)+AH278*(9*84/1000)+AI278*(10*84/1000)+AJ278*(25*84/1000)+AK278*(40*84/1000)</f>
        <v>0</v>
      </c>
    </row>
    <row r="279">
      <c r="A279" t="str">
        <v>NBI</v>
      </c>
      <c r="C279" t="str">
        <v>RH</v>
      </c>
      <c r="D279" t="str">
        <f>vlookup(C279,'List of Chargers'!$A$2:$B$5,2,FALSE)</f>
        <v>Roam Hub</v>
      </c>
      <c r="E279" t="str">
        <v>KE</v>
      </c>
      <c r="F279" t="str">
        <v>A</v>
      </c>
      <c r="G279">
        <v>277</v>
      </c>
      <c r="H279" t="str">
        <f>CONCATENATE("#",C279,"-",E279,"-",F279,"-",G279,)</f>
        <v>#RH-KE-A-277</v>
      </c>
      <c r="I279" t="str">
        <f>concatenate("FO-",A279,"-",TEXT(B279,"00"),H279)</f>
        <v>FO-NBI-00#RH-KE-A-277</v>
      </c>
      <c r="N279" t="str">
        <f>D279&amp;" - "&amp;M279</f>
        <v xml:space="preserve">Roam Hub - </v>
      </c>
      <c r="O279" t="str">
        <f>CONCATENATE(I279,": ",N279)</f>
        <v xml:space="preserve">FO-NBI-00#RH-KE-A-277: Roam Hub - </v>
      </c>
      <c r="S279" t="b">
        <v>0</v>
      </c>
      <c r="T279" t="b">
        <v>0</v>
      </c>
      <c r="U279" t="b">
        <v>0</v>
      </c>
      <c r="V279" t="b">
        <v>0</v>
      </c>
      <c r="W279" t="b">
        <v>0</v>
      </c>
      <c r="AE279">
        <f>sum(AG279:AK279)</f>
        <v>0</v>
      </c>
      <c r="AF279">
        <f>AG279*(6*84/1000)+AH279*(9*84/1000)+AI279*(10*84/1000)+AJ279*(25*84/1000)+AK279*(40*84/1000)</f>
        <v>0</v>
      </c>
    </row>
    <row r="280">
      <c r="A280" t="str">
        <v>NBI</v>
      </c>
      <c r="C280" t="str">
        <v>RH</v>
      </c>
      <c r="D280" t="str">
        <f>vlookup(C280,'List of Chargers'!$A$2:$B$5,2,FALSE)</f>
        <v>Roam Hub</v>
      </c>
      <c r="E280" t="str">
        <v>KE</v>
      </c>
      <c r="F280" t="str">
        <v>A</v>
      </c>
      <c r="G280">
        <v>278</v>
      </c>
      <c r="H280" t="str">
        <f>CONCATENATE("#",C280,"-",E280,"-",F280,"-",G280,)</f>
        <v>#RH-KE-A-278</v>
      </c>
      <c r="I280" t="str">
        <f>concatenate("FO-",A280,"-",TEXT(B280,"00"),H280)</f>
        <v>FO-NBI-00#RH-KE-A-278</v>
      </c>
      <c r="N280" t="str">
        <f>D280&amp;" - "&amp;M280</f>
        <v xml:space="preserve">Roam Hub - </v>
      </c>
      <c r="O280" t="str">
        <f>CONCATENATE(I280,": ",N280)</f>
        <v xml:space="preserve">FO-NBI-00#RH-KE-A-278: Roam Hub - </v>
      </c>
      <c r="S280" t="b">
        <v>0</v>
      </c>
      <c r="T280" t="b">
        <v>0</v>
      </c>
      <c r="U280" t="b">
        <v>0</v>
      </c>
      <c r="V280" t="b">
        <v>0</v>
      </c>
      <c r="W280" t="b">
        <v>0</v>
      </c>
      <c r="AE280">
        <f>sum(AG280:AK280)</f>
        <v>0</v>
      </c>
      <c r="AF280">
        <f>AG280*(6*84/1000)+AH280*(9*84/1000)+AI280*(10*84/1000)+AJ280*(25*84/1000)+AK280*(40*84/1000)</f>
        <v>0</v>
      </c>
    </row>
    <row r="281">
      <c r="A281" t="str">
        <v>NBI</v>
      </c>
      <c r="C281" t="str">
        <v>RH</v>
      </c>
      <c r="D281" t="str">
        <f>vlookup(C281,'List of Chargers'!$A$2:$B$5,2,FALSE)</f>
        <v>Roam Hub</v>
      </c>
      <c r="E281" t="str">
        <v>KE</v>
      </c>
      <c r="F281" t="str">
        <v>A</v>
      </c>
      <c r="G281">
        <v>279</v>
      </c>
      <c r="H281" t="str">
        <f>CONCATENATE("#",C281,"-",E281,"-",F281,"-",G281,)</f>
        <v>#RH-KE-A-279</v>
      </c>
      <c r="I281" t="str">
        <f>concatenate("FO-",A281,"-",TEXT(B281,"00"),H281)</f>
        <v>FO-NBI-00#RH-KE-A-279</v>
      </c>
      <c r="N281" t="str">
        <f>D281&amp;" - "&amp;M281</f>
        <v xml:space="preserve">Roam Hub - </v>
      </c>
      <c r="O281" t="str">
        <f>CONCATENATE(I281,": ",N281)</f>
        <v xml:space="preserve">FO-NBI-00#RH-KE-A-279: Roam Hub - </v>
      </c>
      <c r="S281" t="b">
        <v>0</v>
      </c>
      <c r="T281" t="b">
        <v>0</v>
      </c>
      <c r="U281" t="b">
        <v>0</v>
      </c>
      <c r="V281" t="b">
        <v>0</v>
      </c>
      <c r="W281" t="b">
        <v>0</v>
      </c>
      <c r="AE281">
        <f>sum(AG281:AK281)</f>
        <v>0</v>
      </c>
      <c r="AF281">
        <f>AG281*(6*84/1000)+AH281*(9*84/1000)+AI281*(10*84/1000)+AJ281*(25*84/1000)+AK281*(40*84/1000)</f>
        <v>0</v>
      </c>
    </row>
    <row r="282">
      <c r="A282" t="str">
        <v>NBI</v>
      </c>
      <c r="C282" t="str">
        <v>RH</v>
      </c>
      <c r="D282" t="str">
        <f>vlookup(C282,'List of Chargers'!$A$2:$B$5,2,FALSE)</f>
        <v>Roam Hub</v>
      </c>
      <c r="E282" t="str">
        <v>KE</v>
      </c>
      <c r="F282" t="str">
        <v>A</v>
      </c>
      <c r="G282">
        <v>280</v>
      </c>
      <c r="H282" t="str">
        <f>CONCATENATE("#",C282,"-",E282,"-",F282,"-",G282,)</f>
        <v>#RH-KE-A-280</v>
      </c>
      <c r="I282" t="str">
        <f>concatenate("FO-",A282,"-",TEXT(B282,"00"),H282)</f>
        <v>FO-NBI-00#RH-KE-A-280</v>
      </c>
      <c r="N282" t="str">
        <f>D282&amp;" - "&amp;M282</f>
        <v xml:space="preserve">Roam Hub - </v>
      </c>
      <c r="O282" t="str">
        <f>CONCATENATE(I282,": ",N282)</f>
        <v xml:space="preserve">FO-NBI-00#RH-KE-A-280: Roam Hub - </v>
      </c>
      <c r="S282" t="b">
        <v>0</v>
      </c>
      <c r="T282" t="b">
        <v>0</v>
      </c>
      <c r="U282" t="b">
        <v>0</v>
      </c>
      <c r="V282" t="b">
        <v>0</v>
      </c>
      <c r="W282" t="b">
        <v>0</v>
      </c>
      <c r="AE282">
        <f>sum(AG282:AK282)</f>
        <v>0</v>
      </c>
      <c r="AF282">
        <f>AG282*(6*84/1000)+AH282*(9*84/1000)+AI282*(10*84/1000)+AJ282*(25*84/1000)+AK282*(40*84/1000)</f>
        <v>0</v>
      </c>
    </row>
    <row r="283">
      <c r="A283" t="str">
        <v>NBI</v>
      </c>
      <c r="C283" t="str">
        <v>RH</v>
      </c>
      <c r="D283" t="str">
        <f>vlookup(C283,'List of Chargers'!$A$2:$B$5,2,FALSE)</f>
        <v>Roam Hub</v>
      </c>
      <c r="E283" t="str">
        <v>KE</v>
      </c>
      <c r="F283" t="str">
        <v>A</v>
      </c>
      <c r="G283">
        <v>281</v>
      </c>
      <c r="H283" t="str">
        <f>CONCATENATE("#",C283,"-",E283,"-",F283,"-",G283,)</f>
        <v>#RH-KE-A-281</v>
      </c>
      <c r="I283" t="str">
        <f>concatenate("FO-",A283,"-",TEXT(B283,"00"),H283)</f>
        <v>FO-NBI-00#RH-KE-A-281</v>
      </c>
      <c r="N283" t="str">
        <f>D283&amp;" - "&amp;M283</f>
        <v xml:space="preserve">Roam Hub - </v>
      </c>
      <c r="O283" t="str">
        <f>CONCATENATE(I283,": ",N283)</f>
        <v xml:space="preserve">FO-NBI-00#RH-KE-A-281: Roam Hub - </v>
      </c>
      <c r="S283" t="b">
        <v>0</v>
      </c>
      <c r="T283" t="b">
        <v>0</v>
      </c>
      <c r="U283" t="b">
        <v>0</v>
      </c>
      <c r="V283" t="b">
        <v>0</v>
      </c>
      <c r="W283" t="b">
        <v>0</v>
      </c>
      <c r="AE283">
        <f>sum(AG283:AK283)</f>
        <v>0</v>
      </c>
      <c r="AF283">
        <f>AG283*(6*84/1000)+AH283*(9*84/1000)+AI283*(10*84/1000)+AJ283*(25*84/1000)+AK283*(40*84/1000)</f>
        <v>0</v>
      </c>
    </row>
    <row r="284">
      <c r="A284" t="str">
        <v>NBI</v>
      </c>
      <c r="C284" t="str">
        <v>RH</v>
      </c>
      <c r="D284" t="str">
        <f>vlookup(C284,'List of Chargers'!$A$2:$B$5,2,FALSE)</f>
        <v>Roam Hub</v>
      </c>
      <c r="E284" t="str">
        <v>KE</v>
      </c>
      <c r="F284" t="str">
        <v>A</v>
      </c>
      <c r="G284">
        <v>282</v>
      </c>
      <c r="H284" t="str">
        <f>CONCATENATE("#",C284,"-",E284,"-",F284,"-",G284,)</f>
        <v>#RH-KE-A-282</v>
      </c>
      <c r="I284" t="str">
        <f>concatenate("FO-",A284,"-",TEXT(B284,"00"),H284)</f>
        <v>FO-NBI-00#RH-KE-A-282</v>
      </c>
      <c r="N284" t="str">
        <f>D284&amp;" - "&amp;M284</f>
        <v xml:space="preserve">Roam Hub - </v>
      </c>
      <c r="O284" t="str">
        <f>CONCATENATE(I284,": ",N284)</f>
        <v xml:space="preserve">FO-NBI-00#RH-KE-A-282: Roam Hub - </v>
      </c>
      <c r="S284" t="b">
        <v>0</v>
      </c>
      <c r="T284" t="b">
        <v>0</v>
      </c>
      <c r="U284" t="b">
        <v>0</v>
      </c>
      <c r="V284" t="b">
        <v>0</v>
      </c>
      <c r="W284" t="b">
        <v>0</v>
      </c>
      <c r="AE284">
        <f>sum(AG284:AK284)</f>
        <v>0</v>
      </c>
      <c r="AF284">
        <f>AG284*(6*84/1000)+AH284*(9*84/1000)+AI284*(10*84/1000)+AJ284*(25*84/1000)+AK284*(40*84/1000)</f>
        <v>0</v>
      </c>
    </row>
    <row r="285">
      <c r="A285" t="str">
        <v>NBI</v>
      </c>
      <c r="C285" t="str">
        <v>RH</v>
      </c>
      <c r="D285" t="str">
        <f>vlookup(C285,'List of Chargers'!$A$2:$B$5,2,FALSE)</f>
        <v>Roam Hub</v>
      </c>
      <c r="E285" t="str">
        <v>KE</v>
      </c>
      <c r="F285" t="str">
        <v>A</v>
      </c>
      <c r="G285">
        <v>283</v>
      </c>
      <c r="H285" t="str">
        <f>CONCATENATE("#",C285,"-",E285,"-",F285,"-",G285,)</f>
        <v>#RH-KE-A-283</v>
      </c>
      <c r="I285" t="str">
        <f>concatenate("FO-",A285,"-",TEXT(B285,"00"),H285)</f>
        <v>FO-NBI-00#RH-KE-A-283</v>
      </c>
      <c r="N285" t="str">
        <f>D285&amp;" - "&amp;M285</f>
        <v xml:space="preserve">Roam Hub - </v>
      </c>
      <c r="O285" t="str">
        <f>CONCATENATE(I285,": ",N285)</f>
        <v xml:space="preserve">FO-NBI-00#RH-KE-A-283: Roam Hub - </v>
      </c>
      <c r="S285" t="b">
        <v>0</v>
      </c>
      <c r="T285" t="b">
        <v>0</v>
      </c>
      <c r="U285" t="b">
        <v>0</v>
      </c>
      <c r="V285" t="b">
        <v>0</v>
      </c>
      <c r="W285" t="b">
        <v>0</v>
      </c>
      <c r="AE285">
        <f>sum(AG285:AK285)</f>
        <v>0</v>
      </c>
      <c r="AF285">
        <f>AG285*(6*84/1000)+AH285*(9*84/1000)+AI285*(10*84/1000)+AJ285*(25*84/1000)+AK285*(40*84/1000)</f>
        <v>0</v>
      </c>
    </row>
    <row r="286">
      <c r="A286" t="str">
        <v>NBI</v>
      </c>
      <c r="C286" t="str">
        <v>RH</v>
      </c>
      <c r="D286" t="str">
        <f>vlookup(C286,'List of Chargers'!$A$2:$B$5,2,FALSE)</f>
        <v>Roam Hub</v>
      </c>
      <c r="E286" t="str">
        <v>KE</v>
      </c>
      <c r="F286" t="str">
        <v>A</v>
      </c>
      <c r="G286">
        <v>284</v>
      </c>
      <c r="H286" t="str">
        <f>CONCATENATE("#",C286,"-",E286,"-",F286,"-",G286,)</f>
        <v>#RH-KE-A-284</v>
      </c>
      <c r="I286" t="str">
        <f>concatenate("FO-",A286,"-",TEXT(B286,"00"),H286)</f>
        <v>FO-NBI-00#RH-KE-A-284</v>
      </c>
      <c r="N286" t="str">
        <f>D286&amp;" - "&amp;M286</f>
        <v xml:space="preserve">Roam Hub - </v>
      </c>
      <c r="O286" t="str">
        <f>CONCATENATE(I286,": ",N286)</f>
        <v xml:space="preserve">FO-NBI-00#RH-KE-A-284: Roam Hub - </v>
      </c>
      <c r="S286" t="b">
        <v>0</v>
      </c>
      <c r="T286" t="b">
        <v>0</v>
      </c>
      <c r="U286" t="b">
        <v>0</v>
      </c>
      <c r="V286" t="b">
        <v>0</v>
      </c>
      <c r="W286" t="b">
        <v>0</v>
      </c>
      <c r="AE286">
        <f>sum(AG286:AK286)</f>
        <v>0</v>
      </c>
      <c r="AF286">
        <f>AG286*(6*84/1000)+AH286*(9*84/1000)+AI286*(10*84/1000)+AJ286*(25*84/1000)+AK286*(40*84/1000)</f>
        <v>0</v>
      </c>
    </row>
    <row r="287">
      <c r="A287" t="str">
        <v>NBI</v>
      </c>
      <c r="C287" t="str">
        <v>RH</v>
      </c>
      <c r="D287" t="str">
        <f>vlookup(C287,'List of Chargers'!$A$2:$B$5,2,FALSE)</f>
        <v>Roam Hub</v>
      </c>
      <c r="E287" t="str">
        <v>KE</v>
      </c>
      <c r="F287" t="str">
        <v>A</v>
      </c>
      <c r="G287">
        <v>285</v>
      </c>
      <c r="H287" t="str">
        <f>CONCATENATE("#",C287,"-",E287,"-",F287,"-",G287,)</f>
        <v>#RH-KE-A-285</v>
      </c>
      <c r="I287" t="str">
        <f>concatenate("FO-",A287,"-",TEXT(B287,"00"),H287)</f>
        <v>FO-NBI-00#RH-KE-A-285</v>
      </c>
      <c r="N287" t="str">
        <f>D287&amp;" - "&amp;M287</f>
        <v xml:space="preserve">Roam Hub - </v>
      </c>
      <c r="O287" t="str">
        <f>CONCATENATE(I287,": ",N287)</f>
        <v xml:space="preserve">FO-NBI-00#RH-KE-A-285: Roam Hub - </v>
      </c>
      <c r="S287" t="b">
        <v>0</v>
      </c>
      <c r="T287" t="b">
        <v>0</v>
      </c>
      <c r="U287" t="b">
        <v>0</v>
      </c>
      <c r="V287" t="b">
        <v>0</v>
      </c>
      <c r="W287" t="b">
        <v>0</v>
      </c>
      <c r="AE287">
        <f>sum(AG287:AK287)</f>
        <v>0</v>
      </c>
      <c r="AF287">
        <f>AG287*(6*84/1000)+AH287*(9*84/1000)+AI287*(10*84/1000)+AJ287*(25*84/1000)+AK287*(40*84/1000)</f>
        <v>0</v>
      </c>
    </row>
    <row r="288">
      <c r="A288" t="str">
        <v>NBI</v>
      </c>
      <c r="C288" t="str">
        <v>RH</v>
      </c>
      <c r="D288" t="str">
        <f>vlookup(C288,'List of Chargers'!$A$2:$B$5,2,FALSE)</f>
        <v>Roam Hub</v>
      </c>
      <c r="E288" t="str">
        <v>KE</v>
      </c>
      <c r="F288" t="str">
        <v>A</v>
      </c>
      <c r="G288">
        <v>286</v>
      </c>
      <c r="H288" t="str">
        <f>CONCATENATE("#",C288,"-",E288,"-",F288,"-",G288,)</f>
        <v>#RH-KE-A-286</v>
      </c>
      <c r="I288" t="str">
        <f>concatenate("FO-",A288,"-",TEXT(B288,"00"),H288)</f>
        <v>FO-NBI-00#RH-KE-A-286</v>
      </c>
      <c r="N288" t="str">
        <f>D288&amp;" - "&amp;M288</f>
        <v xml:space="preserve">Roam Hub - </v>
      </c>
      <c r="O288" t="str">
        <f>CONCATENATE(I288,": ",N288)</f>
        <v xml:space="preserve">FO-NBI-00#RH-KE-A-286: Roam Hub - </v>
      </c>
      <c r="S288" t="b">
        <v>0</v>
      </c>
      <c r="T288" t="b">
        <v>0</v>
      </c>
      <c r="U288" t="b">
        <v>0</v>
      </c>
      <c r="V288" t="b">
        <v>0</v>
      </c>
      <c r="W288" t="b">
        <v>0</v>
      </c>
      <c r="AE288">
        <f>sum(AG288:AK288)</f>
        <v>0</v>
      </c>
      <c r="AF288">
        <f>AG288*(6*84/1000)+AH288*(9*84/1000)+AI288*(10*84/1000)+AJ288*(25*84/1000)+AK288*(40*84/1000)</f>
        <v>0</v>
      </c>
    </row>
    <row r="289">
      <c r="A289" t="str">
        <v>NBI</v>
      </c>
      <c r="C289" t="str">
        <v>RH</v>
      </c>
      <c r="D289" t="str">
        <f>vlookup(C289,'List of Chargers'!$A$2:$B$5,2,FALSE)</f>
        <v>Roam Hub</v>
      </c>
      <c r="E289" t="str">
        <v>KE</v>
      </c>
      <c r="F289" t="str">
        <v>A</v>
      </c>
      <c r="G289">
        <v>287</v>
      </c>
      <c r="H289" t="str">
        <f>CONCATENATE("#",C289,"-",E289,"-",F289,"-",G289,)</f>
        <v>#RH-KE-A-287</v>
      </c>
      <c r="I289" t="str">
        <f>concatenate("FO-",A289,"-",TEXT(B289,"00"),H289)</f>
        <v>FO-NBI-00#RH-KE-A-287</v>
      </c>
      <c r="N289" t="str">
        <f>D289&amp;" - "&amp;M289</f>
        <v xml:space="preserve">Roam Hub - </v>
      </c>
      <c r="O289" t="str">
        <f>CONCATENATE(I289,": ",N289)</f>
        <v xml:space="preserve">FO-NBI-00#RH-KE-A-287: Roam Hub - </v>
      </c>
      <c r="S289" t="b">
        <v>0</v>
      </c>
      <c r="T289" t="b">
        <v>0</v>
      </c>
      <c r="U289" t="b">
        <v>0</v>
      </c>
      <c r="V289" t="b">
        <v>0</v>
      </c>
      <c r="W289" t="b">
        <v>0</v>
      </c>
      <c r="AE289">
        <f>sum(AG289:AK289)</f>
        <v>0</v>
      </c>
      <c r="AF289">
        <f>AG289*(6*84/1000)+AH289*(9*84/1000)+AI289*(10*84/1000)+AJ289*(25*84/1000)+AK289*(40*84/1000)</f>
        <v>0</v>
      </c>
    </row>
    <row r="290">
      <c r="A290" t="str">
        <v>NBI</v>
      </c>
      <c r="C290" t="str">
        <v>RH</v>
      </c>
      <c r="D290" t="str">
        <f>vlookup(C290,'List of Chargers'!$A$2:$B$5,2,FALSE)</f>
        <v>Roam Hub</v>
      </c>
      <c r="E290" t="str">
        <v>KE</v>
      </c>
      <c r="F290" t="str">
        <v>A</v>
      </c>
      <c r="G290">
        <v>288</v>
      </c>
      <c r="H290" t="str">
        <f>CONCATENATE("#",C290,"-",E290,"-",F290,"-",G290,)</f>
        <v>#RH-KE-A-288</v>
      </c>
      <c r="I290" t="str">
        <f>concatenate("FO-",A290,"-",TEXT(B290,"00"),H290)</f>
        <v>FO-NBI-00#RH-KE-A-288</v>
      </c>
      <c r="N290" t="str">
        <f>D290&amp;" - "&amp;M290</f>
        <v xml:space="preserve">Roam Hub - </v>
      </c>
      <c r="O290" t="str">
        <f>CONCATENATE(I290,": ",N290)</f>
        <v xml:space="preserve">FO-NBI-00#RH-KE-A-288: Roam Hub - </v>
      </c>
      <c r="S290" t="b">
        <v>0</v>
      </c>
      <c r="T290" t="b">
        <v>0</v>
      </c>
      <c r="U290" t="b">
        <v>0</v>
      </c>
      <c r="V290" t="b">
        <v>0</v>
      </c>
      <c r="W290" t="b">
        <v>0</v>
      </c>
      <c r="AE290">
        <f>sum(AG290:AK290)</f>
        <v>0</v>
      </c>
      <c r="AF290">
        <f>AG290*(6*84/1000)+AH290*(9*84/1000)+AI290*(10*84/1000)+AJ290*(25*84/1000)+AK290*(40*84/1000)</f>
        <v>0</v>
      </c>
    </row>
    <row r="291">
      <c r="A291" t="str">
        <v>NBI</v>
      </c>
      <c r="C291" t="str">
        <v>RH</v>
      </c>
      <c r="D291" t="str">
        <f>vlookup(C291,'List of Chargers'!$A$2:$B$5,2,FALSE)</f>
        <v>Roam Hub</v>
      </c>
      <c r="E291" t="str">
        <v>KE</v>
      </c>
      <c r="F291" t="str">
        <v>A</v>
      </c>
      <c r="G291">
        <v>289</v>
      </c>
      <c r="H291" t="str">
        <f>CONCATENATE("#",C291,"-",E291,"-",F291,"-",G291,)</f>
        <v>#RH-KE-A-289</v>
      </c>
      <c r="I291" t="str">
        <f>concatenate("FO-",A291,"-",TEXT(B291,"00"),H291)</f>
        <v>FO-NBI-00#RH-KE-A-289</v>
      </c>
      <c r="N291" t="str">
        <f>D291&amp;" - "&amp;M291</f>
        <v xml:space="preserve">Roam Hub - </v>
      </c>
      <c r="O291" t="str">
        <f>CONCATENATE(I291,": ",N291)</f>
        <v xml:space="preserve">FO-NBI-00#RH-KE-A-289: Roam Hub - </v>
      </c>
      <c r="S291" t="b">
        <v>0</v>
      </c>
      <c r="T291" t="b">
        <v>0</v>
      </c>
      <c r="U291" t="b">
        <v>0</v>
      </c>
      <c r="V291" t="b">
        <v>0</v>
      </c>
      <c r="W291" t="b">
        <v>0</v>
      </c>
      <c r="AE291">
        <f>sum(AG291:AK291)</f>
        <v>0</v>
      </c>
      <c r="AF291">
        <f>AG291*(6*84/1000)+AH291*(9*84/1000)+AI291*(10*84/1000)+AJ291*(25*84/1000)+AK291*(40*84/1000)</f>
        <v>0</v>
      </c>
    </row>
    <row r="292">
      <c r="A292" t="str">
        <v>NBI</v>
      </c>
      <c r="C292" t="str">
        <v>RH</v>
      </c>
      <c r="D292" t="str">
        <f>vlookup(C292,'List of Chargers'!$A$2:$B$5,2,FALSE)</f>
        <v>Roam Hub</v>
      </c>
      <c r="E292" t="str">
        <v>KE</v>
      </c>
      <c r="F292" t="str">
        <v>A</v>
      </c>
      <c r="G292">
        <v>290</v>
      </c>
      <c r="H292" t="str">
        <f>CONCATENATE("#",C292,"-",E292,"-",F292,"-",G292,)</f>
        <v>#RH-KE-A-290</v>
      </c>
      <c r="I292" t="str">
        <f>concatenate("FO-",A292,"-",TEXT(B292,"00"),H292)</f>
        <v>FO-NBI-00#RH-KE-A-290</v>
      </c>
      <c r="N292" t="str">
        <f>D292&amp;" - "&amp;M292</f>
        <v xml:space="preserve">Roam Hub - </v>
      </c>
      <c r="O292" t="str">
        <f>CONCATENATE(I292,": ",N292)</f>
        <v xml:space="preserve">FO-NBI-00#RH-KE-A-290: Roam Hub - </v>
      </c>
      <c r="S292" t="b">
        <v>0</v>
      </c>
      <c r="T292" t="b">
        <v>0</v>
      </c>
      <c r="U292" t="b">
        <v>0</v>
      </c>
      <c r="V292" t="b">
        <v>0</v>
      </c>
      <c r="W292" t="b">
        <v>0</v>
      </c>
      <c r="AE292">
        <f>sum(AG292:AK292)</f>
        <v>0</v>
      </c>
      <c r="AF292">
        <f>AG292*(6*84/1000)+AH292*(9*84/1000)+AI292*(10*84/1000)+AJ292*(25*84/1000)+AK292*(40*84/1000)</f>
        <v>0</v>
      </c>
    </row>
    <row r="293">
      <c r="A293" t="str">
        <v>NBI</v>
      </c>
      <c r="C293" t="str">
        <v>RH</v>
      </c>
      <c r="D293" t="str">
        <f>vlookup(C293,'List of Chargers'!$A$2:$B$5,2,FALSE)</f>
        <v>Roam Hub</v>
      </c>
      <c r="E293" t="str">
        <v>KE</v>
      </c>
      <c r="F293" t="str">
        <v>A</v>
      </c>
      <c r="G293">
        <v>291</v>
      </c>
      <c r="H293" t="str">
        <f>CONCATENATE("#",C293,"-",E293,"-",F293,"-",G293,)</f>
        <v>#RH-KE-A-291</v>
      </c>
      <c r="I293" t="str">
        <f>concatenate("FO-",A293,"-",TEXT(B293,"00"),H293)</f>
        <v>FO-NBI-00#RH-KE-A-291</v>
      </c>
      <c r="N293" t="str">
        <f>D293&amp;" - "&amp;M293</f>
        <v xml:space="preserve">Roam Hub - </v>
      </c>
      <c r="O293" t="str">
        <f>CONCATENATE(I293,": ",N293)</f>
        <v xml:space="preserve">FO-NBI-00#RH-KE-A-291: Roam Hub - </v>
      </c>
      <c r="S293" t="b">
        <v>0</v>
      </c>
      <c r="T293" t="b">
        <v>0</v>
      </c>
      <c r="U293" t="b">
        <v>0</v>
      </c>
      <c r="V293" t="b">
        <v>0</v>
      </c>
      <c r="W293" t="b">
        <v>0</v>
      </c>
      <c r="AE293">
        <f>sum(AG293:AK293)</f>
        <v>0</v>
      </c>
      <c r="AF293">
        <f>AG293*(6*84/1000)+AH293*(9*84/1000)+AI293*(10*84/1000)+AJ293*(25*84/1000)+AK293*(40*84/1000)</f>
        <v>0</v>
      </c>
    </row>
    <row r="294">
      <c r="A294" t="str">
        <v>NBI</v>
      </c>
      <c r="C294" t="str">
        <v>RH</v>
      </c>
      <c r="D294" t="str">
        <f>vlookup(C294,'List of Chargers'!$A$2:$B$5,2,FALSE)</f>
        <v>Roam Hub</v>
      </c>
      <c r="E294" t="str">
        <v>KE</v>
      </c>
      <c r="F294" t="str">
        <v>A</v>
      </c>
      <c r="G294">
        <v>292</v>
      </c>
      <c r="H294" t="str">
        <f>CONCATENATE("#",C294,"-",E294,"-",F294,"-",G294,)</f>
        <v>#RH-KE-A-292</v>
      </c>
      <c r="I294" t="str">
        <f>concatenate("FO-",A294,"-",TEXT(B294,"00"),H294)</f>
        <v>FO-NBI-00#RH-KE-A-292</v>
      </c>
      <c r="N294" t="str">
        <f>D294&amp;" - "&amp;M294</f>
        <v xml:space="preserve">Roam Hub - </v>
      </c>
      <c r="O294" t="str">
        <f>CONCATENATE(I294,": ",N294)</f>
        <v xml:space="preserve">FO-NBI-00#RH-KE-A-292: Roam Hub - </v>
      </c>
      <c r="S294" t="b">
        <v>0</v>
      </c>
      <c r="T294" t="b">
        <v>0</v>
      </c>
      <c r="U294" t="b">
        <v>0</v>
      </c>
      <c r="V294" t="b">
        <v>0</v>
      </c>
      <c r="W294" t="b">
        <v>0</v>
      </c>
      <c r="AE294">
        <f>sum(AG294:AK294)</f>
        <v>0</v>
      </c>
      <c r="AF294">
        <f>AG294*(6*84/1000)+AH294*(9*84/1000)+AI294*(10*84/1000)+AJ294*(25*84/1000)+AK294*(40*84/1000)</f>
        <v>0</v>
      </c>
    </row>
    <row r="295">
      <c r="A295" t="str">
        <v>NBI</v>
      </c>
      <c r="C295" t="str">
        <v>RH</v>
      </c>
      <c r="D295" t="str">
        <f>vlookup(C295,'List of Chargers'!$A$2:$B$5,2,FALSE)</f>
        <v>Roam Hub</v>
      </c>
      <c r="E295" t="str">
        <v>KE</v>
      </c>
      <c r="F295" t="str">
        <v>A</v>
      </c>
      <c r="G295">
        <v>293</v>
      </c>
      <c r="H295" t="str">
        <f>CONCATENATE("#",C295,"-",E295,"-",F295,"-",G295,)</f>
        <v>#RH-KE-A-293</v>
      </c>
      <c r="I295" t="str">
        <f>concatenate("FO-",A295,"-",TEXT(B295,"00"),H295)</f>
        <v>FO-NBI-00#RH-KE-A-293</v>
      </c>
      <c r="N295" t="str">
        <f>D295&amp;" - "&amp;M295</f>
        <v xml:space="preserve">Roam Hub - </v>
      </c>
      <c r="O295" t="str">
        <f>CONCATENATE(I295,": ",N295)</f>
        <v xml:space="preserve">FO-NBI-00#RH-KE-A-293: Roam Hub - </v>
      </c>
      <c r="S295" t="b">
        <v>0</v>
      </c>
      <c r="T295" t="b">
        <v>0</v>
      </c>
      <c r="U295" t="b">
        <v>0</v>
      </c>
      <c r="V295" t="b">
        <v>0</v>
      </c>
      <c r="W295" t="b">
        <v>0</v>
      </c>
      <c r="AE295">
        <f>sum(AG295:AK295)</f>
        <v>0</v>
      </c>
      <c r="AF295">
        <f>AG295*(6*84/1000)+AH295*(9*84/1000)+AI295*(10*84/1000)+AJ295*(25*84/1000)+AK295*(40*84/1000)</f>
        <v>0</v>
      </c>
    </row>
    <row r="296">
      <c r="A296" t="str">
        <v>NBI</v>
      </c>
      <c r="C296" t="str">
        <v>RH</v>
      </c>
      <c r="D296" t="str">
        <f>vlookup(C296,'List of Chargers'!$A$2:$B$5,2,FALSE)</f>
        <v>Roam Hub</v>
      </c>
      <c r="E296" t="str">
        <v>KE</v>
      </c>
      <c r="F296" t="str">
        <v>A</v>
      </c>
      <c r="G296">
        <v>294</v>
      </c>
      <c r="H296" t="str">
        <f>CONCATENATE("#",C296,"-",E296,"-",F296,"-",G296,)</f>
        <v>#RH-KE-A-294</v>
      </c>
      <c r="I296" t="str">
        <f>concatenate("FO-",A296,"-",TEXT(B296,"00"),H296)</f>
        <v>FO-NBI-00#RH-KE-A-294</v>
      </c>
      <c r="N296" t="str">
        <f>D296&amp;" - "&amp;M296</f>
        <v xml:space="preserve">Roam Hub - </v>
      </c>
      <c r="O296" t="str">
        <f>CONCATENATE(I296,": ",N296)</f>
        <v xml:space="preserve">FO-NBI-00#RH-KE-A-294: Roam Hub - </v>
      </c>
      <c r="S296" t="b">
        <v>0</v>
      </c>
      <c r="T296" t="b">
        <v>0</v>
      </c>
      <c r="U296" t="b">
        <v>0</v>
      </c>
      <c r="V296" t="b">
        <v>0</v>
      </c>
      <c r="W296" t="b">
        <v>0</v>
      </c>
      <c r="AE296">
        <f>sum(AG296:AK296)</f>
        <v>0</v>
      </c>
      <c r="AF296">
        <f>AG296*(6*84/1000)+AH296*(9*84/1000)+AI296*(10*84/1000)+AJ296*(25*84/1000)+AK296*(40*84/1000)</f>
        <v>0</v>
      </c>
    </row>
    <row r="297">
      <c r="A297" t="str">
        <v>NBI</v>
      </c>
      <c r="C297" t="str">
        <v>RH</v>
      </c>
      <c r="D297" t="str">
        <f>vlookup(C297,'List of Chargers'!$A$2:$B$5,2,FALSE)</f>
        <v>Roam Hub</v>
      </c>
      <c r="E297" t="str">
        <v>KE</v>
      </c>
      <c r="F297" t="str">
        <v>A</v>
      </c>
      <c r="G297">
        <v>295</v>
      </c>
      <c r="H297" t="str">
        <f>CONCATENATE("#",C297,"-",E297,"-",F297,"-",G297,)</f>
        <v>#RH-KE-A-295</v>
      </c>
      <c r="I297" t="str">
        <f>concatenate("FO-",A297,"-",TEXT(B297,"00"),H297)</f>
        <v>FO-NBI-00#RH-KE-A-295</v>
      </c>
      <c r="N297" t="str">
        <f>D297&amp;" - "&amp;M297</f>
        <v xml:space="preserve">Roam Hub - </v>
      </c>
      <c r="O297" t="str">
        <f>CONCATENATE(I297,": ",N297)</f>
        <v xml:space="preserve">FO-NBI-00#RH-KE-A-295: Roam Hub - </v>
      </c>
      <c r="S297" t="b">
        <v>0</v>
      </c>
      <c r="T297" t="b">
        <v>0</v>
      </c>
      <c r="U297" t="b">
        <v>0</v>
      </c>
      <c r="V297" t="b">
        <v>0</v>
      </c>
      <c r="W297" t="b">
        <v>0</v>
      </c>
      <c r="AE297">
        <f>sum(AG297:AK297)</f>
        <v>0</v>
      </c>
      <c r="AF297">
        <f>AG297*(6*84/1000)+AH297*(9*84/1000)+AI297*(10*84/1000)+AJ297*(25*84/1000)+AK297*(40*84/1000)</f>
        <v>0</v>
      </c>
    </row>
    <row r="298">
      <c r="A298" t="str">
        <v>NBI</v>
      </c>
      <c r="C298" t="str">
        <v>RH</v>
      </c>
      <c r="D298" t="str">
        <f>vlookup(C298,'List of Chargers'!$A$2:$B$5,2,FALSE)</f>
        <v>Roam Hub</v>
      </c>
      <c r="E298" t="str">
        <v>KE</v>
      </c>
      <c r="F298" t="str">
        <v>A</v>
      </c>
      <c r="G298">
        <v>296</v>
      </c>
      <c r="H298" t="str">
        <f>CONCATENATE("#",C298,"-",E298,"-",F298,"-",G298,)</f>
        <v>#RH-KE-A-296</v>
      </c>
      <c r="I298" t="str">
        <f>concatenate("FO-",A298,"-",TEXT(B298,"00"),H298)</f>
        <v>FO-NBI-00#RH-KE-A-296</v>
      </c>
      <c r="N298" t="str">
        <f>D298&amp;" - "&amp;M298</f>
        <v xml:space="preserve">Roam Hub - </v>
      </c>
      <c r="O298" t="str">
        <f>CONCATENATE(I298,": ",N298)</f>
        <v xml:space="preserve">FO-NBI-00#RH-KE-A-296: Roam Hub - </v>
      </c>
      <c r="S298" t="b">
        <v>0</v>
      </c>
      <c r="T298" t="b">
        <v>0</v>
      </c>
      <c r="U298" t="b">
        <v>0</v>
      </c>
      <c r="V298" t="b">
        <v>0</v>
      </c>
      <c r="W298" t="b">
        <v>0</v>
      </c>
      <c r="AE298">
        <f>sum(AG298:AK298)</f>
        <v>0</v>
      </c>
      <c r="AF298">
        <f>AG298*(6*84/1000)+AH298*(9*84/1000)+AI298*(10*84/1000)+AJ298*(25*84/1000)+AK298*(40*84/1000)</f>
        <v>0</v>
      </c>
    </row>
    <row r="299">
      <c r="A299" t="str">
        <v>NBI</v>
      </c>
      <c r="C299" t="str">
        <v>RH</v>
      </c>
      <c r="D299" t="str">
        <f>vlookup(C299,'List of Chargers'!$A$2:$B$5,2,FALSE)</f>
        <v>Roam Hub</v>
      </c>
      <c r="E299" t="str">
        <v>KE</v>
      </c>
      <c r="F299" t="str">
        <v>A</v>
      </c>
      <c r="G299">
        <v>297</v>
      </c>
      <c r="H299" t="str">
        <f>CONCATENATE("#",C299,"-",E299,"-",F299,"-",G299,)</f>
        <v>#RH-KE-A-297</v>
      </c>
      <c r="I299" t="str">
        <f>concatenate("FO-",A299,"-",TEXT(B299,"00"),H299)</f>
        <v>FO-NBI-00#RH-KE-A-297</v>
      </c>
      <c r="N299" t="str">
        <f>D299&amp;" - "&amp;M299</f>
        <v xml:space="preserve">Roam Hub - </v>
      </c>
      <c r="O299" t="str">
        <f>CONCATENATE(I299,": ",N299)</f>
        <v xml:space="preserve">FO-NBI-00#RH-KE-A-297: Roam Hub - </v>
      </c>
      <c r="S299" t="b">
        <v>0</v>
      </c>
      <c r="T299" t="b">
        <v>0</v>
      </c>
      <c r="U299" t="b">
        <v>0</v>
      </c>
      <c r="V299" t="b">
        <v>0</v>
      </c>
      <c r="W299" t="b">
        <v>0</v>
      </c>
      <c r="AE299">
        <f>sum(AG299:AK299)</f>
        <v>0</v>
      </c>
      <c r="AF299">
        <f>AG299*(6*84/1000)+AH299*(9*84/1000)+AI299*(10*84/1000)+AJ299*(25*84/1000)+AK299*(40*84/1000)</f>
        <v>0</v>
      </c>
    </row>
    <row r="300">
      <c r="A300" t="str">
        <v>NBI</v>
      </c>
      <c r="C300" t="str">
        <v>RH</v>
      </c>
      <c r="D300" t="str">
        <f>vlookup(C300,'List of Chargers'!$A$2:$B$5,2,FALSE)</f>
        <v>Roam Hub</v>
      </c>
      <c r="E300" t="str">
        <v>KE</v>
      </c>
      <c r="F300" t="str">
        <v>A</v>
      </c>
      <c r="G300">
        <v>298</v>
      </c>
      <c r="H300" t="str">
        <f>CONCATENATE("#",C300,"-",E300,"-",F300,"-",G300,)</f>
        <v>#RH-KE-A-298</v>
      </c>
      <c r="I300" t="str">
        <f>concatenate("FO-",A300,"-",TEXT(B300,"00"),H300)</f>
        <v>FO-NBI-00#RH-KE-A-298</v>
      </c>
      <c r="N300" t="str">
        <f>D300&amp;" - "&amp;M300</f>
        <v xml:space="preserve">Roam Hub - </v>
      </c>
      <c r="O300" t="str">
        <f>CONCATENATE(I300,": ",N300)</f>
        <v xml:space="preserve">FO-NBI-00#RH-KE-A-298: Roam Hub - </v>
      </c>
      <c r="S300" t="b">
        <v>0</v>
      </c>
      <c r="T300" t="b">
        <v>0</v>
      </c>
      <c r="U300" t="b">
        <v>0</v>
      </c>
      <c r="V300" t="b">
        <v>0</v>
      </c>
      <c r="W300" t="b">
        <v>0</v>
      </c>
      <c r="AE300">
        <f>sum(AG300:AK300)</f>
        <v>0</v>
      </c>
      <c r="AF300">
        <f>AG300*(6*84/1000)+AH300*(9*84/1000)+AI300*(10*84/1000)+AJ300*(25*84/1000)+AK300*(40*84/1000)</f>
        <v>0</v>
      </c>
    </row>
    <row r="301">
      <c r="A301" t="str">
        <v>NBI</v>
      </c>
      <c r="C301" t="str">
        <v>RH</v>
      </c>
      <c r="D301" t="str">
        <f>vlookup(C301,'List of Chargers'!$A$2:$B$5,2,FALSE)</f>
        <v>Roam Hub</v>
      </c>
      <c r="E301" t="str">
        <v>KE</v>
      </c>
      <c r="F301" t="str">
        <v>A</v>
      </c>
      <c r="G301">
        <v>299</v>
      </c>
      <c r="H301" t="str">
        <f>CONCATENATE("#",C301,"-",E301,"-",F301,"-",G301,)</f>
        <v>#RH-KE-A-299</v>
      </c>
      <c r="I301" t="str">
        <f>concatenate("FO-",A301,"-",TEXT(B301,"00"),H301)</f>
        <v>FO-NBI-00#RH-KE-A-299</v>
      </c>
      <c r="N301" t="str">
        <f>D301&amp;" - "&amp;M301</f>
        <v xml:space="preserve">Roam Hub - </v>
      </c>
      <c r="O301" t="str">
        <f>CONCATENATE(I301,": ",N301)</f>
        <v xml:space="preserve">FO-NBI-00#RH-KE-A-299: Roam Hub - </v>
      </c>
      <c r="S301" t="b">
        <v>0</v>
      </c>
      <c r="T301" t="b">
        <v>0</v>
      </c>
      <c r="U301" t="b">
        <v>0</v>
      </c>
      <c r="V301" t="b">
        <v>0</v>
      </c>
      <c r="W301" t="b">
        <v>0</v>
      </c>
      <c r="AE301">
        <f>sum(AG301:AK301)</f>
        <v>0</v>
      </c>
      <c r="AF301">
        <f>AG301*(6*84/1000)+AH301*(9*84/1000)+AI301*(10*84/1000)+AJ301*(25*84/1000)+AK301*(40*84/1000)</f>
        <v>0</v>
      </c>
    </row>
    <row r="302">
      <c r="A302" t="str">
        <v>NBI</v>
      </c>
      <c r="C302" t="str">
        <v>RH</v>
      </c>
      <c r="D302" t="str">
        <f>vlookup(C302,'List of Chargers'!$A$2:$B$5,2,FALSE)</f>
        <v>Roam Hub</v>
      </c>
      <c r="E302" t="str">
        <v>KE</v>
      </c>
      <c r="F302" t="str">
        <v>A</v>
      </c>
      <c r="G302">
        <v>300</v>
      </c>
      <c r="H302" t="str">
        <f>CONCATENATE("#",C302,"-",E302,"-",F302,"-",G302,)</f>
        <v>#RH-KE-A-300</v>
      </c>
      <c r="I302" t="str">
        <f>concatenate("FO-",A302,"-",TEXT(B302,"00"),H302)</f>
        <v>FO-NBI-00#RH-KE-A-300</v>
      </c>
      <c r="N302" t="str">
        <f>D302&amp;" - "&amp;M302</f>
        <v xml:space="preserve">Roam Hub - </v>
      </c>
      <c r="O302" t="str">
        <f>CONCATENATE(I302,": ",N302)</f>
        <v xml:space="preserve">FO-NBI-00#RH-KE-A-300: Roam Hub - </v>
      </c>
      <c r="S302" t="b">
        <v>0</v>
      </c>
      <c r="T302" t="b">
        <v>0</v>
      </c>
      <c r="U302" t="b">
        <v>0</v>
      </c>
      <c r="V302" t="b">
        <v>0</v>
      </c>
      <c r="W302" t="b">
        <v>0</v>
      </c>
      <c r="AE302">
        <f>sum(AG302:AK302)</f>
        <v>0</v>
      </c>
      <c r="AF302">
        <f>AG302*(6*84/1000)+AH302*(9*84/1000)+AI302*(10*84/1000)+AJ302*(25*84/1000)+AK302*(40*84/1000)</f>
        <v>0</v>
      </c>
    </row>
    <row r="303">
      <c r="A303" t="str">
        <v>NBI</v>
      </c>
      <c r="C303" t="str">
        <v>RH</v>
      </c>
      <c r="D303" t="str">
        <f>vlookup(C303,'List of Chargers'!$A$2:$B$5,2,FALSE)</f>
        <v>Roam Hub</v>
      </c>
      <c r="E303" t="str">
        <v>KE</v>
      </c>
      <c r="F303" t="str">
        <v>A</v>
      </c>
      <c r="G303">
        <v>301</v>
      </c>
      <c r="H303" t="str">
        <f>CONCATENATE("#",C303,"-",E303,"-",F303,"-",G303,)</f>
        <v>#RH-KE-A-301</v>
      </c>
      <c r="I303" t="str">
        <f>concatenate("FO-",A303,"-",TEXT(B303,"00"),H303)</f>
        <v>FO-NBI-00#RH-KE-A-301</v>
      </c>
      <c r="N303" t="str">
        <f>D303&amp;" - "&amp;M303</f>
        <v xml:space="preserve">Roam Hub - </v>
      </c>
      <c r="O303" t="str">
        <f>CONCATENATE(I303,": ",N303)</f>
        <v xml:space="preserve">FO-NBI-00#RH-KE-A-301: Roam Hub - </v>
      </c>
      <c r="S303" t="b">
        <v>0</v>
      </c>
      <c r="T303" t="b">
        <v>0</v>
      </c>
      <c r="U303" t="b">
        <v>0</v>
      </c>
      <c r="V303" t="b">
        <v>0</v>
      </c>
      <c r="W303" t="b">
        <v>0</v>
      </c>
      <c r="AE303">
        <f>sum(AG303:AK303)</f>
        <v>0</v>
      </c>
      <c r="AF303">
        <f>AG303*(6*84/1000)+AH303*(9*84/1000)+AI303*(10*84/1000)+AJ303*(25*84/1000)+AK303*(40*84/1000)</f>
        <v>0</v>
      </c>
    </row>
    <row r="304">
      <c r="A304" t="str">
        <v>NBI</v>
      </c>
      <c r="C304" t="str">
        <v>RH</v>
      </c>
      <c r="D304" t="str">
        <f>vlookup(C304,'List of Chargers'!$A$2:$B$5,2,FALSE)</f>
        <v>Roam Hub</v>
      </c>
      <c r="E304" t="str">
        <v>KE</v>
      </c>
      <c r="F304" t="str">
        <v>A</v>
      </c>
      <c r="G304">
        <v>302</v>
      </c>
      <c r="H304" t="str">
        <f>CONCATENATE("#",C304,"-",E304,"-",F304,"-",G304,)</f>
        <v>#RH-KE-A-302</v>
      </c>
      <c r="I304" t="str">
        <f>concatenate("FO-",A304,"-",TEXT(B304,"00"),H304)</f>
        <v>FO-NBI-00#RH-KE-A-302</v>
      </c>
      <c r="N304" t="str">
        <f>D304&amp;" - "&amp;M304</f>
        <v xml:space="preserve">Roam Hub - </v>
      </c>
      <c r="O304" t="str">
        <f>CONCATENATE(I304,": ",N304)</f>
        <v xml:space="preserve">FO-NBI-00#RH-KE-A-302: Roam Hub - </v>
      </c>
      <c r="S304" t="b">
        <v>0</v>
      </c>
      <c r="T304" t="b">
        <v>0</v>
      </c>
      <c r="U304" t="b">
        <v>0</v>
      </c>
      <c r="V304" t="b">
        <v>0</v>
      </c>
      <c r="W304" t="b">
        <v>0</v>
      </c>
      <c r="AE304">
        <f>sum(AG304:AK304)</f>
        <v>0</v>
      </c>
      <c r="AF304">
        <f>AG304*(6*84/1000)+AH304*(9*84/1000)+AI304*(10*84/1000)+AJ304*(25*84/1000)+AK304*(40*84/1000)</f>
        <v>0</v>
      </c>
    </row>
    <row r="305">
      <c r="A305" t="str">
        <v>NBI</v>
      </c>
      <c r="C305" t="str">
        <v>RH</v>
      </c>
      <c r="D305" t="str">
        <f>vlookup(C305,'List of Chargers'!$A$2:$B$5,2,FALSE)</f>
        <v>Roam Hub</v>
      </c>
      <c r="E305" t="str">
        <v>KE</v>
      </c>
      <c r="F305" t="str">
        <v>A</v>
      </c>
      <c r="G305">
        <v>303</v>
      </c>
      <c r="H305" t="str">
        <f>CONCATENATE("#",C305,"-",E305,"-",F305,"-",G305,)</f>
        <v>#RH-KE-A-303</v>
      </c>
      <c r="I305" t="str">
        <f>concatenate("FO-",A305,"-",TEXT(B305,"00"),H305)</f>
        <v>FO-NBI-00#RH-KE-A-303</v>
      </c>
      <c r="N305" t="str">
        <f>D305&amp;" - "&amp;M305</f>
        <v xml:space="preserve">Roam Hub - </v>
      </c>
      <c r="O305" t="str">
        <f>CONCATENATE(I305,": ",N305)</f>
        <v xml:space="preserve">FO-NBI-00#RH-KE-A-303: Roam Hub - </v>
      </c>
      <c r="S305" t="b">
        <v>0</v>
      </c>
      <c r="T305" t="b">
        <v>0</v>
      </c>
      <c r="U305" t="b">
        <v>0</v>
      </c>
      <c r="V305" t="b">
        <v>0</v>
      </c>
      <c r="W305" t="b">
        <v>0</v>
      </c>
      <c r="AE305">
        <f>sum(AG305:AK305)</f>
        <v>0</v>
      </c>
      <c r="AF305">
        <f>AG305*(6*84/1000)+AH305*(9*84/1000)+AI305*(10*84/1000)+AJ305*(25*84/1000)+AK305*(40*84/1000)</f>
        <v>0</v>
      </c>
    </row>
    <row r="306">
      <c r="A306" t="str">
        <v>NBI</v>
      </c>
      <c r="C306" t="str">
        <v>RH</v>
      </c>
      <c r="D306" t="str">
        <f>vlookup(C306,'List of Chargers'!$A$2:$B$5,2,FALSE)</f>
        <v>Roam Hub</v>
      </c>
      <c r="E306" t="str">
        <v>KE</v>
      </c>
      <c r="F306" t="str">
        <v>A</v>
      </c>
      <c r="G306">
        <v>304</v>
      </c>
      <c r="H306" t="str">
        <f>CONCATENATE("#",C306,"-",E306,"-",F306,"-",G306,)</f>
        <v>#RH-KE-A-304</v>
      </c>
      <c r="I306" t="str">
        <f>concatenate("FO-",A306,"-",TEXT(B306,"00"),H306)</f>
        <v>FO-NBI-00#RH-KE-A-304</v>
      </c>
      <c r="N306" t="str">
        <f>D306&amp;" - "&amp;M306</f>
        <v xml:space="preserve">Roam Hub - </v>
      </c>
      <c r="O306" t="str">
        <f>CONCATENATE(I306,": ",N306)</f>
        <v xml:space="preserve">FO-NBI-00#RH-KE-A-304: Roam Hub - </v>
      </c>
      <c r="S306" t="b">
        <v>0</v>
      </c>
      <c r="T306" t="b">
        <v>0</v>
      </c>
      <c r="U306" t="b">
        <v>0</v>
      </c>
      <c r="V306" t="b">
        <v>0</v>
      </c>
      <c r="W306" t="b">
        <v>0</v>
      </c>
      <c r="AE306">
        <f>sum(AG306:AK306)</f>
        <v>0</v>
      </c>
      <c r="AF306">
        <f>AG306*(6*84/1000)+AH306*(9*84/1000)+AI306*(10*84/1000)+AJ306*(25*84/1000)+AK306*(40*84/1000)</f>
        <v>0</v>
      </c>
    </row>
    <row r="307">
      <c r="A307" t="str">
        <v>NBI</v>
      </c>
      <c r="C307" t="str">
        <v>RH</v>
      </c>
      <c r="D307" t="str">
        <f>vlookup(C307,'List of Chargers'!$A$2:$B$5,2,FALSE)</f>
        <v>Roam Hub</v>
      </c>
      <c r="E307" t="str">
        <v>KE</v>
      </c>
      <c r="F307" t="str">
        <v>A</v>
      </c>
      <c r="G307">
        <v>305</v>
      </c>
      <c r="H307" t="str">
        <f>CONCATENATE("#",C307,"-",E307,"-",F307,"-",G307,)</f>
        <v>#RH-KE-A-305</v>
      </c>
      <c r="I307" t="str">
        <f>concatenate("FO-",A307,"-",TEXT(B307,"00"),H307)</f>
        <v>FO-NBI-00#RH-KE-A-305</v>
      </c>
      <c r="N307" t="str">
        <f>D307&amp;" - "&amp;M307</f>
        <v xml:space="preserve">Roam Hub - </v>
      </c>
      <c r="O307" t="str">
        <f>CONCATENATE(I307,": ",N307)</f>
        <v xml:space="preserve">FO-NBI-00#RH-KE-A-305: Roam Hub - </v>
      </c>
      <c r="S307" t="b">
        <v>0</v>
      </c>
      <c r="T307" t="b">
        <v>0</v>
      </c>
      <c r="U307" t="b">
        <v>0</v>
      </c>
      <c r="V307" t="b">
        <v>0</v>
      </c>
      <c r="W307" t="b">
        <v>0</v>
      </c>
      <c r="AE307">
        <f>sum(AG307:AK307)</f>
        <v>0</v>
      </c>
      <c r="AF307">
        <f>AG307*(6*84/1000)+AH307*(9*84/1000)+AI307*(10*84/1000)+AJ307*(25*84/1000)+AK307*(40*84/1000)</f>
        <v>0</v>
      </c>
    </row>
    <row r="308">
      <c r="A308" t="str">
        <v>NBI</v>
      </c>
      <c r="C308" t="str">
        <v>RH</v>
      </c>
      <c r="D308" t="str">
        <f>vlookup(C308,'List of Chargers'!$A$2:$B$5,2,FALSE)</f>
        <v>Roam Hub</v>
      </c>
      <c r="E308" t="str">
        <v>KE</v>
      </c>
      <c r="F308" t="str">
        <v>A</v>
      </c>
      <c r="G308">
        <v>306</v>
      </c>
      <c r="H308" t="str">
        <f>CONCATENATE("#",C308,"-",E308,"-",F308,"-",G308,)</f>
        <v>#RH-KE-A-306</v>
      </c>
      <c r="I308" t="str">
        <f>concatenate("FO-",A308,"-",TEXT(B308,"00"),H308)</f>
        <v>FO-NBI-00#RH-KE-A-306</v>
      </c>
      <c r="N308" t="str">
        <f>D308&amp;" - "&amp;M308</f>
        <v xml:space="preserve">Roam Hub - </v>
      </c>
      <c r="O308" t="str">
        <f>CONCATENATE(I308,": ",N308)</f>
        <v xml:space="preserve">FO-NBI-00#RH-KE-A-306: Roam Hub - </v>
      </c>
      <c r="S308" t="b">
        <v>0</v>
      </c>
      <c r="T308" t="b">
        <v>0</v>
      </c>
      <c r="U308" t="b">
        <v>0</v>
      </c>
      <c r="V308" t="b">
        <v>0</v>
      </c>
      <c r="W308" t="b">
        <v>0</v>
      </c>
      <c r="AE308">
        <f>sum(AG308:AK308)</f>
        <v>0</v>
      </c>
      <c r="AF308">
        <f>AG308*(6*84/1000)+AH308*(9*84/1000)+AI308*(10*84/1000)+AJ308*(25*84/1000)+AK308*(40*84/1000)</f>
        <v>0</v>
      </c>
    </row>
    <row r="309">
      <c r="A309" t="str">
        <v>NBI</v>
      </c>
      <c r="C309" t="str">
        <v>RH</v>
      </c>
      <c r="D309" t="str">
        <f>vlookup(C309,'List of Chargers'!$A$2:$B$5,2,FALSE)</f>
        <v>Roam Hub</v>
      </c>
      <c r="E309" t="str">
        <v>KE</v>
      </c>
      <c r="F309" t="str">
        <v>A</v>
      </c>
      <c r="G309">
        <v>307</v>
      </c>
      <c r="H309" t="str">
        <f>CONCATENATE("#",C309,"-",E309,"-",F309,"-",G309,)</f>
        <v>#RH-KE-A-307</v>
      </c>
      <c r="I309" t="str">
        <f>concatenate("FO-",A309,"-",TEXT(B309,"00"),H309)</f>
        <v>FO-NBI-00#RH-KE-A-307</v>
      </c>
      <c r="N309" t="str">
        <f>D309&amp;" - "&amp;M309</f>
        <v xml:space="preserve">Roam Hub - </v>
      </c>
      <c r="O309" t="str">
        <f>CONCATENATE(I309,": ",N309)</f>
        <v xml:space="preserve">FO-NBI-00#RH-KE-A-307: Roam Hub - </v>
      </c>
      <c r="S309" t="b">
        <v>0</v>
      </c>
      <c r="T309" t="b">
        <v>0</v>
      </c>
      <c r="U309" t="b">
        <v>0</v>
      </c>
      <c r="V309" t="b">
        <v>0</v>
      </c>
      <c r="W309" t="b">
        <v>0</v>
      </c>
      <c r="AE309">
        <f>sum(AG309:AK309)</f>
        <v>0</v>
      </c>
      <c r="AF309">
        <f>AG309*(6*84/1000)+AH309*(9*84/1000)+AI309*(10*84/1000)+AJ309*(25*84/1000)+AK309*(40*84/1000)</f>
        <v>0</v>
      </c>
    </row>
    <row r="310">
      <c r="A310" t="str">
        <v>NBI</v>
      </c>
      <c r="C310" t="str">
        <v>RH</v>
      </c>
      <c r="D310" t="str">
        <f>vlookup(C310,'List of Chargers'!$A$2:$B$5,2,FALSE)</f>
        <v>Roam Hub</v>
      </c>
      <c r="E310" t="str">
        <v>KE</v>
      </c>
      <c r="F310" t="str">
        <v>A</v>
      </c>
      <c r="G310">
        <v>308</v>
      </c>
      <c r="H310" t="str">
        <f>CONCATENATE("#",C310,"-",E310,"-",F310,"-",G310,)</f>
        <v>#RH-KE-A-308</v>
      </c>
      <c r="I310" t="str">
        <f>concatenate("FO-",A310,"-",TEXT(B310,"00"),H310)</f>
        <v>FO-NBI-00#RH-KE-A-308</v>
      </c>
      <c r="N310" t="str">
        <f>D310&amp;" - "&amp;M310</f>
        <v xml:space="preserve">Roam Hub - </v>
      </c>
      <c r="O310" t="str">
        <f>CONCATENATE(I310,": ",N310)</f>
        <v xml:space="preserve">FO-NBI-00#RH-KE-A-308: Roam Hub - </v>
      </c>
      <c r="S310" t="b">
        <v>0</v>
      </c>
      <c r="T310" t="b">
        <v>0</v>
      </c>
      <c r="U310" t="b">
        <v>0</v>
      </c>
      <c r="V310" t="b">
        <v>0</v>
      </c>
      <c r="W310" t="b">
        <v>0</v>
      </c>
      <c r="AE310">
        <f>sum(AG310:AK310)</f>
        <v>0</v>
      </c>
      <c r="AF310">
        <f>AG310*(6*84/1000)+AH310*(9*84/1000)+AI310*(10*84/1000)+AJ310*(25*84/1000)+AK310*(40*84/1000)</f>
        <v>0</v>
      </c>
    </row>
    <row r="311">
      <c r="A311" t="str">
        <v>NBI</v>
      </c>
      <c r="C311" t="str">
        <v>RH</v>
      </c>
      <c r="D311" t="str">
        <f>vlookup(C311,'List of Chargers'!$A$2:$B$5,2,FALSE)</f>
        <v>Roam Hub</v>
      </c>
      <c r="E311" t="str">
        <v>KE</v>
      </c>
      <c r="F311" t="str">
        <v>A</v>
      </c>
      <c r="G311">
        <v>309</v>
      </c>
      <c r="H311" t="str">
        <f>CONCATENATE("#",C311,"-",E311,"-",F311,"-",G311,)</f>
        <v>#RH-KE-A-309</v>
      </c>
      <c r="I311" t="str">
        <f>concatenate("FO-",A311,"-",TEXT(B311,"00"),H311)</f>
        <v>FO-NBI-00#RH-KE-A-309</v>
      </c>
      <c r="N311" t="str">
        <f>D311&amp;" - "&amp;M311</f>
        <v xml:space="preserve">Roam Hub - </v>
      </c>
      <c r="O311" t="str">
        <f>CONCATENATE(I311,": ",N311)</f>
        <v xml:space="preserve">FO-NBI-00#RH-KE-A-309: Roam Hub - </v>
      </c>
      <c r="S311" t="b">
        <v>0</v>
      </c>
      <c r="T311" t="b">
        <v>0</v>
      </c>
      <c r="U311" t="b">
        <v>0</v>
      </c>
      <c r="V311" t="b">
        <v>0</v>
      </c>
      <c r="W311" t="b">
        <v>0</v>
      </c>
      <c r="AE311">
        <f>sum(AG311:AK311)</f>
        <v>0</v>
      </c>
      <c r="AF311">
        <f>AG311*(6*84/1000)+AH311*(9*84/1000)+AI311*(10*84/1000)+AJ311*(25*84/1000)+AK311*(40*84/1000)</f>
        <v>0</v>
      </c>
    </row>
    <row r="312">
      <c r="A312" t="str">
        <v>NBI</v>
      </c>
      <c r="C312" t="str">
        <v>RH</v>
      </c>
      <c r="D312" t="str">
        <f>vlookup(C312,'List of Chargers'!$A$2:$B$5,2,FALSE)</f>
        <v>Roam Hub</v>
      </c>
      <c r="E312" t="str">
        <v>KE</v>
      </c>
      <c r="F312" t="str">
        <v>A</v>
      </c>
      <c r="G312">
        <v>310</v>
      </c>
      <c r="H312" t="str">
        <f>CONCATENATE("#",C312,"-",E312,"-",F312,"-",G312,)</f>
        <v>#RH-KE-A-310</v>
      </c>
      <c r="I312" t="str">
        <f>concatenate("FO-",A312,"-",TEXT(B312,"00"),H312)</f>
        <v>FO-NBI-00#RH-KE-A-310</v>
      </c>
      <c r="N312" t="str">
        <f>D312&amp;" - "&amp;M312</f>
        <v xml:space="preserve">Roam Hub - </v>
      </c>
      <c r="O312" t="str">
        <f>CONCATENATE(I312,": ",N312)</f>
        <v xml:space="preserve">FO-NBI-00#RH-KE-A-310: Roam Hub - </v>
      </c>
      <c r="S312" t="b">
        <v>0</v>
      </c>
      <c r="T312" t="b">
        <v>0</v>
      </c>
      <c r="U312" t="b">
        <v>0</v>
      </c>
      <c r="V312" t="b">
        <v>0</v>
      </c>
      <c r="W312" t="b">
        <v>0</v>
      </c>
      <c r="AE312">
        <f>sum(AG312:AK312)</f>
        <v>0</v>
      </c>
      <c r="AF312">
        <f>AG312*(6*84/1000)+AH312*(9*84/1000)+AI312*(10*84/1000)+AJ312*(25*84/1000)+AK312*(40*84/1000)</f>
        <v>0</v>
      </c>
    </row>
    <row r="313">
      <c r="A313" t="str">
        <v>NBI</v>
      </c>
      <c r="C313" t="str">
        <v>RH</v>
      </c>
      <c r="D313" t="str">
        <f>vlookup(C313,'List of Chargers'!$A$2:$B$5,2,FALSE)</f>
        <v>Roam Hub</v>
      </c>
      <c r="E313" t="str">
        <v>KE</v>
      </c>
      <c r="F313" t="str">
        <v>A</v>
      </c>
      <c r="G313">
        <v>311</v>
      </c>
      <c r="H313" t="str">
        <f>CONCATENATE("#",C313,"-",E313,"-",F313,"-",G313,)</f>
        <v>#RH-KE-A-311</v>
      </c>
      <c r="I313" t="str">
        <f>concatenate("FO-",A313,"-",TEXT(B313,"00"),H313)</f>
        <v>FO-NBI-00#RH-KE-A-311</v>
      </c>
      <c r="N313" t="str">
        <f>D313&amp;" - "&amp;M313</f>
        <v xml:space="preserve">Roam Hub - </v>
      </c>
      <c r="O313" t="str">
        <f>CONCATENATE(I313,": ",N313)</f>
        <v xml:space="preserve">FO-NBI-00#RH-KE-A-311: Roam Hub - </v>
      </c>
      <c r="S313" t="b">
        <v>0</v>
      </c>
      <c r="T313" t="b">
        <v>0</v>
      </c>
      <c r="U313" t="b">
        <v>0</v>
      </c>
      <c r="V313" t="b">
        <v>0</v>
      </c>
      <c r="W313" t="b">
        <v>0</v>
      </c>
      <c r="AE313">
        <f>sum(AG313:AK313)</f>
        <v>0</v>
      </c>
      <c r="AF313">
        <f>AG313*(6*84/1000)+AH313*(9*84/1000)+AI313*(10*84/1000)+AJ313*(25*84/1000)+AK313*(40*84/1000)</f>
        <v>0</v>
      </c>
    </row>
    <row r="314">
      <c r="A314" t="str">
        <v>NBI</v>
      </c>
      <c r="C314" t="str">
        <v>RH</v>
      </c>
      <c r="D314" t="str">
        <f>vlookup(C314,'List of Chargers'!$A$2:$B$5,2,FALSE)</f>
        <v>Roam Hub</v>
      </c>
      <c r="E314" t="str">
        <v>KE</v>
      </c>
      <c r="F314" t="str">
        <v>A</v>
      </c>
      <c r="G314">
        <v>312</v>
      </c>
      <c r="H314" t="str">
        <f>CONCATENATE("#",C314,"-",E314,"-",F314,"-",G314,)</f>
        <v>#RH-KE-A-312</v>
      </c>
      <c r="I314" t="str">
        <f>concatenate("FO-",A314,"-",TEXT(B314,"00"),H314)</f>
        <v>FO-NBI-00#RH-KE-A-312</v>
      </c>
      <c r="N314" t="str">
        <f>D314&amp;" - "&amp;M314</f>
        <v xml:space="preserve">Roam Hub - </v>
      </c>
      <c r="O314" t="str">
        <f>CONCATENATE(I314,": ",N314)</f>
        <v xml:space="preserve">FO-NBI-00#RH-KE-A-312: Roam Hub - </v>
      </c>
      <c r="S314" t="b">
        <v>0</v>
      </c>
      <c r="T314" t="b">
        <v>0</v>
      </c>
      <c r="U314" t="b">
        <v>0</v>
      </c>
      <c r="V314" t="b">
        <v>0</v>
      </c>
      <c r="W314" t="b">
        <v>0</v>
      </c>
      <c r="AE314">
        <f>sum(AG314:AK314)</f>
        <v>0</v>
      </c>
      <c r="AF314">
        <f>AG314*(6*84/1000)+AH314*(9*84/1000)+AI314*(10*84/1000)+AJ314*(25*84/1000)+AK314*(40*84/1000)</f>
        <v>0</v>
      </c>
    </row>
    <row r="315">
      <c r="A315" t="str">
        <v>NBI</v>
      </c>
      <c r="C315" t="str">
        <v>RH</v>
      </c>
      <c r="D315" t="str">
        <f>vlookup(C315,'List of Chargers'!$A$2:$B$5,2,FALSE)</f>
        <v>Roam Hub</v>
      </c>
      <c r="E315" t="str">
        <v>KE</v>
      </c>
      <c r="F315" t="str">
        <v>A</v>
      </c>
      <c r="G315">
        <v>313</v>
      </c>
      <c r="H315" t="str">
        <f>CONCATENATE("#",C315,"-",E315,"-",F315,"-",G315,)</f>
        <v>#RH-KE-A-313</v>
      </c>
      <c r="I315" t="str">
        <f>concatenate("FO-",A315,"-",TEXT(B315,"00"),H315)</f>
        <v>FO-NBI-00#RH-KE-A-313</v>
      </c>
      <c r="N315" t="str">
        <f>D315&amp;" - "&amp;M315</f>
        <v xml:space="preserve">Roam Hub - </v>
      </c>
      <c r="O315" t="str">
        <f>CONCATENATE(I315,": ",N315)</f>
        <v xml:space="preserve">FO-NBI-00#RH-KE-A-313: Roam Hub - </v>
      </c>
      <c r="S315" t="b">
        <v>0</v>
      </c>
      <c r="T315" t="b">
        <v>0</v>
      </c>
      <c r="U315" t="b">
        <v>0</v>
      </c>
      <c r="V315" t="b">
        <v>0</v>
      </c>
      <c r="W315" t="b">
        <v>0</v>
      </c>
      <c r="AE315">
        <f>sum(AG315:AK315)</f>
        <v>0</v>
      </c>
      <c r="AF315">
        <f>AG315*(6*84/1000)+AH315*(9*84/1000)+AI315*(10*84/1000)+AJ315*(25*84/1000)+AK315*(40*84/1000)</f>
        <v>0</v>
      </c>
    </row>
    <row r="316">
      <c r="A316" t="str">
        <v>NBI</v>
      </c>
      <c r="C316" t="str">
        <v>RH</v>
      </c>
      <c r="D316" t="str">
        <f>vlookup(C316,'List of Chargers'!$A$2:$B$5,2,FALSE)</f>
        <v>Roam Hub</v>
      </c>
      <c r="E316" t="str">
        <v>KE</v>
      </c>
      <c r="F316" t="str">
        <v>A</v>
      </c>
      <c r="G316">
        <v>314</v>
      </c>
      <c r="H316" t="str">
        <f>CONCATENATE("#",C316,"-",E316,"-",F316,"-",G316,)</f>
        <v>#RH-KE-A-314</v>
      </c>
      <c r="I316" t="str">
        <f>concatenate("FO-",A316,"-",TEXT(B316,"00"),H316)</f>
        <v>FO-NBI-00#RH-KE-A-314</v>
      </c>
      <c r="N316" t="str">
        <f>D316&amp;" - "&amp;M316</f>
        <v xml:space="preserve">Roam Hub - </v>
      </c>
      <c r="O316" t="str">
        <f>CONCATENATE(I316,": ",N316)</f>
        <v xml:space="preserve">FO-NBI-00#RH-KE-A-314: Roam Hub - </v>
      </c>
      <c r="S316" t="b">
        <v>0</v>
      </c>
      <c r="T316" t="b">
        <v>0</v>
      </c>
      <c r="U316" t="b">
        <v>0</v>
      </c>
      <c r="V316" t="b">
        <v>0</v>
      </c>
      <c r="W316" t="b">
        <v>0</v>
      </c>
      <c r="AE316">
        <f>sum(AG316:AK316)</f>
        <v>0</v>
      </c>
      <c r="AF316">
        <f>AG316*(6*84/1000)+AH316*(9*84/1000)+AI316*(10*84/1000)+AJ316*(25*84/1000)+AK316*(40*84/1000)</f>
        <v>0</v>
      </c>
    </row>
    <row r="317">
      <c r="A317" t="str">
        <v>NBI</v>
      </c>
      <c r="C317" t="str">
        <v>RH</v>
      </c>
      <c r="D317" t="str">
        <f>vlookup(C317,'List of Chargers'!$A$2:$B$5,2,FALSE)</f>
        <v>Roam Hub</v>
      </c>
      <c r="E317" t="str">
        <v>KE</v>
      </c>
      <c r="F317" t="str">
        <v>A</v>
      </c>
      <c r="G317">
        <v>315</v>
      </c>
      <c r="H317" t="str">
        <f>CONCATENATE("#",C317,"-",E317,"-",F317,"-",G317,)</f>
        <v>#RH-KE-A-315</v>
      </c>
      <c r="I317" t="str">
        <f>concatenate("FO-",A317,"-",TEXT(B317,"00"),H317)</f>
        <v>FO-NBI-00#RH-KE-A-315</v>
      </c>
      <c r="N317" t="str">
        <f>D317&amp;" - "&amp;M317</f>
        <v xml:space="preserve">Roam Hub - </v>
      </c>
      <c r="O317" t="str">
        <f>CONCATENATE(I317,": ",N317)</f>
        <v xml:space="preserve">FO-NBI-00#RH-KE-A-315: Roam Hub - </v>
      </c>
      <c r="S317" t="b">
        <v>0</v>
      </c>
      <c r="T317" t="b">
        <v>0</v>
      </c>
      <c r="U317" t="b">
        <v>0</v>
      </c>
      <c r="V317" t="b">
        <v>0</v>
      </c>
      <c r="W317" t="b">
        <v>0</v>
      </c>
      <c r="AE317">
        <f>sum(AG317:AK317)</f>
        <v>0</v>
      </c>
      <c r="AF317">
        <f>AG317*(6*84/1000)+AH317*(9*84/1000)+AI317*(10*84/1000)+AJ317*(25*84/1000)+AK317*(40*84/1000)</f>
        <v>0</v>
      </c>
    </row>
    <row r="318">
      <c r="A318" t="str">
        <v>NBI</v>
      </c>
      <c r="C318" t="str">
        <v>RH</v>
      </c>
      <c r="D318" t="str">
        <f>vlookup(C318,'List of Chargers'!$A$2:$B$5,2,FALSE)</f>
        <v>Roam Hub</v>
      </c>
      <c r="E318" t="str">
        <v>KE</v>
      </c>
      <c r="F318" t="str">
        <v>A</v>
      </c>
      <c r="G318">
        <v>316</v>
      </c>
      <c r="H318" t="str">
        <f>CONCATENATE("#",C318,"-",E318,"-",F318,"-",G318,)</f>
        <v>#RH-KE-A-316</v>
      </c>
      <c r="I318" t="str">
        <f>concatenate("FO-",A318,"-",TEXT(B318,"00"),H318)</f>
        <v>FO-NBI-00#RH-KE-A-316</v>
      </c>
      <c r="N318" t="str">
        <f>D318&amp;" - "&amp;M318</f>
        <v xml:space="preserve">Roam Hub - </v>
      </c>
      <c r="O318" t="str">
        <f>CONCATENATE(I318,": ",N318)</f>
        <v xml:space="preserve">FO-NBI-00#RH-KE-A-316: Roam Hub - </v>
      </c>
      <c r="S318" t="b">
        <v>0</v>
      </c>
      <c r="T318" t="b">
        <v>0</v>
      </c>
      <c r="U318" t="b">
        <v>0</v>
      </c>
      <c r="V318" t="b">
        <v>0</v>
      </c>
      <c r="W318" t="b">
        <v>0</v>
      </c>
      <c r="AE318">
        <f>sum(AG318:AK318)</f>
        <v>0</v>
      </c>
      <c r="AF318">
        <f>AG318*(6*84/1000)+AH318*(9*84/1000)+AI318*(10*84/1000)+AJ318*(25*84/1000)+AK318*(40*84/1000)</f>
        <v>0</v>
      </c>
    </row>
    <row r="319">
      <c r="A319" t="str">
        <v>NBI</v>
      </c>
      <c r="C319" t="str">
        <v>RH</v>
      </c>
      <c r="D319" t="str">
        <f>vlookup(C319,'List of Chargers'!$A$2:$B$5,2,FALSE)</f>
        <v>Roam Hub</v>
      </c>
      <c r="E319" t="str">
        <v>KE</v>
      </c>
      <c r="F319" t="str">
        <v>A</v>
      </c>
      <c r="G319">
        <v>317</v>
      </c>
      <c r="H319" t="str">
        <f>CONCATENATE("#",C319,"-",E319,"-",F319,"-",G319,)</f>
        <v>#RH-KE-A-317</v>
      </c>
      <c r="I319" t="str">
        <f>concatenate("FO-",A319,"-",TEXT(B319,"00"),H319)</f>
        <v>FO-NBI-00#RH-KE-A-317</v>
      </c>
      <c r="N319" t="str">
        <f>D319&amp;" - "&amp;M319</f>
        <v xml:space="preserve">Roam Hub - </v>
      </c>
      <c r="O319" t="str">
        <f>CONCATENATE(I319,": ",N319)</f>
        <v xml:space="preserve">FO-NBI-00#RH-KE-A-317: Roam Hub - </v>
      </c>
      <c r="S319" t="b">
        <v>0</v>
      </c>
      <c r="T319" t="b">
        <v>0</v>
      </c>
      <c r="U319" t="b">
        <v>0</v>
      </c>
      <c r="V319" t="b">
        <v>0</v>
      </c>
      <c r="W319" t="b">
        <v>0</v>
      </c>
      <c r="AE319">
        <f>sum(AG319:AK319)</f>
        <v>0</v>
      </c>
      <c r="AF319">
        <f>AG319*(6*84/1000)+AH319*(9*84/1000)+AI319*(10*84/1000)+AJ319*(25*84/1000)+AK319*(40*84/1000)</f>
        <v>0</v>
      </c>
    </row>
    <row r="320">
      <c r="A320" t="str">
        <v>NBI</v>
      </c>
      <c r="C320" t="str">
        <v>RH</v>
      </c>
      <c r="D320" t="str">
        <f>vlookup(C320,'List of Chargers'!$A$2:$B$5,2,FALSE)</f>
        <v>Roam Hub</v>
      </c>
      <c r="E320" t="str">
        <v>KE</v>
      </c>
      <c r="F320" t="str">
        <v>A</v>
      </c>
      <c r="G320">
        <v>318</v>
      </c>
      <c r="H320" t="str">
        <f>CONCATENATE("#",C320,"-",E320,"-",F320,"-",G320,)</f>
        <v>#RH-KE-A-318</v>
      </c>
      <c r="I320" t="str">
        <f>concatenate("FO-",A320,"-",TEXT(B320,"00"),H320)</f>
        <v>FO-NBI-00#RH-KE-A-318</v>
      </c>
      <c r="N320" t="str">
        <f>D320&amp;" - "&amp;M320</f>
        <v xml:space="preserve">Roam Hub - </v>
      </c>
      <c r="O320" t="str">
        <f>CONCATENATE(I320,": ",N320)</f>
        <v xml:space="preserve">FO-NBI-00#RH-KE-A-318: Roam Hub - </v>
      </c>
      <c r="S320" t="b">
        <v>0</v>
      </c>
      <c r="T320" t="b">
        <v>0</v>
      </c>
      <c r="U320" t="b">
        <v>0</v>
      </c>
      <c r="V320" t="b">
        <v>0</v>
      </c>
      <c r="W320" t="b">
        <v>0</v>
      </c>
      <c r="AE320">
        <f>sum(AG320:AK320)</f>
        <v>0</v>
      </c>
      <c r="AF320">
        <f>AG320*(6*84/1000)+AH320*(9*84/1000)+AI320*(10*84/1000)+AJ320*(25*84/1000)+AK320*(40*84/1000)</f>
        <v>0</v>
      </c>
    </row>
    <row r="321">
      <c r="A321" t="str">
        <v>NBI</v>
      </c>
      <c r="C321" t="str">
        <v>RH</v>
      </c>
      <c r="D321" t="str">
        <f>vlookup(C321,'List of Chargers'!$A$2:$B$5,2,FALSE)</f>
        <v>Roam Hub</v>
      </c>
      <c r="E321" t="str">
        <v>KE</v>
      </c>
      <c r="F321" t="str">
        <v>A</v>
      </c>
      <c r="G321">
        <v>319</v>
      </c>
      <c r="H321" t="str">
        <f>CONCATENATE("#",C321,"-",E321,"-",F321,"-",G321,)</f>
        <v>#RH-KE-A-319</v>
      </c>
      <c r="I321" t="str">
        <f>concatenate("FO-",A321,"-",TEXT(B321,"00"),H321)</f>
        <v>FO-NBI-00#RH-KE-A-319</v>
      </c>
      <c r="N321" t="str">
        <f>D321&amp;" - "&amp;M321</f>
        <v xml:space="preserve">Roam Hub - </v>
      </c>
      <c r="O321" t="str">
        <f>CONCATENATE(I321,": ",N321)</f>
        <v xml:space="preserve">FO-NBI-00#RH-KE-A-319: Roam Hub - </v>
      </c>
      <c r="S321" t="b">
        <v>0</v>
      </c>
      <c r="T321" t="b">
        <v>0</v>
      </c>
      <c r="U321" t="b">
        <v>0</v>
      </c>
      <c r="V321" t="b">
        <v>0</v>
      </c>
      <c r="W321" t="b">
        <v>0</v>
      </c>
      <c r="AE321">
        <f>sum(AG321:AK321)</f>
        <v>0</v>
      </c>
      <c r="AF321">
        <f>AG321*(6*84/1000)+AH321*(9*84/1000)+AI321*(10*84/1000)+AJ321*(25*84/1000)+AK321*(40*84/1000)</f>
        <v>0</v>
      </c>
    </row>
    <row r="322">
      <c r="A322" t="str">
        <v>NBI</v>
      </c>
      <c r="C322" t="str">
        <v>RH</v>
      </c>
      <c r="D322" t="str">
        <f>vlookup(C322,'List of Chargers'!$A$2:$B$5,2,FALSE)</f>
        <v>Roam Hub</v>
      </c>
      <c r="E322" t="str">
        <v>KE</v>
      </c>
      <c r="F322" t="str">
        <v>A</v>
      </c>
      <c r="G322">
        <v>320</v>
      </c>
      <c r="H322" t="str">
        <f>CONCATENATE("#",C322,"-",E322,"-",F322,"-",G322,)</f>
        <v>#RH-KE-A-320</v>
      </c>
      <c r="I322" t="str">
        <f>concatenate("FO-",A322,"-",TEXT(B322,"00"),H322)</f>
        <v>FO-NBI-00#RH-KE-A-320</v>
      </c>
      <c r="N322" t="str">
        <f>D322&amp;" - "&amp;M322</f>
        <v xml:space="preserve">Roam Hub - </v>
      </c>
      <c r="O322" t="str">
        <f>CONCATENATE(I322,": ",N322)</f>
        <v xml:space="preserve">FO-NBI-00#RH-KE-A-320: Roam Hub - </v>
      </c>
      <c r="S322" t="b">
        <v>0</v>
      </c>
      <c r="T322" t="b">
        <v>0</v>
      </c>
      <c r="U322" t="b">
        <v>0</v>
      </c>
      <c r="V322" t="b">
        <v>0</v>
      </c>
      <c r="W322" t="b">
        <v>0</v>
      </c>
      <c r="AE322">
        <f>sum(AG322:AK322)</f>
        <v>0</v>
      </c>
      <c r="AF322">
        <f>AG322*(6*84/1000)+AH322*(9*84/1000)+AI322*(10*84/1000)+AJ322*(25*84/1000)+AK322*(40*84/1000)</f>
        <v>0</v>
      </c>
    </row>
    <row r="323">
      <c r="A323" t="str">
        <v>NBI</v>
      </c>
      <c r="C323" t="str">
        <v>RH</v>
      </c>
      <c r="D323" t="str">
        <f>vlookup(C323,'List of Chargers'!$A$2:$B$5,2,FALSE)</f>
        <v>Roam Hub</v>
      </c>
      <c r="E323" t="str">
        <v>KE</v>
      </c>
      <c r="F323" t="str">
        <v>A</v>
      </c>
      <c r="G323">
        <v>321</v>
      </c>
      <c r="H323" t="str">
        <f>CONCATENATE("#",C323,"-",E323,"-",F323,"-",G323,)</f>
        <v>#RH-KE-A-321</v>
      </c>
      <c r="I323" t="str">
        <f>concatenate("FO-",A323,"-",TEXT(B323,"00"),H323)</f>
        <v>FO-NBI-00#RH-KE-A-321</v>
      </c>
      <c r="N323" t="str">
        <f>D323&amp;" - "&amp;M323</f>
        <v xml:space="preserve">Roam Hub - </v>
      </c>
      <c r="O323" t="str">
        <f>CONCATENATE(I323,": ",N323)</f>
        <v xml:space="preserve">FO-NBI-00#RH-KE-A-321: Roam Hub - </v>
      </c>
      <c r="S323" t="b">
        <v>0</v>
      </c>
      <c r="T323" t="b">
        <v>0</v>
      </c>
      <c r="U323" t="b">
        <v>0</v>
      </c>
      <c r="V323" t="b">
        <v>0</v>
      </c>
      <c r="W323" t="b">
        <v>0</v>
      </c>
      <c r="AE323">
        <f>sum(AG323:AK323)</f>
        <v>0</v>
      </c>
      <c r="AF323">
        <f>AG323*(6*84/1000)+AH323*(9*84/1000)+AI323*(10*84/1000)+AJ323*(25*84/1000)+AK323*(40*84/1000)</f>
        <v>0</v>
      </c>
    </row>
    <row r="324">
      <c r="A324" t="str">
        <v>NBI</v>
      </c>
      <c r="C324" t="str">
        <v>RH</v>
      </c>
      <c r="D324" t="str">
        <f>vlookup(C324,'List of Chargers'!$A$2:$B$5,2,FALSE)</f>
        <v>Roam Hub</v>
      </c>
      <c r="E324" t="str">
        <v>KE</v>
      </c>
      <c r="F324" t="str">
        <v>A</v>
      </c>
      <c r="G324">
        <v>322</v>
      </c>
      <c r="H324" t="str">
        <f>CONCATENATE("#",C324,"-",E324,"-",F324,"-",G324,)</f>
        <v>#RH-KE-A-322</v>
      </c>
      <c r="I324" t="str">
        <f>concatenate("FO-",A324,"-",TEXT(B324,"00"),H324)</f>
        <v>FO-NBI-00#RH-KE-A-322</v>
      </c>
      <c r="N324" t="str">
        <f>D324&amp;" - "&amp;M324</f>
        <v xml:space="preserve">Roam Hub - </v>
      </c>
      <c r="O324" t="str">
        <f>CONCATENATE(I324,": ",N324)</f>
        <v xml:space="preserve">FO-NBI-00#RH-KE-A-322: Roam Hub - </v>
      </c>
      <c r="S324" t="b">
        <v>0</v>
      </c>
      <c r="T324" t="b">
        <v>0</v>
      </c>
      <c r="U324" t="b">
        <v>0</v>
      </c>
      <c r="V324" t="b">
        <v>0</v>
      </c>
      <c r="W324" t="b">
        <v>0</v>
      </c>
      <c r="AE324">
        <f>sum(AG324:AK324)</f>
        <v>0</v>
      </c>
      <c r="AF324">
        <f>AG324*(6*84/1000)+AH324*(9*84/1000)+AI324*(10*84/1000)+AJ324*(25*84/1000)+AK324*(40*84/1000)</f>
        <v>0</v>
      </c>
    </row>
    <row r="325">
      <c r="A325" t="str">
        <v>NBI</v>
      </c>
      <c r="C325" t="str">
        <v>RH</v>
      </c>
      <c r="D325" t="str">
        <f>vlookup(C325,'List of Chargers'!$A$2:$B$5,2,FALSE)</f>
        <v>Roam Hub</v>
      </c>
      <c r="E325" t="str">
        <v>KE</v>
      </c>
      <c r="F325" t="str">
        <v>A</v>
      </c>
      <c r="G325">
        <v>323</v>
      </c>
      <c r="H325" t="str">
        <f>CONCATENATE("#",C325,"-",E325,"-",F325,"-",G325,)</f>
        <v>#RH-KE-A-323</v>
      </c>
      <c r="I325" t="str">
        <f>concatenate("FO-",A325,"-",TEXT(B325,"00"),H325)</f>
        <v>FO-NBI-00#RH-KE-A-323</v>
      </c>
      <c r="N325" t="str">
        <f>D325&amp;" - "&amp;M325</f>
        <v xml:space="preserve">Roam Hub - </v>
      </c>
      <c r="O325" t="str">
        <f>CONCATENATE(I325,": ",N325)</f>
        <v xml:space="preserve">FO-NBI-00#RH-KE-A-323: Roam Hub - </v>
      </c>
      <c r="S325" t="b">
        <v>0</v>
      </c>
      <c r="T325" t="b">
        <v>0</v>
      </c>
      <c r="U325" t="b">
        <v>0</v>
      </c>
      <c r="V325" t="b">
        <v>0</v>
      </c>
      <c r="W325" t="b">
        <v>0</v>
      </c>
      <c r="AE325">
        <f>sum(AG325:AK325)</f>
        <v>0</v>
      </c>
      <c r="AF325">
        <f>AG325*(6*84/1000)+AH325*(9*84/1000)+AI325*(10*84/1000)+AJ325*(25*84/1000)+AK325*(40*84/1000)</f>
        <v>0</v>
      </c>
    </row>
    <row r="326">
      <c r="A326" t="str">
        <v>NBI</v>
      </c>
      <c r="C326" t="str">
        <v>RH</v>
      </c>
      <c r="D326" t="str">
        <f>vlookup(C326,'List of Chargers'!$A$2:$B$5,2,FALSE)</f>
        <v>Roam Hub</v>
      </c>
      <c r="E326" t="str">
        <v>KE</v>
      </c>
      <c r="F326" t="str">
        <v>A</v>
      </c>
      <c r="G326">
        <v>324</v>
      </c>
      <c r="H326" t="str">
        <f>CONCATENATE("#",C326,"-",E326,"-",F326,"-",G326,)</f>
        <v>#RH-KE-A-324</v>
      </c>
      <c r="I326" t="str">
        <f>concatenate("FO-",A326,"-",TEXT(B326,"00"),H326)</f>
        <v>FO-NBI-00#RH-KE-A-324</v>
      </c>
      <c r="N326" t="str">
        <f>D326&amp;" - "&amp;M326</f>
        <v xml:space="preserve">Roam Hub - </v>
      </c>
      <c r="O326" t="str">
        <f>CONCATENATE(I326,": ",N326)</f>
        <v xml:space="preserve">FO-NBI-00#RH-KE-A-324: Roam Hub - </v>
      </c>
      <c r="S326" t="b">
        <v>0</v>
      </c>
      <c r="T326" t="b">
        <v>0</v>
      </c>
      <c r="U326" t="b">
        <v>0</v>
      </c>
      <c r="V326" t="b">
        <v>0</v>
      </c>
      <c r="W326" t="b">
        <v>0</v>
      </c>
      <c r="AE326">
        <f>sum(AG326:AK326)</f>
        <v>0</v>
      </c>
      <c r="AF326">
        <f>AG326*(6*84/1000)+AH326*(9*84/1000)+AI326*(10*84/1000)+AJ326*(25*84/1000)+AK326*(40*84/1000)</f>
        <v>0</v>
      </c>
    </row>
    <row r="327">
      <c r="A327" t="str">
        <v>NBI</v>
      </c>
      <c r="C327" t="str">
        <v>RH</v>
      </c>
      <c r="D327" t="str">
        <f>vlookup(C327,'List of Chargers'!$A$2:$B$5,2,FALSE)</f>
        <v>Roam Hub</v>
      </c>
      <c r="E327" t="str">
        <v>KE</v>
      </c>
      <c r="F327" t="str">
        <v>A</v>
      </c>
      <c r="G327">
        <v>325</v>
      </c>
      <c r="H327" t="str">
        <f>CONCATENATE("#",C327,"-",E327,"-",F327,"-",G327,)</f>
        <v>#RH-KE-A-325</v>
      </c>
      <c r="I327" t="str">
        <f>concatenate("FO-",A327,"-",TEXT(B327,"00"),H327)</f>
        <v>FO-NBI-00#RH-KE-A-325</v>
      </c>
      <c r="N327" t="str">
        <f>D327&amp;" - "&amp;M327</f>
        <v xml:space="preserve">Roam Hub - </v>
      </c>
      <c r="O327" t="str">
        <f>CONCATENATE(I327,": ",N327)</f>
        <v xml:space="preserve">FO-NBI-00#RH-KE-A-325: Roam Hub - </v>
      </c>
      <c r="S327" t="b">
        <v>0</v>
      </c>
      <c r="T327" t="b">
        <v>0</v>
      </c>
      <c r="U327" t="b">
        <v>0</v>
      </c>
      <c r="V327" t="b">
        <v>0</v>
      </c>
      <c r="W327" t="b">
        <v>0</v>
      </c>
      <c r="AE327">
        <f>sum(AG327:AK327)</f>
        <v>0</v>
      </c>
      <c r="AF327">
        <f>AG327*(6*84/1000)+AH327*(9*84/1000)+AI327*(10*84/1000)+AJ327*(25*84/1000)+AK327*(40*84/1000)</f>
        <v>0</v>
      </c>
    </row>
    <row r="328">
      <c r="A328" t="str">
        <v>NBI</v>
      </c>
      <c r="C328" t="str">
        <v>RH</v>
      </c>
      <c r="D328" t="str">
        <f>vlookup(C328,'List of Chargers'!$A$2:$B$5,2,FALSE)</f>
        <v>Roam Hub</v>
      </c>
      <c r="E328" t="str">
        <v>KE</v>
      </c>
      <c r="F328" t="str">
        <v>A</v>
      </c>
      <c r="G328">
        <v>326</v>
      </c>
      <c r="H328" t="str">
        <f>CONCATENATE("#",C328,"-",E328,"-",F328,"-",G328,)</f>
        <v>#RH-KE-A-326</v>
      </c>
      <c r="I328" t="str">
        <f>concatenate("FO-",A328,"-",TEXT(B328,"00"),H328)</f>
        <v>FO-NBI-00#RH-KE-A-326</v>
      </c>
      <c r="N328" t="str">
        <f>D328&amp;" - "&amp;M328</f>
        <v xml:space="preserve">Roam Hub - </v>
      </c>
      <c r="O328" t="str">
        <f>CONCATENATE(I328,": ",N328)</f>
        <v xml:space="preserve">FO-NBI-00#RH-KE-A-326: Roam Hub - </v>
      </c>
      <c r="S328" t="b">
        <v>0</v>
      </c>
      <c r="T328" t="b">
        <v>0</v>
      </c>
      <c r="U328" t="b">
        <v>0</v>
      </c>
      <c r="V328" t="b">
        <v>0</v>
      </c>
      <c r="W328" t="b">
        <v>0</v>
      </c>
      <c r="AE328">
        <f>sum(AG328:AK328)</f>
        <v>0</v>
      </c>
      <c r="AF328">
        <f>AG328*(6*84/1000)+AH328*(9*84/1000)+AI328*(10*84/1000)+AJ328*(25*84/1000)+AK328*(40*84/1000)</f>
        <v>0</v>
      </c>
    </row>
    <row r="329">
      <c r="A329" t="str">
        <v>NBI</v>
      </c>
      <c r="C329" t="str">
        <v>RH</v>
      </c>
      <c r="D329" t="str">
        <f>vlookup(C329,'List of Chargers'!$A$2:$B$5,2,FALSE)</f>
        <v>Roam Hub</v>
      </c>
      <c r="E329" t="str">
        <v>KE</v>
      </c>
      <c r="F329" t="str">
        <v>A</v>
      </c>
      <c r="G329">
        <v>327</v>
      </c>
      <c r="H329" t="str">
        <f>CONCATENATE("#",C329,"-",E329,"-",F329,"-",G329,)</f>
        <v>#RH-KE-A-327</v>
      </c>
      <c r="I329" t="str">
        <f>concatenate("FO-",A329,"-",TEXT(B329,"00"),H329)</f>
        <v>FO-NBI-00#RH-KE-A-327</v>
      </c>
      <c r="N329" t="str">
        <f>D329&amp;" - "&amp;M329</f>
        <v xml:space="preserve">Roam Hub - </v>
      </c>
      <c r="O329" t="str">
        <f>CONCATENATE(I329,": ",N329)</f>
        <v xml:space="preserve">FO-NBI-00#RH-KE-A-327: Roam Hub - </v>
      </c>
      <c r="S329" t="b">
        <v>0</v>
      </c>
      <c r="T329" t="b">
        <v>0</v>
      </c>
      <c r="U329" t="b">
        <v>0</v>
      </c>
      <c r="V329" t="b">
        <v>0</v>
      </c>
      <c r="W329" t="b">
        <v>0</v>
      </c>
      <c r="AE329">
        <f>sum(AG329:AK329)</f>
        <v>0</v>
      </c>
      <c r="AF329">
        <f>AG329*(6*84/1000)+AH329*(9*84/1000)+AI329*(10*84/1000)+AJ329*(25*84/1000)+AK329*(40*84/1000)</f>
        <v>0</v>
      </c>
    </row>
    <row r="330">
      <c r="A330" t="str">
        <v>NBI</v>
      </c>
      <c r="C330" t="str">
        <v>RH</v>
      </c>
      <c r="D330" t="str">
        <f>vlookup(C330,'List of Chargers'!$A$2:$B$5,2,FALSE)</f>
        <v>Roam Hub</v>
      </c>
      <c r="E330" t="str">
        <v>KE</v>
      </c>
      <c r="F330" t="str">
        <v>A</v>
      </c>
      <c r="G330">
        <v>328</v>
      </c>
      <c r="H330" t="str">
        <f>CONCATENATE("#",C330,"-",E330,"-",F330,"-",G330,)</f>
        <v>#RH-KE-A-328</v>
      </c>
      <c r="I330" t="str">
        <f>concatenate("FO-",A330,"-",TEXT(B330,"00"),H330)</f>
        <v>FO-NBI-00#RH-KE-A-328</v>
      </c>
      <c r="N330" t="str">
        <f>D330&amp;" - "&amp;M330</f>
        <v xml:space="preserve">Roam Hub - </v>
      </c>
      <c r="O330" t="str">
        <f>CONCATENATE(I330,": ",N330)</f>
        <v xml:space="preserve">FO-NBI-00#RH-KE-A-328: Roam Hub - </v>
      </c>
      <c r="S330" t="b">
        <v>0</v>
      </c>
      <c r="T330" t="b">
        <v>0</v>
      </c>
      <c r="U330" t="b">
        <v>0</v>
      </c>
      <c r="V330" t="b">
        <v>0</v>
      </c>
      <c r="W330" t="b">
        <v>0</v>
      </c>
      <c r="AE330">
        <f>sum(AG330:AK330)</f>
        <v>0</v>
      </c>
      <c r="AF330">
        <f>AG330*(6*84/1000)+AH330*(9*84/1000)+AI330*(10*84/1000)+AJ330*(25*84/1000)+AK330*(40*84/1000)</f>
        <v>0</v>
      </c>
    </row>
    <row r="331">
      <c r="A331" t="str">
        <v>NBI</v>
      </c>
      <c r="C331" t="str">
        <v>RH</v>
      </c>
      <c r="D331" t="str">
        <f>vlookup(C331,'List of Chargers'!$A$2:$B$5,2,FALSE)</f>
        <v>Roam Hub</v>
      </c>
      <c r="E331" t="str">
        <v>KE</v>
      </c>
      <c r="F331" t="str">
        <v>A</v>
      </c>
      <c r="G331">
        <v>329</v>
      </c>
      <c r="H331" t="str">
        <f>CONCATENATE("#",C331,"-",E331,"-",F331,"-",G331,)</f>
        <v>#RH-KE-A-329</v>
      </c>
      <c r="I331" t="str">
        <f>concatenate("FO-",A331,"-",TEXT(B331,"00"),H331)</f>
        <v>FO-NBI-00#RH-KE-A-329</v>
      </c>
      <c r="N331" t="str">
        <f>D331&amp;" - "&amp;M331</f>
        <v xml:space="preserve">Roam Hub - </v>
      </c>
      <c r="O331" t="str">
        <f>CONCATENATE(I331,": ",N331)</f>
        <v xml:space="preserve">FO-NBI-00#RH-KE-A-329: Roam Hub - </v>
      </c>
      <c r="S331" t="b">
        <v>0</v>
      </c>
      <c r="T331" t="b">
        <v>0</v>
      </c>
      <c r="U331" t="b">
        <v>0</v>
      </c>
      <c r="V331" t="b">
        <v>0</v>
      </c>
      <c r="W331" t="b">
        <v>0</v>
      </c>
      <c r="AE331">
        <f>sum(AG331:AK331)</f>
        <v>0</v>
      </c>
      <c r="AF331">
        <f>AG331*(6*84/1000)+AH331*(9*84/1000)+AI331*(10*84/1000)+AJ331*(25*84/1000)+AK331*(40*84/1000)</f>
        <v>0</v>
      </c>
    </row>
    <row r="332">
      <c r="A332" t="str">
        <v>NBI</v>
      </c>
      <c r="C332" t="str">
        <v>RH</v>
      </c>
      <c r="D332" t="str">
        <f>vlookup(C332,'List of Chargers'!$A$2:$B$5,2,FALSE)</f>
        <v>Roam Hub</v>
      </c>
      <c r="E332" t="str">
        <v>KE</v>
      </c>
      <c r="F332" t="str">
        <v>A</v>
      </c>
      <c r="G332">
        <v>330</v>
      </c>
      <c r="H332" t="str">
        <f>CONCATENATE("#",C332,"-",E332,"-",F332,"-",G332,)</f>
        <v>#RH-KE-A-330</v>
      </c>
      <c r="I332" t="str">
        <f>concatenate("FO-",A332,"-",TEXT(B332,"00"),H332)</f>
        <v>FO-NBI-00#RH-KE-A-330</v>
      </c>
      <c r="N332" t="str">
        <f>D332&amp;" - "&amp;M332</f>
        <v xml:space="preserve">Roam Hub - </v>
      </c>
      <c r="O332" t="str">
        <f>CONCATENATE(I332,": ",N332)</f>
        <v xml:space="preserve">FO-NBI-00#RH-KE-A-330: Roam Hub - </v>
      </c>
      <c r="S332" t="b">
        <v>0</v>
      </c>
      <c r="T332" t="b">
        <v>0</v>
      </c>
      <c r="U332" t="b">
        <v>0</v>
      </c>
      <c r="V332" t="b">
        <v>0</v>
      </c>
      <c r="W332" t="b">
        <v>0</v>
      </c>
      <c r="AE332">
        <f>sum(AG332:AK332)</f>
        <v>0</v>
      </c>
      <c r="AF332">
        <f>AG332*(6*84/1000)+AH332*(9*84/1000)+AI332*(10*84/1000)+AJ332*(25*84/1000)+AK332*(40*84/1000)</f>
        <v>0</v>
      </c>
    </row>
    <row r="333">
      <c r="A333" t="str">
        <v>NBI</v>
      </c>
      <c r="C333" t="str">
        <v>RH</v>
      </c>
      <c r="D333" t="str">
        <f>vlookup(C333,'List of Chargers'!$A$2:$B$5,2,FALSE)</f>
        <v>Roam Hub</v>
      </c>
      <c r="E333" t="str">
        <v>KE</v>
      </c>
      <c r="F333" t="str">
        <v>A</v>
      </c>
      <c r="G333">
        <v>331</v>
      </c>
      <c r="H333" t="str">
        <f>CONCATENATE("#",C333,"-",E333,"-",F333,"-",G333,)</f>
        <v>#RH-KE-A-331</v>
      </c>
      <c r="I333" t="str">
        <f>concatenate("FO-",A333,"-",TEXT(B333,"00"),H333)</f>
        <v>FO-NBI-00#RH-KE-A-331</v>
      </c>
      <c r="N333" t="str">
        <f>D333&amp;" - "&amp;M333</f>
        <v xml:space="preserve">Roam Hub - </v>
      </c>
      <c r="O333" t="str">
        <f>CONCATENATE(I333,": ",N333)</f>
        <v xml:space="preserve">FO-NBI-00#RH-KE-A-331: Roam Hub - </v>
      </c>
      <c r="S333" t="b">
        <v>0</v>
      </c>
      <c r="T333" t="b">
        <v>0</v>
      </c>
      <c r="U333" t="b">
        <v>0</v>
      </c>
      <c r="V333" t="b">
        <v>0</v>
      </c>
      <c r="W333" t="b">
        <v>0</v>
      </c>
      <c r="AE333">
        <f>sum(AG333:AK333)</f>
        <v>0</v>
      </c>
      <c r="AF333">
        <f>AG333*(6*84/1000)+AH333*(9*84/1000)+AI333*(10*84/1000)+AJ333*(25*84/1000)+AK333*(40*84/1000)</f>
        <v>0</v>
      </c>
    </row>
    <row r="334">
      <c r="A334" t="str">
        <v>NBI</v>
      </c>
      <c r="C334" t="str">
        <v>RH</v>
      </c>
      <c r="D334" t="str">
        <f>vlookup(C334,'List of Chargers'!$A$2:$B$5,2,FALSE)</f>
        <v>Roam Hub</v>
      </c>
      <c r="E334" t="str">
        <v>KE</v>
      </c>
      <c r="F334" t="str">
        <v>A</v>
      </c>
      <c r="G334">
        <v>332</v>
      </c>
      <c r="H334" t="str">
        <f>CONCATENATE("#",C334,"-",E334,"-",F334,"-",G334,)</f>
        <v>#RH-KE-A-332</v>
      </c>
      <c r="I334" t="str">
        <f>concatenate("FO-",A334,"-",TEXT(B334,"00"),H334)</f>
        <v>FO-NBI-00#RH-KE-A-332</v>
      </c>
      <c r="N334" t="str">
        <f>D334&amp;" - "&amp;M334</f>
        <v xml:space="preserve">Roam Hub - </v>
      </c>
      <c r="O334" t="str">
        <f>CONCATENATE(I334,": ",N334)</f>
        <v xml:space="preserve">FO-NBI-00#RH-KE-A-332: Roam Hub - </v>
      </c>
      <c r="S334" t="b">
        <v>0</v>
      </c>
      <c r="T334" t="b">
        <v>0</v>
      </c>
      <c r="U334" t="b">
        <v>0</v>
      </c>
      <c r="V334" t="b">
        <v>0</v>
      </c>
      <c r="W334" t="b">
        <v>0</v>
      </c>
      <c r="AE334">
        <f>sum(AG334:AK334)</f>
        <v>0</v>
      </c>
      <c r="AF334">
        <f>AG334*(6*84/1000)+AH334*(9*84/1000)+AI334*(10*84/1000)+AJ334*(25*84/1000)+AK334*(40*84/1000)</f>
        <v>0</v>
      </c>
    </row>
    <row r="335">
      <c r="A335" t="str">
        <v>NBI</v>
      </c>
      <c r="C335" t="str">
        <v>RH</v>
      </c>
      <c r="D335" t="str">
        <f>vlookup(C335,'List of Chargers'!$A$2:$B$5,2,FALSE)</f>
        <v>Roam Hub</v>
      </c>
      <c r="E335" t="str">
        <v>KE</v>
      </c>
      <c r="F335" t="str">
        <v>A</v>
      </c>
      <c r="G335">
        <v>333</v>
      </c>
      <c r="H335" t="str">
        <f>CONCATENATE("#",C335,"-",E335,"-",F335,"-",G335,)</f>
        <v>#RH-KE-A-333</v>
      </c>
      <c r="I335" t="str">
        <f>concatenate("FO-",A335,"-",TEXT(B335,"00"),H335)</f>
        <v>FO-NBI-00#RH-KE-A-333</v>
      </c>
      <c r="N335" t="str">
        <f>D335&amp;" - "&amp;M335</f>
        <v xml:space="preserve">Roam Hub - </v>
      </c>
      <c r="O335" t="str">
        <f>CONCATENATE(I335,": ",N335)</f>
        <v xml:space="preserve">FO-NBI-00#RH-KE-A-333: Roam Hub - </v>
      </c>
      <c r="S335" t="b">
        <v>0</v>
      </c>
      <c r="T335" t="b">
        <v>0</v>
      </c>
      <c r="U335" t="b">
        <v>0</v>
      </c>
      <c r="V335" t="b">
        <v>0</v>
      </c>
      <c r="W335" t="b">
        <v>0</v>
      </c>
      <c r="AE335">
        <f>sum(AG335:AK335)</f>
        <v>0</v>
      </c>
      <c r="AF335">
        <f>AG335*(6*84/1000)+AH335*(9*84/1000)+AI335*(10*84/1000)+AJ335*(25*84/1000)+AK335*(40*84/1000)</f>
        <v>0</v>
      </c>
    </row>
    <row r="336">
      <c r="A336" t="str">
        <v>NBI</v>
      </c>
      <c r="C336" t="str">
        <v>RH</v>
      </c>
      <c r="D336" t="str">
        <f>vlookup(C336,'List of Chargers'!$A$2:$B$5,2,FALSE)</f>
        <v>Roam Hub</v>
      </c>
      <c r="E336" t="str">
        <v>KE</v>
      </c>
      <c r="F336" t="str">
        <v>A</v>
      </c>
      <c r="G336">
        <v>334</v>
      </c>
      <c r="H336" t="str">
        <f>CONCATENATE("#",C336,"-",E336,"-",F336,"-",G336,)</f>
        <v>#RH-KE-A-334</v>
      </c>
      <c r="I336" t="str">
        <f>concatenate("FO-",A336,"-",TEXT(B336,"00"),H336)</f>
        <v>FO-NBI-00#RH-KE-A-334</v>
      </c>
      <c r="N336" t="str">
        <f>D336&amp;" - "&amp;M336</f>
        <v xml:space="preserve">Roam Hub - </v>
      </c>
      <c r="O336" t="str">
        <f>CONCATENATE(I336,": ",N336)</f>
        <v xml:space="preserve">FO-NBI-00#RH-KE-A-334: Roam Hub - </v>
      </c>
      <c r="S336" t="b">
        <v>0</v>
      </c>
      <c r="T336" t="b">
        <v>0</v>
      </c>
      <c r="U336" t="b">
        <v>0</v>
      </c>
      <c r="V336" t="b">
        <v>0</v>
      </c>
      <c r="W336" t="b">
        <v>0</v>
      </c>
      <c r="AE336">
        <f>sum(AG336:AK336)</f>
        <v>0</v>
      </c>
      <c r="AF336">
        <f>AG336*(6*84/1000)+AH336*(9*84/1000)+AI336*(10*84/1000)+AJ336*(25*84/1000)+AK336*(40*84/1000)</f>
        <v>0</v>
      </c>
    </row>
    <row r="337">
      <c r="A337" t="str">
        <v>NBI</v>
      </c>
      <c r="C337" t="str">
        <v>RH</v>
      </c>
      <c r="D337" t="str">
        <f>vlookup(C337,'List of Chargers'!$A$2:$B$5,2,FALSE)</f>
        <v>Roam Hub</v>
      </c>
      <c r="E337" t="str">
        <v>KE</v>
      </c>
      <c r="F337" t="str">
        <v>A</v>
      </c>
      <c r="G337">
        <v>335</v>
      </c>
      <c r="H337" t="str">
        <f>CONCATENATE("#",C337,"-",E337,"-",F337,"-",G337,)</f>
        <v>#RH-KE-A-335</v>
      </c>
      <c r="I337" t="str">
        <f>concatenate("FO-",A337,"-",TEXT(B337,"00"),H337)</f>
        <v>FO-NBI-00#RH-KE-A-335</v>
      </c>
      <c r="N337" t="str">
        <f>D337&amp;" - "&amp;M337</f>
        <v xml:space="preserve">Roam Hub - </v>
      </c>
      <c r="O337" t="str">
        <f>CONCATENATE(I337,": ",N337)</f>
        <v xml:space="preserve">FO-NBI-00#RH-KE-A-335: Roam Hub - </v>
      </c>
      <c r="S337" t="b">
        <v>0</v>
      </c>
      <c r="T337" t="b">
        <v>0</v>
      </c>
      <c r="U337" t="b">
        <v>0</v>
      </c>
      <c r="V337" t="b">
        <v>0</v>
      </c>
      <c r="W337" t="b">
        <v>0</v>
      </c>
      <c r="AE337">
        <f>sum(AG337:AK337)</f>
        <v>0</v>
      </c>
      <c r="AF337">
        <f>AG337*(6*84/1000)+AH337*(9*84/1000)+AI337*(10*84/1000)+AJ337*(25*84/1000)+AK337*(40*84/1000)</f>
        <v>0</v>
      </c>
    </row>
    <row r="338">
      <c r="A338" t="str">
        <v>NBI</v>
      </c>
      <c r="C338" t="str">
        <v>RH</v>
      </c>
      <c r="D338" t="str">
        <f>vlookup(C338,'List of Chargers'!$A$2:$B$5,2,FALSE)</f>
        <v>Roam Hub</v>
      </c>
      <c r="E338" t="str">
        <v>KE</v>
      </c>
      <c r="F338" t="str">
        <v>A</v>
      </c>
      <c r="G338">
        <v>336</v>
      </c>
      <c r="H338" t="str">
        <f>CONCATENATE("#",C338,"-",E338,"-",F338,"-",G338,)</f>
        <v>#RH-KE-A-336</v>
      </c>
      <c r="I338" t="str">
        <f>concatenate("FO-",A338,"-",TEXT(B338,"00"),H338)</f>
        <v>FO-NBI-00#RH-KE-A-336</v>
      </c>
      <c r="N338" t="str">
        <f>D338&amp;" - "&amp;M338</f>
        <v xml:space="preserve">Roam Hub - </v>
      </c>
      <c r="O338" t="str">
        <f>CONCATENATE(I338,": ",N338)</f>
        <v xml:space="preserve">FO-NBI-00#RH-KE-A-336: Roam Hub - </v>
      </c>
      <c r="S338" t="b">
        <v>0</v>
      </c>
      <c r="T338" t="b">
        <v>0</v>
      </c>
      <c r="U338" t="b">
        <v>0</v>
      </c>
      <c r="V338" t="b">
        <v>0</v>
      </c>
      <c r="W338" t="b">
        <v>0</v>
      </c>
      <c r="AE338">
        <f>sum(AG338:AK338)</f>
        <v>0</v>
      </c>
      <c r="AF338">
        <f>AG338*(6*84/1000)+AH338*(9*84/1000)+AI338*(10*84/1000)+AJ338*(25*84/1000)+AK338*(40*84/1000)</f>
        <v>0</v>
      </c>
    </row>
    <row r="339">
      <c r="A339" t="str">
        <v>NBI</v>
      </c>
      <c r="C339" t="str">
        <v>RH</v>
      </c>
      <c r="D339" t="str">
        <f>vlookup(C339,'List of Chargers'!$A$2:$B$5,2,FALSE)</f>
        <v>Roam Hub</v>
      </c>
      <c r="E339" t="str">
        <v>KE</v>
      </c>
      <c r="F339" t="str">
        <v>A</v>
      </c>
      <c r="G339">
        <v>337</v>
      </c>
      <c r="H339" t="str">
        <f>CONCATENATE("#",C339,"-",E339,"-",F339,"-",G339,)</f>
        <v>#RH-KE-A-337</v>
      </c>
      <c r="I339" t="str">
        <f>concatenate("FO-",A339,"-",TEXT(B339,"00"),H339)</f>
        <v>FO-NBI-00#RH-KE-A-337</v>
      </c>
      <c r="N339" t="str">
        <f>D339&amp;" - "&amp;M339</f>
        <v xml:space="preserve">Roam Hub - </v>
      </c>
      <c r="O339" t="str">
        <f>CONCATENATE(I339,": ",N339)</f>
        <v xml:space="preserve">FO-NBI-00#RH-KE-A-337: Roam Hub - </v>
      </c>
      <c r="S339" t="b">
        <v>0</v>
      </c>
      <c r="T339" t="b">
        <v>0</v>
      </c>
      <c r="U339" t="b">
        <v>0</v>
      </c>
      <c r="V339" t="b">
        <v>0</v>
      </c>
      <c r="W339" t="b">
        <v>0</v>
      </c>
      <c r="AE339">
        <f>sum(AG339:AK339)</f>
        <v>0</v>
      </c>
      <c r="AF339">
        <f>AG339*(6*84/1000)+AH339*(9*84/1000)+AI339*(10*84/1000)+AJ339*(25*84/1000)+AK339*(40*84/1000)</f>
        <v>0</v>
      </c>
    </row>
    <row r="340">
      <c r="A340" t="str">
        <v>NBI</v>
      </c>
      <c r="C340" t="str">
        <v>RH</v>
      </c>
      <c r="D340" t="str">
        <f>vlookup(C340,'List of Chargers'!$A$2:$B$5,2,FALSE)</f>
        <v>Roam Hub</v>
      </c>
      <c r="E340" t="str">
        <v>KE</v>
      </c>
      <c r="F340" t="str">
        <v>A</v>
      </c>
      <c r="G340">
        <v>338</v>
      </c>
      <c r="H340" t="str">
        <f>CONCATENATE("#",C340,"-",E340,"-",F340,"-",G340,)</f>
        <v>#RH-KE-A-338</v>
      </c>
      <c r="I340" t="str">
        <f>concatenate("FO-",A340,"-",TEXT(B340,"00"),H340)</f>
        <v>FO-NBI-00#RH-KE-A-338</v>
      </c>
      <c r="N340" t="str">
        <f>D340&amp;" - "&amp;M340</f>
        <v xml:space="preserve">Roam Hub - </v>
      </c>
      <c r="O340" t="str">
        <f>CONCATENATE(I340,": ",N340)</f>
        <v xml:space="preserve">FO-NBI-00#RH-KE-A-338: Roam Hub - </v>
      </c>
      <c r="S340" t="b">
        <v>0</v>
      </c>
      <c r="T340" t="b">
        <v>0</v>
      </c>
      <c r="U340" t="b">
        <v>0</v>
      </c>
      <c r="V340" t="b">
        <v>0</v>
      </c>
      <c r="W340" t="b">
        <v>0</v>
      </c>
      <c r="AE340">
        <f>sum(AG340:AK340)</f>
        <v>0</v>
      </c>
      <c r="AF340">
        <f>AG340*(6*84/1000)+AH340*(9*84/1000)+AI340*(10*84/1000)+AJ340*(25*84/1000)+AK340*(40*84/1000)</f>
        <v>0</v>
      </c>
    </row>
    <row r="341">
      <c r="A341" t="str">
        <v>NBI</v>
      </c>
      <c r="C341" t="str">
        <v>RH</v>
      </c>
      <c r="D341" t="str">
        <f>vlookup(C341,'List of Chargers'!$A$2:$B$5,2,FALSE)</f>
        <v>Roam Hub</v>
      </c>
      <c r="E341" t="str">
        <v>KE</v>
      </c>
      <c r="F341" t="str">
        <v>A</v>
      </c>
      <c r="G341">
        <v>339</v>
      </c>
      <c r="H341" t="str">
        <f>CONCATENATE("#",C341,"-",E341,"-",F341,"-",G341,)</f>
        <v>#RH-KE-A-339</v>
      </c>
      <c r="I341" t="str">
        <f>concatenate("FO-",A341,"-",TEXT(B341,"00"),H341)</f>
        <v>FO-NBI-00#RH-KE-A-339</v>
      </c>
      <c r="N341" t="str">
        <f>D341&amp;" - "&amp;M341</f>
        <v xml:space="preserve">Roam Hub - </v>
      </c>
      <c r="O341" t="str">
        <f>CONCATENATE(I341,": ",N341)</f>
        <v xml:space="preserve">FO-NBI-00#RH-KE-A-339: Roam Hub - </v>
      </c>
      <c r="S341" t="b">
        <v>0</v>
      </c>
      <c r="T341" t="b">
        <v>0</v>
      </c>
      <c r="U341" t="b">
        <v>0</v>
      </c>
      <c r="V341" t="b">
        <v>0</v>
      </c>
      <c r="W341" t="b">
        <v>0</v>
      </c>
      <c r="AE341">
        <f>sum(AG341:AK341)</f>
        <v>0</v>
      </c>
      <c r="AF341">
        <f>AG341*(6*84/1000)+AH341*(9*84/1000)+AI341*(10*84/1000)+AJ341*(25*84/1000)+AK341*(40*84/1000)</f>
        <v>0</v>
      </c>
    </row>
    <row r="342">
      <c r="A342" t="str">
        <v>NBI</v>
      </c>
      <c r="C342" t="str">
        <v>RH</v>
      </c>
      <c r="D342" t="str">
        <f>vlookup(C342,'List of Chargers'!$A$2:$B$5,2,FALSE)</f>
        <v>Roam Hub</v>
      </c>
      <c r="E342" t="str">
        <v>KE</v>
      </c>
      <c r="F342" t="str">
        <v>A</v>
      </c>
      <c r="G342">
        <v>340</v>
      </c>
      <c r="H342" t="str">
        <f>CONCATENATE("#",C342,"-",E342,"-",F342,"-",G342,)</f>
        <v>#RH-KE-A-340</v>
      </c>
      <c r="I342" t="str">
        <f>concatenate("FO-",A342,"-",TEXT(B342,"00"),H342)</f>
        <v>FO-NBI-00#RH-KE-A-340</v>
      </c>
      <c r="N342" t="str">
        <f>D342&amp;" - "&amp;M342</f>
        <v xml:space="preserve">Roam Hub - </v>
      </c>
      <c r="O342" t="str">
        <f>CONCATENATE(I342,": ",N342)</f>
        <v xml:space="preserve">FO-NBI-00#RH-KE-A-340: Roam Hub - </v>
      </c>
      <c r="S342" t="b">
        <v>0</v>
      </c>
      <c r="T342" t="b">
        <v>0</v>
      </c>
      <c r="U342" t="b">
        <v>0</v>
      </c>
      <c r="V342" t="b">
        <v>0</v>
      </c>
      <c r="W342" t="b">
        <v>0</v>
      </c>
      <c r="AE342">
        <f>sum(AG342:AK342)</f>
        <v>0</v>
      </c>
      <c r="AF342">
        <f>AG342*(6*84/1000)+AH342*(9*84/1000)+AI342*(10*84/1000)+AJ342*(25*84/1000)+AK342*(40*84/1000)</f>
        <v>0</v>
      </c>
    </row>
    <row r="343">
      <c r="A343" t="str">
        <v>NBI</v>
      </c>
      <c r="C343" t="str">
        <v>RH</v>
      </c>
      <c r="D343" t="str">
        <f>vlookup(C343,'List of Chargers'!$A$2:$B$5,2,FALSE)</f>
        <v>Roam Hub</v>
      </c>
      <c r="E343" t="str">
        <v>KE</v>
      </c>
      <c r="F343" t="str">
        <v>A</v>
      </c>
      <c r="G343">
        <v>341</v>
      </c>
      <c r="H343" t="str">
        <f>CONCATENATE("#",C343,"-",E343,"-",F343,"-",G343,)</f>
        <v>#RH-KE-A-341</v>
      </c>
      <c r="I343" t="str">
        <f>concatenate("FO-",A343,"-",TEXT(B343,"00"),H343)</f>
        <v>FO-NBI-00#RH-KE-A-341</v>
      </c>
      <c r="N343" t="str">
        <f>D343&amp;" - "&amp;M343</f>
        <v xml:space="preserve">Roam Hub - </v>
      </c>
      <c r="O343" t="str">
        <f>CONCATENATE(I343,": ",N343)</f>
        <v xml:space="preserve">FO-NBI-00#RH-KE-A-341: Roam Hub - </v>
      </c>
      <c r="S343" t="b">
        <v>0</v>
      </c>
      <c r="T343" t="b">
        <v>0</v>
      </c>
      <c r="U343" t="b">
        <v>0</v>
      </c>
      <c r="V343" t="b">
        <v>0</v>
      </c>
      <c r="W343" t="b">
        <v>0</v>
      </c>
      <c r="AE343">
        <f>sum(AG343:AK343)</f>
        <v>0</v>
      </c>
      <c r="AF343">
        <f>AG343*(6*84/1000)+AH343*(9*84/1000)+AI343*(10*84/1000)+AJ343*(25*84/1000)+AK343*(40*84/1000)</f>
        <v>0</v>
      </c>
    </row>
    <row r="344">
      <c r="A344" t="str">
        <v>NBI</v>
      </c>
      <c r="C344" t="str">
        <v>RH</v>
      </c>
      <c r="D344" t="str">
        <f>vlookup(C344,'List of Chargers'!$A$2:$B$5,2,FALSE)</f>
        <v>Roam Hub</v>
      </c>
      <c r="E344" t="str">
        <v>KE</v>
      </c>
      <c r="F344" t="str">
        <v>A</v>
      </c>
      <c r="G344">
        <v>342</v>
      </c>
      <c r="H344" t="str">
        <f>CONCATENATE("#",C344,"-",E344,"-",F344,"-",G344,)</f>
        <v>#RH-KE-A-342</v>
      </c>
      <c r="I344" t="str">
        <f>concatenate("FO-",A344,"-",TEXT(B344,"00"),H344)</f>
        <v>FO-NBI-00#RH-KE-A-342</v>
      </c>
      <c r="N344" t="str">
        <f>D344&amp;" - "&amp;M344</f>
        <v xml:space="preserve">Roam Hub - </v>
      </c>
      <c r="O344" t="str">
        <f>CONCATENATE(I344,": ",N344)</f>
        <v xml:space="preserve">FO-NBI-00#RH-KE-A-342: Roam Hub - </v>
      </c>
      <c r="S344" t="b">
        <v>0</v>
      </c>
      <c r="T344" t="b">
        <v>0</v>
      </c>
      <c r="U344" t="b">
        <v>0</v>
      </c>
      <c r="V344" t="b">
        <v>0</v>
      </c>
      <c r="W344" t="b">
        <v>0</v>
      </c>
      <c r="AE344">
        <f>sum(AG344:AK344)</f>
        <v>0</v>
      </c>
      <c r="AF344">
        <f>AG344*(6*84/1000)+AH344*(9*84/1000)+AI344*(10*84/1000)+AJ344*(25*84/1000)+AK344*(40*84/1000)</f>
        <v>0</v>
      </c>
    </row>
    <row r="345">
      <c r="A345" t="str">
        <v>NBI</v>
      </c>
      <c r="C345" t="str">
        <v>RH</v>
      </c>
      <c r="D345" t="str">
        <f>vlookup(C345,'List of Chargers'!$A$2:$B$5,2,FALSE)</f>
        <v>Roam Hub</v>
      </c>
      <c r="E345" t="str">
        <v>KE</v>
      </c>
      <c r="F345" t="str">
        <v>A</v>
      </c>
      <c r="G345">
        <v>343</v>
      </c>
      <c r="H345" t="str">
        <f>CONCATENATE("#",C345,"-",E345,"-",F345,"-",G345,)</f>
        <v>#RH-KE-A-343</v>
      </c>
      <c r="I345" t="str">
        <f>concatenate("FO-",A345,"-",TEXT(B345,"00"),H345)</f>
        <v>FO-NBI-00#RH-KE-A-343</v>
      </c>
      <c r="N345" t="str">
        <f>D345&amp;" - "&amp;M345</f>
        <v xml:space="preserve">Roam Hub - </v>
      </c>
      <c r="O345" t="str">
        <f>CONCATENATE(I345,": ",N345)</f>
        <v xml:space="preserve">FO-NBI-00#RH-KE-A-343: Roam Hub - </v>
      </c>
      <c r="S345" t="b">
        <v>0</v>
      </c>
      <c r="T345" t="b">
        <v>0</v>
      </c>
      <c r="U345" t="b">
        <v>0</v>
      </c>
      <c r="V345" t="b">
        <v>0</v>
      </c>
      <c r="W345" t="b">
        <v>0</v>
      </c>
      <c r="AE345">
        <f>sum(AG345:AK345)</f>
        <v>0</v>
      </c>
      <c r="AF345">
        <f>AG345*(6*84/1000)+AH345*(9*84/1000)+AI345*(10*84/1000)+AJ345*(25*84/1000)+AK345*(40*84/1000)</f>
        <v>0</v>
      </c>
    </row>
    <row r="346">
      <c r="A346" t="str">
        <v>NBI</v>
      </c>
      <c r="C346" t="str">
        <v>RH</v>
      </c>
      <c r="D346" t="str">
        <f>vlookup(C346,'List of Chargers'!$A$2:$B$5,2,FALSE)</f>
        <v>Roam Hub</v>
      </c>
      <c r="E346" t="str">
        <v>KE</v>
      </c>
      <c r="F346" t="str">
        <v>A</v>
      </c>
      <c r="G346">
        <v>344</v>
      </c>
      <c r="H346" t="str">
        <f>CONCATENATE("#",C346,"-",E346,"-",F346,"-",G346,)</f>
        <v>#RH-KE-A-344</v>
      </c>
      <c r="I346" t="str">
        <f>concatenate("FO-",A346,"-",TEXT(B346,"00"),H346)</f>
        <v>FO-NBI-00#RH-KE-A-344</v>
      </c>
      <c r="N346" t="str">
        <f>D346&amp;" - "&amp;M346</f>
        <v xml:space="preserve">Roam Hub - </v>
      </c>
      <c r="O346" t="str">
        <f>CONCATENATE(I346,": ",N346)</f>
        <v xml:space="preserve">FO-NBI-00#RH-KE-A-344: Roam Hub - </v>
      </c>
      <c r="S346" t="b">
        <v>0</v>
      </c>
      <c r="T346" t="b">
        <v>0</v>
      </c>
      <c r="U346" t="b">
        <v>0</v>
      </c>
      <c r="V346" t="b">
        <v>0</v>
      </c>
      <c r="W346" t="b">
        <v>0</v>
      </c>
      <c r="AE346">
        <f>sum(AG346:AK346)</f>
        <v>0</v>
      </c>
      <c r="AF346">
        <f>AG346*(6*84/1000)+AH346*(9*84/1000)+AI346*(10*84/1000)+AJ346*(25*84/1000)+AK346*(40*84/1000)</f>
        <v>0</v>
      </c>
    </row>
    <row r="347">
      <c r="A347" t="str">
        <v>NBI</v>
      </c>
      <c r="C347" t="str">
        <v>RH</v>
      </c>
      <c r="D347" t="str">
        <f>vlookup(C347,'List of Chargers'!$A$2:$B$5,2,FALSE)</f>
        <v>Roam Hub</v>
      </c>
      <c r="E347" t="str">
        <v>KE</v>
      </c>
      <c r="F347" t="str">
        <v>A</v>
      </c>
      <c r="G347">
        <v>345</v>
      </c>
      <c r="H347" t="str">
        <f>CONCATENATE("#",C347,"-",E347,"-",F347,"-",G347,)</f>
        <v>#RH-KE-A-345</v>
      </c>
      <c r="I347" t="str">
        <f>concatenate("FO-",A347,"-",TEXT(B347,"00"),H347)</f>
        <v>FO-NBI-00#RH-KE-A-345</v>
      </c>
      <c r="N347" t="str">
        <f>D347&amp;" - "&amp;M347</f>
        <v xml:space="preserve">Roam Hub - </v>
      </c>
      <c r="O347" t="str">
        <f>CONCATENATE(I347,": ",N347)</f>
        <v xml:space="preserve">FO-NBI-00#RH-KE-A-345: Roam Hub - </v>
      </c>
      <c r="S347" t="b">
        <v>0</v>
      </c>
      <c r="T347" t="b">
        <v>0</v>
      </c>
      <c r="U347" t="b">
        <v>0</v>
      </c>
      <c r="V347" t="b">
        <v>0</v>
      </c>
      <c r="W347" t="b">
        <v>0</v>
      </c>
      <c r="AE347">
        <f>sum(AG347:AK347)</f>
        <v>0</v>
      </c>
      <c r="AF347">
        <f>AG347*(6*84/1000)+AH347*(9*84/1000)+AI347*(10*84/1000)+AJ347*(25*84/1000)+AK347*(40*84/1000)</f>
        <v>0</v>
      </c>
    </row>
    <row r="348">
      <c r="A348" t="str">
        <v>NBI</v>
      </c>
      <c r="C348" t="str">
        <v>RH</v>
      </c>
      <c r="D348" t="str">
        <f>vlookup(C348,'List of Chargers'!$A$2:$B$5,2,FALSE)</f>
        <v>Roam Hub</v>
      </c>
      <c r="E348" t="str">
        <v>KE</v>
      </c>
      <c r="F348" t="str">
        <v>A</v>
      </c>
      <c r="G348">
        <v>346</v>
      </c>
      <c r="H348" t="str">
        <f>CONCATENATE("#",C348,"-",E348,"-",F348,"-",G348,)</f>
        <v>#RH-KE-A-346</v>
      </c>
      <c r="I348" t="str">
        <f>concatenate("FO-",A348,"-",TEXT(B348,"00"),H348)</f>
        <v>FO-NBI-00#RH-KE-A-346</v>
      </c>
      <c r="N348" t="str">
        <f>D348&amp;" - "&amp;M348</f>
        <v xml:space="preserve">Roam Hub - </v>
      </c>
      <c r="O348" t="str">
        <f>CONCATENATE(I348,": ",N348)</f>
        <v xml:space="preserve">FO-NBI-00#RH-KE-A-346: Roam Hub - </v>
      </c>
      <c r="S348" t="b">
        <v>0</v>
      </c>
      <c r="T348" t="b">
        <v>0</v>
      </c>
      <c r="U348" t="b">
        <v>0</v>
      </c>
      <c r="V348" t="b">
        <v>0</v>
      </c>
      <c r="W348" t="b">
        <v>0</v>
      </c>
      <c r="AE348">
        <f>sum(AG348:AK348)</f>
        <v>0</v>
      </c>
      <c r="AF348">
        <f>AG348*(6*84/1000)+AH348*(9*84/1000)+AI348*(10*84/1000)+AJ348*(25*84/1000)+AK348*(40*84/1000)</f>
        <v>0</v>
      </c>
    </row>
    <row r="349">
      <c r="A349" t="str">
        <v>NBI</v>
      </c>
      <c r="C349" t="str">
        <v>RH</v>
      </c>
      <c r="D349" t="str">
        <f>vlookup(C349,'List of Chargers'!$A$2:$B$5,2,FALSE)</f>
        <v>Roam Hub</v>
      </c>
      <c r="E349" t="str">
        <v>KE</v>
      </c>
      <c r="F349" t="str">
        <v>A</v>
      </c>
      <c r="G349">
        <v>347</v>
      </c>
      <c r="H349" t="str">
        <f>CONCATENATE("#",C349,"-",E349,"-",F349,"-",G349,)</f>
        <v>#RH-KE-A-347</v>
      </c>
      <c r="I349" t="str">
        <f>concatenate("FO-",A349,"-",TEXT(B349,"00"),H349)</f>
        <v>FO-NBI-00#RH-KE-A-347</v>
      </c>
      <c r="N349" t="str">
        <f>D349&amp;" - "&amp;M349</f>
        <v xml:space="preserve">Roam Hub - </v>
      </c>
      <c r="O349" t="str">
        <f>CONCATENATE(I349,": ",N349)</f>
        <v xml:space="preserve">FO-NBI-00#RH-KE-A-347: Roam Hub - </v>
      </c>
      <c r="S349" t="b">
        <v>0</v>
      </c>
      <c r="T349" t="b">
        <v>0</v>
      </c>
      <c r="U349" t="b">
        <v>0</v>
      </c>
      <c r="V349" t="b">
        <v>0</v>
      </c>
      <c r="W349" t="b">
        <v>0</v>
      </c>
      <c r="AE349">
        <f>sum(AG349:AK349)</f>
        <v>0</v>
      </c>
      <c r="AF349">
        <f>AG349*(6*84/1000)+AH349*(9*84/1000)+AI349*(10*84/1000)+AJ349*(25*84/1000)+AK349*(40*84/1000)</f>
        <v>0</v>
      </c>
    </row>
    <row r="350">
      <c r="A350" t="str">
        <v>NBI</v>
      </c>
      <c r="C350" t="str">
        <v>RH</v>
      </c>
      <c r="D350" t="str">
        <f>vlookup(C350,'List of Chargers'!$A$2:$B$5,2,FALSE)</f>
        <v>Roam Hub</v>
      </c>
      <c r="E350" t="str">
        <v>KE</v>
      </c>
      <c r="F350" t="str">
        <v>A</v>
      </c>
      <c r="G350">
        <v>348</v>
      </c>
      <c r="H350" t="str">
        <f>CONCATENATE("#",C350,"-",E350,"-",F350,"-",G350,)</f>
        <v>#RH-KE-A-348</v>
      </c>
      <c r="I350" t="str">
        <f>concatenate("FO-",A350,"-",TEXT(B350,"00"),H350)</f>
        <v>FO-NBI-00#RH-KE-A-348</v>
      </c>
      <c r="N350" t="str">
        <f>D350&amp;" - "&amp;M350</f>
        <v xml:space="preserve">Roam Hub - </v>
      </c>
      <c r="O350" t="str">
        <f>CONCATENATE(I350,": ",N350)</f>
        <v xml:space="preserve">FO-NBI-00#RH-KE-A-348: Roam Hub - </v>
      </c>
      <c r="S350" t="b">
        <v>0</v>
      </c>
      <c r="T350" t="b">
        <v>0</v>
      </c>
      <c r="U350" t="b">
        <v>0</v>
      </c>
      <c r="V350" t="b">
        <v>0</v>
      </c>
      <c r="W350" t="b">
        <v>0</v>
      </c>
      <c r="AE350">
        <f>sum(AG350:AK350)</f>
        <v>0</v>
      </c>
      <c r="AF350">
        <f>AG350*(6*84/1000)+AH350*(9*84/1000)+AI350*(10*84/1000)+AJ350*(25*84/1000)+AK350*(40*84/1000)</f>
        <v>0</v>
      </c>
    </row>
    <row r="351">
      <c r="A351" t="str">
        <v>NBI</v>
      </c>
      <c r="C351" t="str">
        <v>RH</v>
      </c>
      <c r="D351" t="str">
        <f>vlookup(C351,'List of Chargers'!$A$2:$B$5,2,FALSE)</f>
        <v>Roam Hub</v>
      </c>
      <c r="E351" t="str">
        <v>KE</v>
      </c>
      <c r="F351" t="str">
        <v>A</v>
      </c>
      <c r="G351">
        <v>349</v>
      </c>
      <c r="H351" t="str">
        <f>CONCATENATE("#",C351,"-",E351,"-",F351,"-",G351,)</f>
        <v>#RH-KE-A-349</v>
      </c>
      <c r="I351" t="str">
        <f>concatenate("FO-",A351,"-",TEXT(B351,"00"),H351)</f>
        <v>FO-NBI-00#RH-KE-A-349</v>
      </c>
      <c r="N351" t="str">
        <f>D351&amp;" - "&amp;M351</f>
        <v xml:space="preserve">Roam Hub - </v>
      </c>
      <c r="O351" t="str">
        <f>CONCATENATE(I351,": ",N351)</f>
        <v xml:space="preserve">FO-NBI-00#RH-KE-A-349: Roam Hub - </v>
      </c>
      <c r="S351" t="b">
        <v>0</v>
      </c>
      <c r="T351" t="b">
        <v>0</v>
      </c>
      <c r="U351" t="b">
        <v>0</v>
      </c>
      <c r="V351" t="b">
        <v>0</v>
      </c>
      <c r="W351" t="b">
        <v>0</v>
      </c>
      <c r="AE351">
        <f>sum(AG351:AK351)</f>
        <v>0</v>
      </c>
      <c r="AF351">
        <f>AG351*(6*84/1000)+AH351*(9*84/1000)+AI351*(10*84/1000)+AJ351*(25*84/1000)+AK351*(40*84/1000)</f>
        <v>0</v>
      </c>
    </row>
    <row r="352">
      <c r="A352" t="str">
        <v>NBI</v>
      </c>
      <c r="C352" t="str">
        <v>RH</v>
      </c>
      <c r="D352" t="str">
        <f>vlookup(C352,'List of Chargers'!$A$2:$B$5,2,FALSE)</f>
        <v>Roam Hub</v>
      </c>
      <c r="E352" t="str">
        <v>KE</v>
      </c>
      <c r="F352" t="str">
        <v>A</v>
      </c>
      <c r="G352">
        <v>350</v>
      </c>
      <c r="H352" t="str">
        <f>CONCATENATE("#",C352,"-",E352,"-",F352,"-",G352,)</f>
        <v>#RH-KE-A-350</v>
      </c>
      <c r="I352" t="str">
        <f>concatenate("FO-",A352,"-",TEXT(B352,"00"),H352)</f>
        <v>FO-NBI-00#RH-KE-A-350</v>
      </c>
      <c r="N352" t="str">
        <f>D352&amp;" - "&amp;M352</f>
        <v xml:space="preserve">Roam Hub - </v>
      </c>
      <c r="O352" t="str">
        <f>CONCATENATE(I352,": ",N352)</f>
        <v xml:space="preserve">FO-NBI-00#RH-KE-A-350: Roam Hub - </v>
      </c>
      <c r="S352" t="b">
        <v>0</v>
      </c>
      <c r="T352" t="b">
        <v>0</v>
      </c>
      <c r="U352" t="b">
        <v>0</v>
      </c>
      <c r="V352" t="b">
        <v>0</v>
      </c>
      <c r="W352" t="b">
        <v>0</v>
      </c>
      <c r="AE352">
        <f>sum(AG352:AK352)</f>
        <v>0</v>
      </c>
      <c r="AF352">
        <f>AG352*(6*84/1000)+AH352*(9*84/1000)+AI352*(10*84/1000)+AJ352*(25*84/1000)+AK352*(40*84/1000)</f>
        <v>0</v>
      </c>
    </row>
    <row r="353">
      <c r="A353" t="str">
        <v>NBI</v>
      </c>
      <c r="C353" t="str">
        <v>RH</v>
      </c>
      <c r="D353" t="str">
        <f>vlookup(C353,'List of Chargers'!$A$2:$B$5,2,FALSE)</f>
        <v>Roam Hub</v>
      </c>
      <c r="E353" t="str">
        <v>KE</v>
      </c>
      <c r="F353" t="str">
        <v>A</v>
      </c>
      <c r="G353">
        <v>351</v>
      </c>
      <c r="H353" t="str">
        <f>CONCATENATE("#",C353,"-",E353,"-",F353,"-",G353,)</f>
        <v>#RH-KE-A-351</v>
      </c>
      <c r="I353" t="str">
        <f>concatenate("FO-",A353,"-",TEXT(B353,"00"),H353)</f>
        <v>FO-NBI-00#RH-KE-A-351</v>
      </c>
      <c r="N353" t="str">
        <f>D353&amp;" - "&amp;M353</f>
        <v xml:space="preserve">Roam Hub - </v>
      </c>
      <c r="O353" t="str">
        <f>CONCATENATE(I353,": ",N353)</f>
        <v xml:space="preserve">FO-NBI-00#RH-KE-A-351: Roam Hub - </v>
      </c>
      <c r="S353" t="b">
        <v>0</v>
      </c>
      <c r="T353" t="b">
        <v>0</v>
      </c>
      <c r="U353" t="b">
        <v>0</v>
      </c>
      <c r="V353" t="b">
        <v>0</v>
      </c>
      <c r="W353" t="b">
        <v>0</v>
      </c>
      <c r="AE353">
        <f>sum(AG353:AK353)</f>
        <v>0</v>
      </c>
      <c r="AF353">
        <f>AG353*(6*84/1000)+AH353*(9*84/1000)+AI353*(10*84/1000)+AJ353*(25*84/1000)+AK353*(40*84/1000)</f>
        <v>0</v>
      </c>
    </row>
    <row r="354">
      <c r="A354" t="str">
        <v>NBI</v>
      </c>
      <c r="C354" t="str">
        <v>RH</v>
      </c>
      <c r="D354" t="str">
        <f>vlookup(C354,'List of Chargers'!$A$2:$B$5,2,FALSE)</f>
        <v>Roam Hub</v>
      </c>
      <c r="E354" t="str">
        <v>KE</v>
      </c>
      <c r="F354" t="str">
        <v>A</v>
      </c>
      <c r="G354">
        <v>352</v>
      </c>
      <c r="H354" t="str">
        <f>CONCATENATE("#",C354,"-",E354,"-",F354,"-",G354,)</f>
        <v>#RH-KE-A-352</v>
      </c>
      <c r="I354" t="str">
        <f>concatenate("FO-",A354,"-",TEXT(B354,"00"),H354)</f>
        <v>FO-NBI-00#RH-KE-A-352</v>
      </c>
      <c r="N354" t="str">
        <f>D354&amp;" - "&amp;M354</f>
        <v xml:space="preserve">Roam Hub - </v>
      </c>
      <c r="O354" t="str">
        <f>CONCATENATE(I354,": ",N354)</f>
        <v xml:space="preserve">FO-NBI-00#RH-KE-A-352: Roam Hub - </v>
      </c>
      <c r="S354" t="b">
        <v>0</v>
      </c>
      <c r="T354" t="b">
        <v>0</v>
      </c>
      <c r="U354" t="b">
        <v>0</v>
      </c>
      <c r="V354" t="b">
        <v>0</v>
      </c>
      <c r="W354" t="b">
        <v>0</v>
      </c>
      <c r="AE354">
        <f>sum(AG354:AK354)</f>
        <v>0</v>
      </c>
      <c r="AF354">
        <f>AG354*(6*84/1000)+AH354*(9*84/1000)+AI354*(10*84/1000)+AJ354*(25*84/1000)+AK354*(40*84/1000)</f>
        <v>0</v>
      </c>
    </row>
    <row r="355">
      <c r="A355" t="str">
        <v>NBI</v>
      </c>
      <c r="C355" t="str">
        <v>RH</v>
      </c>
      <c r="D355" t="str">
        <f>vlookup(C355,'List of Chargers'!$A$2:$B$5,2,FALSE)</f>
        <v>Roam Hub</v>
      </c>
      <c r="E355" t="str">
        <v>KE</v>
      </c>
      <c r="F355" t="str">
        <v>A</v>
      </c>
      <c r="G355">
        <v>353</v>
      </c>
      <c r="H355" t="str">
        <f>CONCATENATE("#",C355,"-",E355,"-",F355,"-",G355,)</f>
        <v>#RH-KE-A-353</v>
      </c>
      <c r="I355" t="str">
        <f>concatenate("FO-",A355,"-",TEXT(B355,"00"),H355)</f>
        <v>FO-NBI-00#RH-KE-A-353</v>
      </c>
      <c r="N355" t="str">
        <f>D355&amp;" - "&amp;M355</f>
        <v xml:space="preserve">Roam Hub - </v>
      </c>
      <c r="O355" t="str">
        <f>CONCATENATE(I355,": ",N355)</f>
        <v xml:space="preserve">FO-NBI-00#RH-KE-A-353: Roam Hub - </v>
      </c>
      <c r="S355" t="b">
        <v>0</v>
      </c>
      <c r="T355" t="b">
        <v>0</v>
      </c>
      <c r="U355" t="b">
        <v>0</v>
      </c>
      <c r="V355" t="b">
        <v>0</v>
      </c>
      <c r="W355" t="b">
        <v>0</v>
      </c>
      <c r="AE355">
        <f>sum(AG355:AK355)</f>
        <v>0</v>
      </c>
      <c r="AF355">
        <f>AG355*(6*84/1000)+AH355*(9*84/1000)+AI355*(10*84/1000)+AJ355*(25*84/1000)+AK355*(40*84/1000)</f>
        <v>0</v>
      </c>
    </row>
    <row r="356">
      <c r="A356" t="str">
        <v>NBI</v>
      </c>
      <c r="C356" t="str">
        <v>RH</v>
      </c>
      <c r="D356" t="str">
        <f>vlookup(C356,'List of Chargers'!$A$2:$B$5,2,FALSE)</f>
        <v>Roam Hub</v>
      </c>
      <c r="E356" t="str">
        <v>KE</v>
      </c>
      <c r="F356" t="str">
        <v>A</v>
      </c>
      <c r="G356">
        <v>354</v>
      </c>
      <c r="H356" t="str">
        <f>CONCATENATE("#",C356,"-",E356,"-",F356,"-",G356,)</f>
        <v>#RH-KE-A-354</v>
      </c>
      <c r="I356" t="str">
        <f>concatenate("FO-",A356,"-",TEXT(B356,"00"),H356)</f>
        <v>FO-NBI-00#RH-KE-A-354</v>
      </c>
      <c r="N356" t="str">
        <f>D356&amp;" - "&amp;M356</f>
        <v xml:space="preserve">Roam Hub - </v>
      </c>
      <c r="O356" t="str">
        <f>CONCATENATE(I356,": ",N356)</f>
        <v xml:space="preserve">FO-NBI-00#RH-KE-A-354: Roam Hub - </v>
      </c>
      <c r="S356" t="b">
        <v>0</v>
      </c>
      <c r="T356" t="b">
        <v>0</v>
      </c>
      <c r="U356" t="b">
        <v>0</v>
      </c>
      <c r="V356" t="b">
        <v>0</v>
      </c>
      <c r="W356" t="b">
        <v>0</v>
      </c>
      <c r="AE356">
        <f>sum(AG356:AK356)</f>
        <v>0</v>
      </c>
      <c r="AF356">
        <f>AG356*(6*84/1000)+AH356*(9*84/1000)+AI356*(10*84/1000)+AJ356*(25*84/1000)+AK356*(40*84/1000)</f>
        <v>0</v>
      </c>
    </row>
    <row r="357">
      <c r="A357" t="str">
        <v>NBI</v>
      </c>
      <c r="C357" t="str">
        <v>RH</v>
      </c>
      <c r="D357" t="str">
        <f>vlookup(C357,'List of Chargers'!$A$2:$B$5,2,FALSE)</f>
        <v>Roam Hub</v>
      </c>
      <c r="E357" t="str">
        <v>KE</v>
      </c>
      <c r="F357" t="str">
        <v>A</v>
      </c>
      <c r="G357">
        <v>355</v>
      </c>
      <c r="H357" t="str">
        <f>CONCATENATE("#",C357,"-",E357,"-",F357,"-",G357,)</f>
        <v>#RH-KE-A-355</v>
      </c>
      <c r="I357" t="str">
        <f>concatenate("FO-",A357,"-",TEXT(B357,"00"),H357)</f>
        <v>FO-NBI-00#RH-KE-A-355</v>
      </c>
      <c r="N357" t="str">
        <f>D357&amp;" - "&amp;M357</f>
        <v xml:space="preserve">Roam Hub - </v>
      </c>
      <c r="O357" t="str">
        <f>CONCATENATE(I357,": ",N357)</f>
        <v xml:space="preserve">FO-NBI-00#RH-KE-A-355: Roam Hub - </v>
      </c>
      <c r="S357" t="b">
        <v>0</v>
      </c>
      <c r="T357" t="b">
        <v>0</v>
      </c>
      <c r="U357" t="b">
        <v>0</v>
      </c>
      <c r="V357" t="b">
        <v>0</v>
      </c>
      <c r="W357" t="b">
        <v>0</v>
      </c>
      <c r="AE357">
        <f>sum(AG357:AK357)</f>
        <v>0</v>
      </c>
      <c r="AF357">
        <f>AG357*(6*84/1000)+AH357*(9*84/1000)+AI357*(10*84/1000)+AJ357*(25*84/1000)+AK357*(40*84/1000)</f>
        <v>0</v>
      </c>
    </row>
    <row r="358">
      <c r="A358" t="str">
        <v>NBI</v>
      </c>
      <c r="C358" t="str">
        <v>RH</v>
      </c>
      <c r="D358" t="str">
        <f>vlookup(C358,'List of Chargers'!$A$2:$B$5,2,FALSE)</f>
        <v>Roam Hub</v>
      </c>
      <c r="E358" t="str">
        <v>KE</v>
      </c>
      <c r="F358" t="str">
        <v>A</v>
      </c>
      <c r="G358">
        <v>356</v>
      </c>
      <c r="H358" t="str">
        <f>CONCATENATE("#",C358,"-",E358,"-",F358,"-",G358,)</f>
        <v>#RH-KE-A-356</v>
      </c>
      <c r="I358" t="str">
        <f>concatenate("FO-",A358,"-",TEXT(B358,"00"),H358)</f>
        <v>FO-NBI-00#RH-KE-A-356</v>
      </c>
      <c r="N358" t="str">
        <f>D358&amp;" - "&amp;M358</f>
        <v xml:space="preserve">Roam Hub - </v>
      </c>
      <c r="O358" t="str">
        <f>CONCATENATE(I358,": ",N358)</f>
        <v xml:space="preserve">FO-NBI-00#RH-KE-A-356: Roam Hub - </v>
      </c>
      <c r="S358" t="b">
        <v>0</v>
      </c>
      <c r="T358" t="b">
        <v>0</v>
      </c>
      <c r="U358" t="b">
        <v>0</v>
      </c>
      <c r="V358" t="b">
        <v>0</v>
      </c>
      <c r="W358" t="b">
        <v>0</v>
      </c>
      <c r="AE358">
        <f>sum(AG358:AK358)</f>
        <v>0</v>
      </c>
      <c r="AF358">
        <f>AG358*(6*84/1000)+AH358*(9*84/1000)+AI358*(10*84/1000)+AJ358*(25*84/1000)+AK358*(40*84/1000)</f>
        <v>0</v>
      </c>
    </row>
    <row r="359">
      <c r="A359" t="str">
        <v>NBI</v>
      </c>
      <c r="C359" t="str">
        <v>RH</v>
      </c>
      <c r="D359" t="str">
        <f>vlookup(C359,'List of Chargers'!$A$2:$B$5,2,FALSE)</f>
        <v>Roam Hub</v>
      </c>
      <c r="E359" t="str">
        <v>KE</v>
      </c>
      <c r="F359" t="str">
        <v>A</v>
      </c>
      <c r="G359">
        <v>357</v>
      </c>
      <c r="H359" t="str">
        <f>CONCATENATE("#",C359,"-",E359,"-",F359,"-",G359,)</f>
        <v>#RH-KE-A-357</v>
      </c>
      <c r="I359" t="str">
        <f>concatenate("FO-",A359,"-",TEXT(B359,"00"),H359)</f>
        <v>FO-NBI-00#RH-KE-A-357</v>
      </c>
      <c r="N359" t="str">
        <f>D359&amp;" - "&amp;M359</f>
        <v xml:space="preserve">Roam Hub - </v>
      </c>
      <c r="O359" t="str">
        <f>CONCATENATE(I359,": ",N359)</f>
        <v xml:space="preserve">FO-NBI-00#RH-KE-A-357: Roam Hub - </v>
      </c>
      <c r="S359" t="b">
        <v>0</v>
      </c>
      <c r="T359" t="b">
        <v>0</v>
      </c>
      <c r="U359" t="b">
        <v>0</v>
      </c>
      <c r="V359" t="b">
        <v>0</v>
      </c>
      <c r="W359" t="b">
        <v>0</v>
      </c>
      <c r="AE359">
        <f>sum(AG359:AK359)</f>
        <v>0</v>
      </c>
      <c r="AF359">
        <f>AG359*(6*84/1000)+AH359*(9*84/1000)+AI359*(10*84/1000)+AJ359*(25*84/1000)+AK359*(40*84/1000)</f>
        <v>0</v>
      </c>
    </row>
    <row r="360">
      <c r="A360" t="str">
        <v>NBI</v>
      </c>
      <c r="C360" t="str">
        <v>RH</v>
      </c>
      <c r="D360" t="str">
        <f>vlookup(C360,'List of Chargers'!$A$2:$B$5,2,FALSE)</f>
        <v>Roam Hub</v>
      </c>
      <c r="E360" t="str">
        <v>KE</v>
      </c>
      <c r="F360" t="str">
        <v>A</v>
      </c>
      <c r="G360">
        <v>358</v>
      </c>
      <c r="H360" t="str">
        <f>CONCATENATE("#",C360,"-",E360,"-",F360,"-",G360,)</f>
        <v>#RH-KE-A-358</v>
      </c>
      <c r="I360" t="str">
        <f>concatenate("FO-",A360,"-",TEXT(B360,"00"),H360)</f>
        <v>FO-NBI-00#RH-KE-A-358</v>
      </c>
      <c r="N360" t="str">
        <f>D360&amp;" - "&amp;M360</f>
        <v xml:space="preserve">Roam Hub - </v>
      </c>
      <c r="O360" t="str">
        <f>CONCATENATE(I360,": ",N360)</f>
        <v xml:space="preserve">FO-NBI-00#RH-KE-A-358: Roam Hub - </v>
      </c>
      <c r="S360" t="b">
        <v>0</v>
      </c>
      <c r="T360" t="b">
        <v>0</v>
      </c>
      <c r="U360" t="b">
        <v>0</v>
      </c>
      <c r="V360" t="b">
        <v>0</v>
      </c>
      <c r="W360" t="b">
        <v>0</v>
      </c>
      <c r="AE360">
        <f>sum(AG360:AK360)</f>
        <v>0</v>
      </c>
      <c r="AF360">
        <f>AG360*(6*84/1000)+AH360*(9*84/1000)+AI360*(10*84/1000)+AJ360*(25*84/1000)+AK360*(40*84/1000)</f>
        <v>0</v>
      </c>
    </row>
    <row r="361">
      <c r="A361" t="str">
        <v>NBI</v>
      </c>
      <c r="C361" t="str">
        <v>RH</v>
      </c>
      <c r="D361" t="str">
        <f>vlookup(C361,'List of Chargers'!$A$2:$B$5,2,FALSE)</f>
        <v>Roam Hub</v>
      </c>
      <c r="E361" t="str">
        <v>KE</v>
      </c>
      <c r="F361" t="str">
        <v>A</v>
      </c>
      <c r="G361">
        <v>359</v>
      </c>
      <c r="H361" t="str">
        <f>CONCATENATE("#",C361,"-",E361,"-",F361,"-",G361,)</f>
        <v>#RH-KE-A-359</v>
      </c>
      <c r="I361" t="str">
        <f>concatenate("FO-",A361,"-",TEXT(B361,"00"),H361)</f>
        <v>FO-NBI-00#RH-KE-A-359</v>
      </c>
      <c r="N361" t="str">
        <f>D361&amp;" - "&amp;M361</f>
        <v xml:space="preserve">Roam Hub - </v>
      </c>
      <c r="O361" t="str">
        <f>CONCATENATE(I361,": ",N361)</f>
        <v xml:space="preserve">FO-NBI-00#RH-KE-A-359: Roam Hub - </v>
      </c>
      <c r="S361" t="b">
        <v>0</v>
      </c>
      <c r="T361" t="b">
        <v>0</v>
      </c>
      <c r="U361" t="b">
        <v>0</v>
      </c>
      <c r="V361" t="b">
        <v>0</v>
      </c>
      <c r="W361" t="b">
        <v>0</v>
      </c>
      <c r="AE361">
        <f>sum(AG361:AK361)</f>
        <v>0</v>
      </c>
      <c r="AF361">
        <f>AG361*(6*84/1000)+AH361*(9*84/1000)+AI361*(10*84/1000)+AJ361*(25*84/1000)+AK361*(40*84/1000)</f>
        <v>0</v>
      </c>
    </row>
    <row r="362">
      <c r="A362" t="str">
        <v>NBI</v>
      </c>
      <c r="C362" t="str">
        <v>RH</v>
      </c>
      <c r="D362" t="str">
        <f>vlookup(C362,'List of Chargers'!$A$2:$B$5,2,FALSE)</f>
        <v>Roam Hub</v>
      </c>
      <c r="E362" t="str">
        <v>KE</v>
      </c>
      <c r="F362" t="str">
        <v>A</v>
      </c>
      <c r="G362">
        <v>360</v>
      </c>
      <c r="H362" t="str">
        <f>CONCATENATE("#",C362,"-",E362,"-",F362,"-",G362,)</f>
        <v>#RH-KE-A-360</v>
      </c>
      <c r="I362" t="str">
        <f>concatenate("FO-",A362,"-",TEXT(B362,"00"),H362)</f>
        <v>FO-NBI-00#RH-KE-A-360</v>
      </c>
      <c r="N362" t="str">
        <f>D362&amp;" - "&amp;M362</f>
        <v xml:space="preserve">Roam Hub - </v>
      </c>
      <c r="O362" t="str">
        <f>CONCATENATE(I362,": ",N362)</f>
        <v xml:space="preserve">FO-NBI-00#RH-KE-A-360: Roam Hub - </v>
      </c>
      <c r="S362" t="b">
        <v>0</v>
      </c>
      <c r="T362" t="b">
        <v>0</v>
      </c>
      <c r="U362" t="b">
        <v>0</v>
      </c>
      <c r="V362" t="b">
        <v>0</v>
      </c>
      <c r="W362" t="b">
        <v>0</v>
      </c>
      <c r="AE362">
        <f>sum(AG362:AK362)</f>
        <v>0</v>
      </c>
      <c r="AF362">
        <f>AG362*(6*84/1000)+AH362*(9*84/1000)+AI362*(10*84/1000)+AJ362*(25*84/1000)+AK362*(40*84/1000)</f>
        <v>0</v>
      </c>
    </row>
    <row r="363">
      <c r="A363" t="str">
        <v>NBI</v>
      </c>
      <c r="C363" t="str">
        <v>RH</v>
      </c>
      <c r="D363" t="str">
        <f>vlookup(C363,'List of Chargers'!$A$2:$B$5,2,FALSE)</f>
        <v>Roam Hub</v>
      </c>
      <c r="E363" t="str">
        <v>KE</v>
      </c>
      <c r="F363" t="str">
        <v>A</v>
      </c>
      <c r="G363">
        <v>361</v>
      </c>
      <c r="H363" t="str">
        <f>CONCATENATE("#",C363,"-",E363,"-",F363,"-",G363,)</f>
        <v>#RH-KE-A-361</v>
      </c>
      <c r="I363" t="str">
        <f>concatenate("FO-",A363,"-",TEXT(B363,"00"),H363)</f>
        <v>FO-NBI-00#RH-KE-A-361</v>
      </c>
      <c r="N363" t="str">
        <f>D363&amp;" - "&amp;M363</f>
        <v xml:space="preserve">Roam Hub - </v>
      </c>
      <c r="O363" t="str">
        <f>CONCATENATE(I363,": ",N363)</f>
        <v xml:space="preserve">FO-NBI-00#RH-KE-A-361: Roam Hub - </v>
      </c>
      <c r="S363" t="b">
        <v>0</v>
      </c>
      <c r="T363" t="b">
        <v>0</v>
      </c>
      <c r="U363" t="b">
        <v>0</v>
      </c>
      <c r="V363" t="b">
        <v>0</v>
      </c>
      <c r="W363" t="b">
        <v>0</v>
      </c>
      <c r="AE363">
        <f>sum(AG363:AK363)</f>
        <v>0</v>
      </c>
      <c r="AF363">
        <f>AG363*(6*84/1000)+AH363*(9*84/1000)+AI363*(10*84/1000)+AJ363*(25*84/1000)+AK363*(40*84/1000)</f>
        <v>0</v>
      </c>
    </row>
    <row r="364">
      <c r="A364" t="str">
        <v>NBI</v>
      </c>
      <c r="C364" t="str">
        <v>RH</v>
      </c>
      <c r="D364" t="str">
        <f>vlookup(C364,'List of Chargers'!$A$2:$B$5,2,FALSE)</f>
        <v>Roam Hub</v>
      </c>
      <c r="E364" t="str">
        <v>KE</v>
      </c>
      <c r="F364" t="str">
        <v>A</v>
      </c>
      <c r="G364">
        <v>362</v>
      </c>
      <c r="H364" t="str">
        <f>CONCATENATE("#",C364,"-",E364,"-",F364,"-",G364,)</f>
        <v>#RH-KE-A-362</v>
      </c>
      <c r="I364" t="str">
        <f>concatenate("FO-",A364,"-",TEXT(B364,"00"),H364)</f>
        <v>FO-NBI-00#RH-KE-A-362</v>
      </c>
      <c r="N364" t="str">
        <f>D364&amp;" - "&amp;M364</f>
        <v xml:space="preserve">Roam Hub - </v>
      </c>
      <c r="O364" t="str">
        <f>CONCATENATE(I364,": ",N364)</f>
        <v xml:space="preserve">FO-NBI-00#RH-KE-A-362: Roam Hub - </v>
      </c>
      <c r="S364" t="b">
        <v>0</v>
      </c>
      <c r="T364" t="b">
        <v>0</v>
      </c>
      <c r="U364" t="b">
        <v>0</v>
      </c>
      <c r="V364" t="b">
        <v>0</v>
      </c>
      <c r="W364" t="b">
        <v>0</v>
      </c>
      <c r="AE364">
        <f>sum(AG364:AK364)</f>
        <v>0</v>
      </c>
      <c r="AF364">
        <f>AG364*(6*84/1000)+AH364*(9*84/1000)+AI364*(10*84/1000)+AJ364*(25*84/1000)+AK364*(40*84/1000)</f>
        <v>0</v>
      </c>
    </row>
    <row r="365">
      <c r="A365" t="str">
        <v>NBI</v>
      </c>
      <c r="C365" t="str">
        <v>RH</v>
      </c>
      <c r="D365" t="str">
        <f>vlookup(C365,'List of Chargers'!$A$2:$B$5,2,FALSE)</f>
        <v>Roam Hub</v>
      </c>
      <c r="E365" t="str">
        <v>KE</v>
      </c>
      <c r="F365" t="str">
        <v>A</v>
      </c>
      <c r="G365">
        <v>363</v>
      </c>
      <c r="H365" t="str">
        <f>CONCATENATE("#",C365,"-",E365,"-",F365,"-",G365,)</f>
        <v>#RH-KE-A-363</v>
      </c>
      <c r="I365" t="str">
        <f>concatenate("FO-",A365,"-",TEXT(B365,"00"),H365)</f>
        <v>FO-NBI-00#RH-KE-A-363</v>
      </c>
      <c r="N365" t="str">
        <f>D365&amp;" - "&amp;M365</f>
        <v xml:space="preserve">Roam Hub - </v>
      </c>
      <c r="O365" t="str">
        <f>CONCATENATE(I365,": ",N365)</f>
        <v xml:space="preserve">FO-NBI-00#RH-KE-A-363: Roam Hub - </v>
      </c>
      <c r="S365" t="b">
        <v>0</v>
      </c>
      <c r="T365" t="b">
        <v>0</v>
      </c>
      <c r="U365" t="b">
        <v>0</v>
      </c>
      <c r="V365" t="b">
        <v>0</v>
      </c>
      <c r="W365" t="b">
        <v>0</v>
      </c>
      <c r="AE365">
        <f>sum(AG365:AK365)</f>
        <v>0</v>
      </c>
      <c r="AF365">
        <f>AG365*(6*84/1000)+AH365*(9*84/1000)+AI365*(10*84/1000)+AJ365*(25*84/1000)+AK365*(40*84/1000)</f>
        <v>0</v>
      </c>
    </row>
    <row r="366">
      <c r="A366" t="str">
        <v>NBI</v>
      </c>
      <c r="C366" t="str">
        <v>RH</v>
      </c>
      <c r="D366" t="str">
        <f>vlookup(C366,'List of Chargers'!$A$2:$B$5,2,FALSE)</f>
        <v>Roam Hub</v>
      </c>
      <c r="E366" t="str">
        <v>KE</v>
      </c>
      <c r="F366" t="str">
        <v>A</v>
      </c>
      <c r="G366">
        <v>364</v>
      </c>
      <c r="H366" t="str">
        <f>CONCATENATE("#",C366,"-",E366,"-",F366,"-",G366,)</f>
        <v>#RH-KE-A-364</v>
      </c>
      <c r="I366" t="str">
        <f>concatenate("FO-",A366,"-",TEXT(B366,"00"),H366)</f>
        <v>FO-NBI-00#RH-KE-A-364</v>
      </c>
      <c r="N366" t="str">
        <f>D366&amp;" - "&amp;M366</f>
        <v xml:space="preserve">Roam Hub - </v>
      </c>
      <c r="O366" t="str">
        <f>CONCATENATE(I366,": ",N366)</f>
        <v xml:space="preserve">FO-NBI-00#RH-KE-A-364: Roam Hub - </v>
      </c>
      <c r="S366" t="b">
        <v>0</v>
      </c>
      <c r="T366" t="b">
        <v>0</v>
      </c>
      <c r="U366" t="b">
        <v>0</v>
      </c>
      <c r="V366" t="b">
        <v>0</v>
      </c>
      <c r="W366" t="b">
        <v>0</v>
      </c>
      <c r="AE366">
        <f>sum(AG366:AK366)</f>
        <v>0</v>
      </c>
      <c r="AF366">
        <f>AG366*(6*84/1000)+AH366*(9*84/1000)+AI366*(10*84/1000)+AJ366*(25*84/1000)+AK366*(40*84/1000)</f>
        <v>0</v>
      </c>
    </row>
    <row r="367">
      <c r="A367" t="str">
        <v>NBI</v>
      </c>
      <c r="C367" t="str">
        <v>RH</v>
      </c>
      <c r="D367" t="str">
        <f>vlookup(C367,'List of Chargers'!$A$2:$B$5,2,FALSE)</f>
        <v>Roam Hub</v>
      </c>
      <c r="E367" t="str">
        <v>KE</v>
      </c>
      <c r="F367" t="str">
        <v>A</v>
      </c>
      <c r="G367">
        <v>365</v>
      </c>
      <c r="H367" t="str">
        <f>CONCATENATE("#",C367,"-",E367,"-",F367,"-",G367,)</f>
        <v>#RH-KE-A-365</v>
      </c>
      <c r="I367" t="str">
        <f>concatenate("FO-",A367,"-",TEXT(B367,"00"),H367)</f>
        <v>FO-NBI-00#RH-KE-A-365</v>
      </c>
      <c r="N367" t="str">
        <f>D367&amp;" - "&amp;M367</f>
        <v xml:space="preserve">Roam Hub - </v>
      </c>
      <c r="O367" t="str">
        <f>CONCATENATE(I367,": ",N367)</f>
        <v xml:space="preserve">FO-NBI-00#RH-KE-A-365: Roam Hub - </v>
      </c>
      <c r="S367" t="b">
        <v>0</v>
      </c>
      <c r="T367" t="b">
        <v>0</v>
      </c>
      <c r="U367" t="b">
        <v>0</v>
      </c>
      <c r="V367" t="b">
        <v>0</v>
      </c>
      <c r="W367" t="b">
        <v>0</v>
      </c>
      <c r="AE367">
        <f>sum(AG367:AK367)</f>
        <v>0</v>
      </c>
      <c r="AF367">
        <f>AG367*(6*84/1000)+AH367*(9*84/1000)+AI367*(10*84/1000)+AJ367*(25*84/1000)+AK367*(40*84/1000)</f>
        <v>0</v>
      </c>
    </row>
    <row r="368">
      <c r="A368" t="str">
        <v>NBI</v>
      </c>
      <c r="C368" t="str">
        <v>RH</v>
      </c>
      <c r="D368" t="str">
        <f>vlookup(C368,'List of Chargers'!$A$2:$B$5,2,FALSE)</f>
        <v>Roam Hub</v>
      </c>
      <c r="E368" t="str">
        <v>KE</v>
      </c>
      <c r="F368" t="str">
        <v>A</v>
      </c>
      <c r="G368">
        <v>366</v>
      </c>
      <c r="H368" t="str">
        <f>CONCATENATE("#",C368,"-",E368,"-",F368,"-",G368,)</f>
        <v>#RH-KE-A-366</v>
      </c>
      <c r="I368" t="str">
        <f>concatenate("FO-",A368,"-",TEXT(B368,"00"),H368)</f>
        <v>FO-NBI-00#RH-KE-A-366</v>
      </c>
      <c r="N368" t="str">
        <f>D368&amp;" - "&amp;M368</f>
        <v xml:space="preserve">Roam Hub - </v>
      </c>
      <c r="O368" t="str">
        <f>CONCATENATE(I368,": ",N368)</f>
        <v xml:space="preserve">FO-NBI-00#RH-KE-A-366: Roam Hub - </v>
      </c>
      <c r="S368" t="b">
        <v>0</v>
      </c>
      <c r="T368" t="b">
        <v>0</v>
      </c>
      <c r="U368" t="b">
        <v>0</v>
      </c>
      <c r="V368" t="b">
        <v>0</v>
      </c>
      <c r="W368" t="b">
        <v>0</v>
      </c>
      <c r="AE368">
        <f>sum(AG368:AK368)</f>
        <v>0</v>
      </c>
      <c r="AF368">
        <f>AG368*(6*84/1000)+AH368*(9*84/1000)+AI368*(10*84/1000)+AJ368*(25*84/1000)+AK368*(40*84/1000)</f>
        <v>0</v>
      </c>
    </row>
    <row r="369">
      <c r="A369" t="str">
        <v>NBI</v>
      </c>
      <c r="C369" t="str">
        <v>RH</v>
      </c>
      <c r="D369" t="str">
        <f>vlookup(C369,'List of Chargers'!$A$2:$B$5,2,FALSE)</f>
        <v>Roam Hub</v>
      </c>
      <c r="E369" t="str">
        <v>KE</v>
      </c>
      <c r="F369" t="str">
        <v>A</v>
      </c>
      <c r="G369">
        <v>367</v>
      </c>
      <c r="H369" t="str">
        <f>CONCATENATE("#",C369,"-",E369,"-",F369,"-",G369,)</f>
        <v>#RH-KE-A-367</v>
      </c>
      <c r="I369" t="str">
        <f>concatenate("FO-",A369,"-",TEXT(B369,"00"),H369)</f>
        <v>FO-NBI-00#RH-KE-A-367</v>
      </c>
      <c r="N369" t="str">
        <f>D369&amp;" - "&amp;M369</f>
        <v xml:space="preserve">Roam Hub - </v>
      </c>
      <c r="O369" t="str">
        <f>CONCATENATE(I369,": ",N369)</f>
        <v xml:space="preserve">FO-NBI-00#RH-KE-A-367: Roam Hub - </v>
      </c>
      <c r="S369" t="b">
        <v>0</v>
      </c>
      <c r="T369" t="b">
        <v>0</v>
      </c>
      <c r="U369" t="b">
        <v>0</v>
      </c>
      <c r="V369" t="b">
        <v>0</v>
      </c>
      <c r="W369" t="b">
        <v>0</v>
      </c>
      <c r="AE369">
        <f>sum(AG369:AK369)</f>
        <v>0</v>
      </c>
      <c r="AF369">
        <f>AG369*(6*84/1000)+AH369*(9*84/1000)+AI369*(10*84/1000)+AJ369*(25*84/1000)+AK369*(40*84/1000)</f>
        <v>0</v>
      </c>
    </row>
    <row r="370">
      <c r="A370" t="str">
        <v>NBI</v>
      </c>
      <c r="C370" t="str">
        <v>RH</v>
      </c>
      <c r="D370" t="str">
        <f>vlookup(C370,'List of Chargers'!$A$2:$B$5,2,FALSE)</f>
        <v>Roam Hub</v>
      </c>
      <c r="E370" t="str">
        <v>KE</v>
      </c>
      <c r="F370" t="str">
        <v>A</v>
      </c>
      <c r="G370">
        <v>368</v>
      </c>
      <c r="H370" t="str">
        <f>CONCATENATE("#",C370,"-",E370,"-",F370,"-",G370,)</f>
        <v>#RH-KE-A-368</v>
      </c>
      <c r="I370" t="str">
        <f>concatenate("FO-",A370,"-",TEXT(B370,"00"),H370)</f>
        <v>FO-NBI-00#RH-KE-A-368</v>
      </c>
      <c r="N370" t="str">
        <f>D370&amp;" - "&amp;M370</f>
        <v xml:space="preserve">Roam Hub - </v>
      </c>
      <c r="O370" t="str">
        <f>CONCATENATE(I370,": ",N370)</f>
        <v xml:space="preserve">FO-NBI-00#RH-KE-A-368: Roam Hub - </v>
      </c>
      <c r="S370" t="b">
        <v>0</v>
      </c>
      <c r="T370" t="b">
        <v>0</v>
      </c>
      <c r="U370" t="b">
        <v>0</v>
      </c>
      <c r="V370" t="b">
        <v>0</v>
      </c>
      <c r="W370" t="b">
        <v>0</v>
      </c>
      <c r="AE370">
        <f>sum(AG370:AK370)</f>
        <v>0</v>
      </c>
      <c r="AF370">
        <f>AG370*(6*84/1000)+AH370*(9*84/1000)+AI370*(10*84/1000)+AJ370*(25*84/1000)+AK370*(40*84/1000)</f>
        <v>0</v>
      </c>
    </row>
    <row r="371">
      <c r="A371" t="str">
        <v>NBI</v>
      </c>
      <c r="C371" t="str">
        <v>RH</v>
      </c>
      <c r="D371" t="str">
        <f>vlookup(C371,'List of Chargers'!$A$2:$B$5,2,FALSE)</f>
        <v>Roam Hub</v>
      </c>
      <c r="E371" t="str">
        <v>KE</v>
      </c>
      <c r="F371" t="str">
        <v>A</v>
      </c>
      <c r="G371">
        <v>369</v>
      </c>
      <c r="H371" t="str">
        <f>CONCATENATE("#",C371,"-",E371,"-",F371,"-",G371,)</f>
        <v>#RH-KE-A-369</v>
      </c>
      <c r="I371" t="str">
        <f>concatenate("FO-",A371,"-",TEXT(B371,"00"),H371)</f>
        <v>FO-NBI-00#RH-KE-A-369</v>
      </c>
      <c r="N371" t="str">
        <f>D371&amp;" - "&amp;M371</f>
        <v xml:space="preserve">Roam Hub - </v>
      </c>
      <c r="O371" t="str">
        <f>CONCATENATE(I371,": ",N371)</f>
        <v xml:space="preserve">FO-NBI-00#RH-KE-A-369: Roam Hub - </v>
      </c>
      <c r="S371" t="b">
        <v>0</v>
      </c>
      <c r="T371" t="b">
        <v>0</v>
      </c>
      <c r="U371" t="b">
        <v>0</v>
      </c>
      <c r="V371" t="b">
        <v>0</v>
      </c>
      <c r="W371" t="b">
        <v>0</v>
      </c>
      <c r="AE371">
        <f>sum(AG371:AK371)</f>
        <v>0</v>
      </c>
      <c r="AF371">
        <f>AG371*(6*84/1000)+AH371*(9*84/1000)+AI371*(10*84/1000)+AJ371*(25*84/1000)+AK371*(40*84/1000)</f>
        <v>0</v>
      </c>
    </row>
    <row r="372">
      <c r="A372" t="str">
        <v>NBI</v>
      </c>
      <c r="C372" t="str">
        <v>RH</v>
      </c>
      <c r="D372" t="str">
        <f>vlookup(C372,'List of Chargers'!$A$2:$B$5,2,FALSE)</f>
        <v>Roam Hub</v>
      </c>
      <c r="E372" t="str">
        <v>KE</v>
      </c>
      <c r="F372" t="str">
        <v>A</v>
      </c>
      <c r="G372">
        <v>370</v>
      </c>
      <c r="H372" t="str">
        <f>CONCATENATE("#",C372,"-",E372,"-",F372,"-",G372,)</f>
        <v>#RH-KE-A-370</v>
      </c>
      <c r="I372" t="str">
        <f>concatenate("FO-",A372,"-",TEXT(B372,"00"),H372)</f>
        <v>FO-NBI-00#RH-KE-A-370</v>
      </c>
      <c r="N372" t="str">
        <f>D372&amp;" - "&amp;M372</f>
        <v xml:space="preserve">Roam Hub - </v>
      </c>
      <c r="O372" t="str">
        <f>CONCATENATE(I372,": ",N372)</f>
        <v xml:space="preserve">FO-NBI-00#RH-KE-A-370: Roam Hub - </v>
      </c>
      <c r="S372" t="b">
        <v>0</v>
      </c>
      <c r="T372" t="b">
        <v>0</v>
      </c>
      <c r="U372" t="b">
        <v>0</v>
      </c>
      <c r="V372" t="b">
        <v>0</v>
      </c>
      <c r="W372" t="b">
        <v>0</v>
      </c>
      <c r="AE372">
        <f>sum(AG372:AK372)</f>
        <v>0</v>
      </c>
      <c r="AF372">
        <f>AG372*(6*84/1000)+AH372*(9*84/1000)+AI372*(10*84/1000)+AJ372*(25*84/1000)+AK372*(40*84/1000)</f>
        <v>0</v>
      </c>
    </row>
    <row r="373">
      <c r="A373" t="str">
        <v>NBI</v>
      </c>
      <c r="C373" t="str">
        <v>RH</v>
      </c>
      <c r="D373" t="str">
        <f>vlookup(C373,'List of Chargers'!$A$2:$B$5,2,FALSE)</f>
        <v>Roam Hub</v>
      </c>
      <c r="E373" t="str">
        <v>KE</v>
      </c>
      <c r="F373" t="str">
        <v>A</v>
      </c>
      <c r="G373">
        <v>371</v>
      </c>
      <c r="H373" t="str">
        <f>CONCATENATE("#",C373,"-",E373,"-",F373,"-",G373,)</f>
        <v>#RH-KE-A-371</v>
      </c>
      <c r="I373" t="str">
        <f>concatenate("FO-",A373,"-",TEXT(B373,"00"),H373)</f>
        <v>FO-NBI-00#RH-KE-A-371</v>
      </c>
      <c r="N373" t="str">
        <f>D373&amp;" - "&amp;M373</f>
        <v xml:space="preserve">Roam Hub - </v>
      </c>
      <c r="O373" t="str">
        <f>CONCATENATE(I373,": ",N373)</f>
        <v xml:space="preserve">FO-NBI-00#RH-KE-A-371: Roam Hub - </v>
      </c>
      <c r="S373" t="b">
        <v>0</v>
      </c>
      <c r="T373" t="b">
        <v>0</v>
      </c>
      <c r="U373" t="b">
        <v>0</v>
      </c>
      <c r="V373" t="b">
        <v>0</v>
      </c>
      <c r="W373" t="b">
        <v>0</v>
      </c>
      <c r="AE373">
        <f>sum(AG373:AK373)</f>
        <v>0</v>
      </c>
      <c r="AF373">
        <f>AG373*(6*84/1000)+AH373*(9*84/1000)+AI373*(10*84/1000)+AJ373*(25*84/1000)+AK373*(40*84/1000)</f>
        <v>0</v>
      </c>
    </row>
    <row r="374">
      <c r="A374" t="str">
        <v>NBI</v>
      </c>
      <c r="C374" t="str">
        <v>RH</v>
      </c>
      <c r="D374" t="str">
        <f>vlookup(C374,'List of Chargers'!$A$2:$B$5,2,FALSE)</f>
        <v>Roam Hub</v>
      </c>
      <c r="E374" t="str">
        <v>KE</v>
      </c>
      <c r="F374" t="str">
        <v>A</v>
      </c>
      <c r="G374">
        <v>372</v>
      </c>
      <c r="H374" t="str">
        <f>CONCATENATE("#",C374,"-",E374,"-",F374,"-",G374,)</f>
        <v>#RH-KE-A-372</v>
      </c>
      <c r="I374" t="str">
        <f>concatenate("FO-",A374,"-",TEXT(B374,"00"),H374)</f>
        <v>FO-NBI-00#RH-KE-A-372</v>
      </c>
      <c r="N374" t="str">
        <f>D374&amp;" - "&amp;M374</f>
        <v xml:space="preserve">Roam Hub - </v>
      </c>
      <c r="O374" t="str">
        <f>CONCATENATE(I374,": ",N374)</f>
        <v xml:space="preserve">FO-NBI-00#RH-KE-A-372: Roam Hub - </v>
      </c>
      <c r="S374" t="b">
        <v>0</v>
      </c>
      <c r="T374" t="b">
        <v>0</v>
      </c>
      <c r="U374" t="b">
        <v>0</v>
      </c>
      <c r="V374" t="b">
        <v>0</v>
      </c>
      <c r="W374" t="b">
        <v>0</v>
      </c>
      <c r="AE374">
        <f>sum(AG374:AK374)</f>
        <v>0</v>
      </c>
      <c r="AF374">
        <f>AG374*(6*84/1000)+AH374*(9*84/1000)+AI374*(10*84/1000)+AJ374*(25*84/1000)+AK374*(40*84/1000)</f>
        <v>0</v>
      </c>
    </row>
    <row r="375">
      <c r="A375" t="str">
        <v>NBI</v>
      </c>
      <c r="C375" t="str">
        <v>RH</v>
      </c>
      <c r="D375" t="str">
        <f>vlookup(C375,'List of Chargers'!$A$2:$B$5,2,FALSE)</f>
        <v>Roam Hub</v>
      </c>
      <c r="E375" t="str">
        <v>KE</v>
      </c>
      <c r="F375" t="str">
        <v>A</v>
      </c>
      <c r="G375">
        <v>373</v>
      </c>
      <c r="H375" t="str">
        <f>CONCATENATE("#",C375,"-",E375,"-",F375,"-",G375,)</f>
        <v>#RH-KE-A-373</v>
      </c>
      <c r="I375" t="str">
        <f>concatenate("FO-",A375,"-",TEXT(B375,"00"),H375)</f>
        <v>FO-NBI-00#RH-KE-A-373</v>
      </c>
      <c r="N375" t="str">
        <f>D375&amp;" - "&amp;M375</f>
        <v xml:space="preserve">Roam Hub - </v>
      </c>
      <c r="O375" t="str">
        <f>CONCATENATE(I375,": ",N375)</f>
        <v xml:space="preserve">FO-NBI-00#RH-KE-A-373: Roam Hub - </v>
      </c>
      <c r="S375" t="b">
        <v>0</v>
      </c>
      <c r="T375" t="b">
        <v>0</v>
      </c>
      <c r="U375" t="b">
        <v>0</v>
      </c>
      <c r="V375" t="b">
        <v>0</v>
      </c>
      <c r="W375" t="b">
        <v>0</v>
      </c>
      <c r="AE375">
        <f>sum(AG375:AK375)</f>
        <v>0</v>
      </c>
      <c r="AF375">
        <f>AG375*(6*84/1000)+AH375*(9*84/1000)+AI375*(10*84/1000)+AJ375*(25*84/1000)+AK375*(40*84/1000)</f>
        <v>0</v>
      </c>
    </row>
    <row r="376">
      <c r="A376" t="str">
        <v>NBI</v>
      </c>
      <c r="C376" t="str">
        <v>RH</v>
      </c>
      <c r="D376" t="str">
        <f>vlookup(C376,'List of Chargers'!$A$2:$B$5,2,FALSE)</f>
        <v>Roam Hub</v>
      </c>
      <c r="E376" t="str">
        <v>KE</v>
      </c>
      <c r="F376" t="str">
        <v>A</v>
      </c>
      <c r="G376">
        <v>374</v>
      </c>
      <c r="H376" t="str">
        <f>CONCATENATE("#",C376,"-",E376,"-",F376,"-",G376,)</f>
        <v>#RH-KE-A-374</v>
      </c>
      <c r="I376" t="str">
        <f>concatenate("FO-",A376,"-",TEXT(B376,"00"),H376)</f>
        <v>FO-NBI-00#RH-KE-A-374</v>
      </c>
      <c r="N376" t="str">
        <f>D376&amp;" - "&amp;M376</f>
        <v xml:space="preserve">Roam Hub - </v>
      </c>
      <c r="O376" t="str">
        <f>CONCATENATE(I376,": ",N376)</f>
        <v xml:space="preserve">FO-NBI-00#RH-KE-A-374: Roam Hub - </v>
      </c>
      <c r="S376" t="b">
        <v>0</v>
      </c>
      <c r="T376" t="b">
        <v>0</v>
      </c>
      <c r="U376" t="b">
        <v>0</v>
      </c>
      <c r="V376" t="b">
        <v>0</v>
      </c>
      <c r="W376" t="b">
        <v>0</v>
      </c>
      <c r="AE376">
        <f>sum(AG376:AK376)</f>
        <v>0</v>
      </c>
      <c r="AF376">
        <f>AG376*(6*84/1000)+AH376*(9*84/1000)+AI376*(10*84/1000)+AJ376*(25*84/1000)+AK376*(40*84/1000)</f>
        <v>0</v>
      </c>
    </row>
    <row r="377">
      <c r="A377" t="str">
        <v>NBI</v>
      </c>
      <c r="C377" t="str">
        <v>RH</v>
      </c>
      <c r="D377" t="str">
        <f>vlookup(C377,'List of Chargers'!$A$2:$B$5,2,FALSE)</f>
        <v>Roam Hub</v>
      </c>
      <c r="E377" t="str">
        <v>KE</v>
      </c>
      <c r="F377" t="str">
        <v>A</v>
      </c>
      <c r="G377">
        <v>375</v>
      </c>
      <c r="H377" t="str">
        <f>CONCATENATE("#",C377,"-",E377,"-",F377,"-",G377,)</f>
        <v>#RH-KE-A-375</v>
      </c>
      <c r="I377" t="str">
        <f>concatenate("FO-",A377,"-",TEXT(B377,"00"),H377)</f>
        <v>FO-NBI-00#RH-KE-A-375</v>
      </c>
      <c r="N377" t="str">
        <f>D377&amp;" - "&amp;M377</f>
        <v xml:space="preserve">Roam Hub - </v>
      </c>
      <c r="O377" t="str">
        <f>CONCATENATE(I377,": ",N377)</f>
        <v xml:space="preserve">FO-NBI-00#RH-KE-A-375: Roam Hub - </v>
      </c>
      <c r="S377" t="b">
        <v>0</v>
      </c>
      <c r="T377" t="b">
        <v>0</v>
      </c>
      <c r="U377" t="b">
        <v>0</v>
      </c>
      <c r="V377" t="b">
        <v>0</v>
      </c>
      <c r="W377" t="b">
        <v>0</v>
      </c>
      <c r="AE377">
        <f>sum(AG377:AK377)</f>
        <v>0</v>
      </c>
      <c r="AF377">
        <f>AG377*(6*84/1000)+AH377*(9*84/1000)+AI377*(10*84/1000)+AJ377*(25*84/1000)+AK377*(40*84/1000)</f>
        <v>0</v>
      </c>
    </row>
    <row r="378">
      <c r="A378" t="str">
        <v>NBI</v>
      </c>
      <c r="C378" t="str">
        <v>RH</v>
      </c>
      <c r="D378" t="str">
        <f>vlookup(C378,'List of Chargers'!$A$2:$B$5,2,FALSE)</f>
        <v>Roam Hub</v>
      </c>
      <c r="E378" t="str">
        <v>KE</v>
      </c>
      <c r="F378" t="str">
        <v>A</v>
      </c>
      <c r="G378">
        <v>376</v>
      </c>
      <c r="H378" t="str">
        <f>CONCATENATE("#",C378,"-",E378,"-",F378,"-",G378,)</f>
        <v>#RH-KE-A-376</v>
      </c>
      <c r="I378" t="str">
        <f>concatenate("FO-",A378,"-",TEXT(B378,"00"),H378)</f>
        <v>FO-NBI-00#RH-KE-A-376</v>
      </c>
      <c r="N378" t="str">
        <f>D378&amp;" - "&amp;M378</f>
        <v xml:space="preserve">Roam Hub - </v>
      </c>
      <c r="O378" t="str">
        <f>CONCATENATE(I378,": ",N378)</f>
        <v xml:space="preserve">FO-NBI-00#RH-KE-A-376: Roam Hub - </v>
      </c>
      <c r="S378" t="b">
        <v>0</v>
      </c>
      <c r="T378" t="b">
        <v>0</v>
      </c>
      <c r="U378" t="b">
        <v>0</v>
      </c>
      <c r="V378" t="b">
        <v>0</v>
      </c>
      <c r="W378" t="b">
        <v>0</v>
      </c>
      <c r="AE378">
        <f>sum(AG378:AK378)</f>
        <v>0</v>
      </c>
      <c r="AF378">
        <f>AG378*(6*84/1000)+AH378*(9*84/1000)+AI378*(10*84/1000)+AJ378*(25*84/1000)+AK378*(40*84/1000)</f>
        <v>0</v>
      </c>
    </row>
    <row r="379">
      <c r="A379" t="str">
        <v>NBI</v>
      </c>
      <c r="C379" t="str">
        <v>RH</v>
      </c>
      <c r="D379" t="str">
        <f>vlookup(C379,'List of Chargers'!$A$2:$B$5,2,FALSE)</f>
        <v>Roam Hub</v>
      </c>
      <c r="E379" t="str">
        <v>KE</v>
      </c>
      <c r="F379" t="str">
        <v>A</v>
      </c>
      <c r="G379">
        <v>377</v>
      </c>
      <c r="H379" t="str">
        <f>CONCATENATE("#",C379,"-",E379,"-",F379,"-",G379,)</f>
        <v>#RH-KE-A-377</v>
      </c>
      <c r="I379" t="str">
        <f>concatenate("FO-",A379,"-",TEXT(B379,"00"),H379)</f>
        <v>FO-NBI-00#RH-KE-A-377</v>
      </c>
      <c r="N379" t="str">
        <f>D379&amp;" - "&amp;M379</f>
        <v xml:space="preserve">Roam Hub - </v>
      </c>
      <c r="O379" t="str">
        <f>CONCATENATE(I379,": ",N379)</f>
        <v xml:space="preserve">FO-NBI-00#RH-KE-A-377: Roam Hub - </v>
      </c>
      <c r="S379" t="b">
        <v>0</v>
      </c>
      <c r="T379" t="b">
        <v>0</v>
      </c>
      <c r="U379" t="b">
        <v>0</v>
      </c>
      <c r="V379" t="b">
        <v>0</v>
      </c>
      <c r="W379" t="b">
        <v>0</v>
      </c>
      <c r="AE379">
        <f>sum(AG379:AK379)</f>
        <v>0</v>
      </c>
      <c r="AF379">
        <f>AG379*(6*84/1000)+AH379*(9*84/1000)+AI379*(10*84/1000)+AJ379*(25*84/1000)+AK379*(40*84/1000)</f>
        <v>0</v>
      </c>
    </row>
    <row r="380">
      <c r="A380" t="str">
        <v>NBI</v>
      </c>
      <c r="C380" t="str">
        <v>RH</v>
      </c>
      <c r="D380" t="str">
        <f>vlookup(C380,'List of Chargers'!$A$2:$B$5,2,FALSE)</f>
        <v>Roam Hub</v>
      </c>
      <c r="E380" t="str">
        <v>KE</v>
      </c>
      <c r="F380" t="str">
        <v>A</v>
      </c>
      <c r="G380">
        <v>378</v>
      </c>
      <c r="H380" t="str">
        <f>CONCATENATE("#",C380,"-",E380,"-",F380,"-",G380,)</f>
        <v>#RH-KE-A-378</v>
      </c>
      <c r="I380" t="str">
        <f>concatenate("FO-",A380,"-",TEXT(B380,"00"),H380)</f>
        <v>FO-NBI-00#RH-KE-A-378</v>
      </c>
      <c r="N380" t="str">
        <f>D380&amp;" - "&amp;M380</f>
        <v xml:space="preserve">Roam Hub - </v>
      </c>
      <c r="O380" t="str">
        <f>CONCATENATE(I380,": ",N380)</f>
        <v xml:space="preserve">FO-NBI-00#RH-KE-A-378: Roam Hub - </v>
      </c>
      <c r="S380" t="b">
        <v>0</v>
      </c>
      <c r="T380" t="b">
        <v>0</v>
      </c>
      <c r="U380" t="b">
        <v>0</v>
      </c>
      <c r="V380" t="b">
        <v>0</v>
      </c>
      <c r="W380" t="b">
        <v>0</v>
      </c>
      <c r="AE380">
        <f>sum(AG380:AK380)</f>
        <v>0</v>
      </c>
      <c r="AF380">
        <f>AG380*(6*84/1000)+AH380*(9*84/1000)+AI380*(10*84/1000)+AJ380*(25*84/1000)+AK380*(40*84/1000)</f>
        <v>0</v>
      </c>
    </row>
    <row r="381">
      <c r="A381" t="str">
        <v>NBI</v>
      </c>
      <c r="C381" t="str">
        <v>RH</v>
      </c>
      <c r="D381" t="str">
        <f>vlookup(C381,'List of Chargers'!$A$2:$B$5,2,FALSE)</f>
        <v>Roam Hub</v>
      </c>
      <c r="E381" t="str">
        <v>KE</v>
      </c>
      <c r="F381" t="str">
        <v>A</v>
      </c>
      <c r="G381">
        <v>379</v>
      </c>
      <c r="H381" t="str">
        <f>CONCATENATE("#",C381,"-",E381,"-",F381,"-",G381,)</f>
        <v>#RH-KE-A-379</v>
      </c>
      <c r="I381" t="str">
        <f>concatenate("FO-",A381,"-",TEXT(B381,"00"),H381)</f>
        <v>FO-NBI-00#RH-KE-A-379</v>
      </c>
      <c r="N381" t="str">
        <f>D381&amp;" - "&amp;M381</f>
        <v xml:space="preserve">Roam Hub - </v>
      </c>
      <c r="O381" t="str">
        <f>CONCATENATE(I381,": ",N381)</f>
        <v xml:space="preserve">FO-NBI-00#RH-KE-A-379: Roam Hub - </v>
      </c>
      <c r="S381" t="b">
        <v>0</v>
      </c>
      <c r="T381" t="b">
        <v>0</v>
      </c>
      <c r="U381" t="b">
        <v>0</v>
      </c>
      <c r="V381" t="b">
        <v>0</v>
      </c>
      <c r="W381" t="b">
        <v>0</v>
      </c>
      <c r="AE381">
        <f>sum(AG381:AK381)</f>
        <v>0</v>
      </c>
      <c r="AF381">
        <f>AG381*(6*84/1000)+AH381*(9*84/1000)+AI381*(10*84/1000)+AJ381*(25*84/1000)+AK381*(40*84/1000)</f>
        <v>0</v>
      </c>
    </row>
    <row r="382">
      <c r="A382" t="str">
        <v>NBI</v>
      </c>
      <c r="C382" t="str">
        <v>RH</v>
      </c>
      <c r="D382" t="str">
        <f>vlookup(C382,'List of Chargers'!$A$2:$B$5,2,FALSE)</f>
        <v>Roam Hub</v>
      </c>
      <c r="E382" t="str">
        <v>KE</v>
      </c>
      <c r="F382" t="str">
        <v>A</v>
      </c>
      <c r="G382">
        <v>380</v>
      </c>
      <c r="H382" t="str">
        <f>CONCATENATE("#",C382,"-",E382,"-",F382,"-",G382,)</f>
        <v>#RH-KE-A-380</v>
      </c>
      <c r="I382" t="str">
        <f>concatenate("FO-",A382,"-",TEXT(B382,"00"),H382)</f>
        <v>FO-NBI-00#RH-KE-A-380</v>
      </c>
      <c r="N382" t="str">
        <f>D382&amp;" - "&amp;M382</f>
        <v xml:space="preserve">Roam Hub - </v>
      </c>
      <c r="O382" t="str">
        <f>CONCATENATE(I382,": ",N382)</f>
        <v xml:space="preserve">FO-NBI-00#RH-KE-A-380: Roam Hub - </v>
      </c>
      <c r="S382" t="b">
        <v>0</v>
      </c>
      <c r="T382" t="b">
        <v>0</v>
      </c>
      <c r="U382" t="b">
        <v>0</v>
      </c>
      <c r="V382" t="b">
        <v>0</v>
      </c>
      <c r="W382" t="b">
        <v>0</v>
      </c>
      <c r="AE382">
        <f>sum(AG382:AK382)</f>
        <v>0</v>
      </c>
      <c r="AF382">
        <f>AG382*(6*84/1000)+AH382*(9*84/1000)+AI382*(10*84/1000)+AJ382*(25*84/1000)+AK382*(40*84/1000)</f>
        <v>0</v>
      </c>
    </row>
    <row r="383">
      <c r="A383" t="str">
        <v>NBI</v>
      </c>
      <c r="C383" t="str">
        <v>RH</v>
      </c>
      <c r="D383" t="str">
        <f>vlookup(C383,'List of Chargers'!$A$2:$B$5,2,FALSE)</f>
        <v>Roam Hub</v>
      </c>
      <c r="E383" t="str">
        <v>KE</v>
      </c>
      <c r="F383" t="str">
        <v>A</v>
      </c>
      <c r="G383">
        <v>381</v>
      </c>
      <c r="H383" t="str">
        <f>CONCATENATE("#",C383,"-",E383,"-",F383,"-",G383,)</f>
        <v>#RH-KE-A-381</v>
      </c>
      <c r="I383" t="str">
        <f>concatenate("FO-",A383,"-",TEXT(B383,"00"),H383)</f>
        <v>FO-NBI-00#RH-KE-A-381</v>
      </c>
      <c r="N383" t="str">
        <f>D383&amp;" - "&amp;M383</f>
        <v xml:space="preserve">Roam Hub - </v>
      </c>
      <c r="O383" t="str">
        <f>CONCATENATE(I383,": ",N383)</f>
        <v xml:space="preserve">FO-NBI-00#RH-KE-A-381: Roam Hub - </v>
      </c>
      <c r="S383" t="b">
        <v>0</v>
      </c>
      <c r="T383" t="b">
        <v>0</v>
      </c>
      <c r="U383" t="b">
        <v>0</v>
      </c>
      <c r="V383" t="b">
        <v>0</v>
      </c>
      <c r="W383" t="b">
        <v>0</v>
      </c>
      <c r="AE383">
        <f>sum(AG383:AK383)</f>
        <v>0</v>
      </c>
      <c r="AF383">
        <f>AG383*(6*84/1000)+AH383*(9*84/1000)+AI383*(10*84/1000)+AJ383*(25*84/1000)+AK383*(40*84/1000)</f>
        <v>0</v>
      </c>
    </row>
    <row r="384">
      <c r="A384" t="str">
        <v>NBI</v>
      </c>
      <c r="C384" t="str">
        <v>RH</v>
      </c>
      <c r="D384" t="str">
        <f>vlookup(C384,'List of Chargers'!$A$2:$B$5,2,FALSE)</f>
        <v>Roam Hub</v>
      </c>
      <c r="E384" t="str">
        <v>KE</v>
      </c>
      <c r="F384" t="str">
        <v>A</v>
      </c>
      <c r="G384">
        <v>382</v>
      </c>
      <c r="H384" t="str">
        <f>CONCATENATE("#",C384,"-",E384,"-",F384,"-",G384,)</f>
        <v>#RH-KE-A-382</v>
      </c>
      <c r="I384" t="str">
        <f>concatenate("FO-",A384,"-",TEXT(B384,"00"),H384)</f>
        <v>FO-NBI-00#RH-KE-A-382</v>
      </c>
      <c r="N384" t="str">
        <f>D384&amp;" - "&amp;M384</f>
        <v xml:space="preserve">Roam Hub - </v>
      </c>
      <c r="O384" t="str">
        <f>CONCATENATE(I384,": ",N384)</f>
        <v xml:space="preserve">FO-NBI-00#RH-KE-A-382: Roam Hub - </v>
      </c>
      <c r="S384" t="b">
        <v>0</v>
      </c>
      <c r="T384" t="b">
        <v>0</v>
      </c>
      <c r="U384" t="b">
        <v>0</v>
      </c>
      <c r="V384" t="b">
        <v>0</v>
      </c>
      <c r="W384" t="b">
        <v>0</v>
      </c>
      <c r="AE384">
        <f>sum(AG384:AK384)</f>
        <v>0</v>
      </c>
      <c r="AF384">
        <f>AG384*(6*84/1000)+AH384*(9*84/1000)+AI384*(10*84/1000)+AJ384*(25*84/1000)+AK384*(40*84/1000)</f>
        <v>0</v>
      </c>
    </row>
    <row r="385">
      <c r="A385" t="str">
        <v>NBI</v>
      </c>
      <c r="C385" t="str">
        <v>RH</v>
      </c>
      <c r="D385" t="str">
        <f>vlookup(C385,'List of Chargers'!$A$2:$B$5,2,FALSE)</f>
        <v>Roam Hub</v>
      </c>
      <c r="E385" t="str">
        <v>KE</v>
      </c>
      <c r="F385" t="str">
        <v>A</v>
      </c>
      <c r="G385">
        <v>383</v>
      </c>
      <c r="H385" t="str">
        <f>CONCATENATE("#",C385,"-",E385,"-",F385,"-",G385,)</f>
        <v>#RH-KE-A-383</v>
      </c>
      <c r="I385" t="str">
        <f>concatenate("FO-",A385,"-",TEXT(B385,"00"),H385)</f>
        <v>FO-NBI-00#RH-KE-A-383</v>
      </c>
      <c r="N385" t="str">
        <f>D385&amp;" - "&amp;M385</f>
        <v xml:space="preserve">Roam Hub - </v>
      </c>
      <c r="O385" t="str">
        <f>CONCATENATE(I385,": ",N385)</f>
        <v xml:space="preserve">FO-NBI-00#RH-KE-A-383: Roam Hub - </v>
      </c>
      <c r="S385" t="b">
        <v>0</v>
      </c>
      <c r="T385" t="b">
        <v>0</v>
      </c>
      <c r="U385" t="b">
        <v>0</v>
      </c>
      <c r="V385" t="b">
        <v>0</v>
      </c>
      <c r="W385" t="b">
        <v>0</v>
      </c>
      <c r="AE385">
        <f>sum(AG385:AK385)</f>
        <v>0</v>
      </c>
      <c r="AF385">
        <f>AG385*(6*84/1000)+AH385*(9*84/1000)+AI385*(10*84/1000)+AJ385*(25*84/1000)+AK385*(40*84/1000)</f>
        <v>0</v>
      </c>
    </row>
    <row r="386">
      <c r="A386" t="str">
        <v>NBI</v>
      </c>
      <c r="C386" t="str">
        <v>RH</v>
      </c>
      <c r="D386" t="str">
        <f>vlookup(C386,'List of Chargers'!$A$2:$B$5,2,FALSE)</f>
        <v>Roam Hub</v>
      </c>
      <c r="E386" t="str">
        <v>KE</v>
      </c>
      <c r="F386" t="str">
        <v>A</v>
      </c>
      <c r="G386">
        <v>384</v>
      </c>
      <c r="H386" t="str">
        <f>CONCATENATE("#",C386,"-",E386,"-",F386,"-",G386,)</f>
        <v>#RH-KE-A-384</v>
      </c>
      <c r="I386" t="str">
        <f>concatenate("FO-",A386,"-",TEXT(B386,"00"),H386)</f>
        <v>FO-NBI-00#RH-KE-A-384</v>
      </c>
      <c r="N386" t="str">
        <f>D386&amp;" - "&amp;M386</f>
        <v xml:space="preserve">Roam Hub - </v>
      </c>
      <c r="O386" t="str">
        <f>CONCATENATE(I386,": ",N386)</f>
        <v xml:space="preserve">FO-NBI-00#RH-KE-A-384: Roam Hub - </v>
      </c>
      <c r="S386" t="b">
        <v>0</v>
      </c>
      <c r="T386" t="b">
        <v>0</v>
      </c>
      <c r="U386" t="b">
        <v>0</v>
      </c>
      <c r="V386" t="b">
        <v>0</v>
      </c>
      <c r="W386" t="b">
        <v>0</v>
      </c>
      <c r="AE386">
        <f>sum(AG386:AK386)</f>
        <v>0</v>
      </c>
      <c r="AF386">
        <f>AG386*(6*84/1000)+AH386*(9*84/1000)+AI386*(10*84/1000)+AJ386*(25*84/1000)+AK386*(40*84/1000)</f>
        <v>0</v>
      </c>
    </row>
    <row r="387">
      <c r="A387" t="str">
        <v>NBI</v>
      </c>
      <c r="C387" t="str">
        <v>RH</v>
      </c>
      <c r="D387" t="str">
        <f>vlookup(C387,'List of Chargers'!$A$2:$B$5,2,FALSE)</f>
        <v>Roam Hub</v>
      </c>
      <c r="E387" t="str">
        <v>KE</v>
      </c>
      <c r="F387" t="str">
        <v>A</v>
      </c>
      <c r="G387">
        <v>385</v>
      </c>
      <c r="H387" t="str">
        <f>CONCATENATE("#",C387,"-",E387,"-",F387,"-",G387,)</f>
        <v>#RH-KE-A-385</v>
      </c>
      <c r="I387" t="str">
        <f>concatenate("FO-",A387,"-",TEXT(B387,"00"),H387)</f>
        <v>FO-NBI-00#RH-KE-A-385</v>
      </c>
      <c r="N387" t="str">
        <f>D387&amp;" - "&amp;M387</f>
        <v xml:space="preserve">Roam Hub - </v>
      </c>
      <c r="O387" t="str">
        <f>CONCATENATE(I387,": ",N387)</f>
        <v xml:space="preserve">FO-NBI-00#RH-KE-A-385: Roam Hub - </v>
      </c>
      <c r="S387" t="b">
        <v>0</v>
      </c>
      <c r="T387" t="b">
        <v>0</v>
      </c>
      <c r="U387" t="b">
        <v>0</v>
      </c>
      <c r="V387" t="b">
        <v>0</v>
      </c>
      <c r="W387" t="b">
        <v>0</v>
      </c>
      <c r="AE387">
        <f>sum(AG387:AK387)</f>
        <v>0</v>
      </c>
      <c r="AF387">
        <f>AG387*(6*84/1000)+AH387*(9*84/1000)+AI387*(10*84/1000)+AJ387*(25*84/1000)+AK387*(40*84/1000)</f>
        <v>0</v>
      </c>
    </row>
    <row r="388">
      <c r="A388" t="str">
        <v>NBI</v>
      </c>
      <c r="C388" t="str">
        <v>RH</v>
      </c>
      <c r="D388" t="str">
        <f>vlookup(C388,'List of Chargers'!$A$2:$B$5,2,FALSE)</f>
        <v>Roam Hub</v>
      </c>
      <c r="E388" t="str">
        <v>KE</v>
      </c>
      <c r="F388" t="str">
        <v>A</v>
      </c>
      <c r="G388">
        <v>386</v>
      </c>
      <c r="H388" t="str">
        <f>CONCATENATE("#",C388,"-",E388,"-",F388,"-",G388,)</f>
        <v>#RH-KE-A-386</v>
      </c>
      <c r="I388" t="str">
        <f>concatenate("FO-",A388,"-",TEXT(B388,"00"),H388)</f>
        <v>FO-NBI-00#RH-KE-A-386</v>
      </c>
      <c r="N388" t="str">
        <f>D388&amp;" - "&amp;M388</f>
        <v xml:space="preserve">Roam Hub - </v>
      </c>
      <c r="O388" t="str">
        <f>CONCATENATE(I388,": ",N388)</f>
        <v xml:space="preserve">FO-NBI-00#RH-KE-A-386: Roam Hub - </v>
      </c>
      <c r="S388" t="b">
        <v>0</v>
      </c>
      <c r="T388" t="b">
        <v>0</v>
      </c>
      <c r="U388" t="b">
        <v>0</v>
      </c>
      <c r="V388" t="b">
        <v>0</v>
      </c>
      <c r="W388" t="b">
        <v>0</v>
      </c>
      <c r="AE388">
        <f>sum(AG388:AK388)</f>
        <v>0</v>
      </c>
      <c r="AF388">
        <f>AG388*(6*84/1000)+AH388*(9*84/1000)+AI388*(10*84/1000)+AJ388*(25*84/1000)+AK388*(40*84/1000)</f>
        <v>0</v>
      </c>
    </row>
    <row r="389">
      <c r="A389" t="str">
        <v>NBI</v>
      </c>
      <c r="C389" t="str">
        <v>RH</v>
      </c>
      <c r="D389" t="str">
        <f>vlookup(C389,'List of Chargers'!$A$2:$B$5,2,FALSE)</f>
        <v>Roam Hub</v>
      </c>
      <c r="E389" t="str">
        <v>KE</v>
      </c>
      <c r="F389" t="str">
        <v>A</v>
      </c>
      <c r="G389">
        <v>387</v>
      </c>
      <c r="H389" t="str">
        <f>CONCATENATE("#",C389,"-",E389,"-",F389,"-",G389,)</f>
        <v>#RH-KE-A-387</v>
      </c>
      <c r="I389" t="str">
        <f>concatenate("FO-",A389,"-",TEXT(B389,"00"),H389)</f>
        <v>FO-NBI-00#RH-KE-A-387</v>
      </c>
      <c r="N389" t="str">
        <f>D389&amp;" - "&amp;M389</f>
        <v xml:space="preserve">Roam Hub - </v>
      </c>
      <c r="O389" t="str">
        <f>CONCATENATE(I389,": ",N389)</f>
        <v xml:space="preserve">FO-NBI-00#RH-KE-A-387: Roam Hub - </v>
      </c>
      <c r="S389" t="b">
        <v>0</v>
      </c>
      <c r="T389" t="b">
        <v>0</v>
      </c>
      <c r="U389" t="b">
        <v>0</v>
      </c>
      <c r="V389" t="b">
        <v>0</v>
      </c>
      <c r="W389" t="b">
        <v>0</v>
      </c>
      <c r="AE389">
        <f>sum(AG389:AK389)</f>
        <v>0</v>
      </c>
      <c r="AF389">
        <f>AG389*(6*84/1000)+AH389*(9*84/1000)+AI389*(10*84/1000)+AJ389*(25*84/1000)+AK389*(40*84/1000)</f>
        <v>0</v>
      </c>
    </row>
    <row r="390">
      <c r="A390" t="str">
        <v>NBI</v>
      </c>
      <c r="C390" t="str">
        <v>RH</v>
      </c>
      <c r="D390" t="str">
        <f>vlookup(C390,'List of Chargers'!$A$2:$B$5,2,FALSE)</f>
        <v>Roam Hub</v>
      </c>
      <c r="E390" t="str">
        <v>KE</v>
      </c>
      <c r="F390" t="str">
        <v>A</v>
      </c>
      <c r="G390">
        <v>388</v>
      </c>
      <c r="H390" t="str">
        <f>CONCATENATE("#",C390,"-",E390,"-",F390,"-",G390,)</f>
        <v>#RH-KE-A-388</v>
      </c>
      <c r="I390" t="str">
        <f>concatenate("FO-",A390,"-",TEXT(B390,"00"),H390)</f>
        <v>FO-NBI-00#RH-KE-A-388</v>
      </c>
      <c r="N390" t="str">
        <f>D390&amp;" - "&amp;M390</f>
        <v xml:space="preserve">Roam Hub - </v>
      </c>
      <c r="O390" t="str">
        <f>CONCATENATE(I390,": ",N390)</f>
        <v xml:space="preserve">FO-NBI-00#RH-KE-A-388: Roam Hub - </v>
      </c>
      <c r="S390" t="b">
        <v>0</v>
      </c>
      <c r="T390" t="b">
        <v>0</v>
      </c>
      <c r="U390" t="b">
        <v>0</v>
      </c>
      <c r="V390" t="b">
        <v>0</v>
      </c>
      <c r="W390" t="b">
        <v>0</v>
      </c>
      <c r="AE390">
        <f>sum(AG390:AK390)</f>
        <v>0</v>
      </c>
      <c r="AF390">
        <f>AG390*(6*84/1000)+AH390*(9*84/1000)+AI390*(10*84/1000)+AJ390*(25*84/1000)+AK390*(40*84/1000)</f>
        <v>0</v>
      </c>
    </row>
    <row r="391">
      <c r="A391" t="str">
        <v>NBI</v>
      </c>
      <c r="C391" t="str">
        <v>RH</v>
      </c>
      <c r="D391" t="str">
        <f>vlookup(C391,'List of Chargers'!$A$2:$B$5,2,FALSE)</f>
        <v>Roam Hub</v>
      </c>
      <c r="E391" t="str">
        <v>KE</v>
      </c>
      <c r="F391" t="str">
        <v>A</v>
      </c>
      <c r="G391">
        <v>389</v>
      </c>
      <c r="H391" t="str">
        <f>CONCATENATE("#",C391,"-",E391,"-",F391,"-",G391,)</f>
        <v>#RH-KE-A-389</v>
      </c>
      <c r="I391" t="str">
        <f>concatenate("FO-",A391,"-",TEXT(B391,"00"),H391)</f>
        <v>FO-NBI-00#RH-KE-A-389</v>
      </c>
      <c r="N391" t="str">
        <f>D391&amp;" - "&amp;M391</f>
        <v xml:space="preserve">Roam Hub - </v>
      </c>
      <c r="O391" t="str">
        <f>CONCATENATE(I391,": ",N391)</f>
        <v xml:space="preserve">FO-NBI-00#RH-KE-A-389: Roam Hub - </v>
      </c>
      <c r="S391" t="b">
        <v>0</v>
      </c>
      <c r="T391" t="b">
        <v>0</v>
      </c>
      <c r="U391" t="b">
        <v>0</v>
      </c>
      <c r="V391" t="b">
        <v>0</v>
      </c>
      <c r="W391" t="b">
        <v>0</v>
      </c>
      <c r="AE391">
        <f>sum(AG391:AK391)</f>
        <v>0</v>
      </c>
      <c r="AF391">
        <f>AG391*(6*84/1000)+AH391*(9*84/1000)+AI391*(10*84/1000)+AJ391*(25*84/1000)+AK391*(40*84/1000)</f>
        <v>0</v>
      </c>
    </row>
    <row r="392">
      <c r="A392" t="str">
        <v>NBI</v>
      </c>
      <c r="C392" t="str">
        <v>RH</v>
      </c>
      <c r="D392" t="str">
        <f>vlookup(C392,'List of Chargers'!$A$2:$B$5,2,FALSE)</f>
        <v>Roam Hub</v>
      </c>
      <c r="E392" t="str">
        <v>KE</v>
      </c>
      <c r="F392" t="str">
        <v>A</v>
      </c>
      <c r="G392">
        <v>390</v>
      </c>
      <c r="H392" t="str">
        <f>CONCATENATE("#",C392,"-",E392,"-",F392,"-",G392,)</f>
        <v>#RH-KE-A-390</v>
      </c>
      <c r="I392" t="str">
        <f>concatenate("FO-",A392,"-",TEXT(B392,"00"),H392)</f>
        <v>FO-NBI-00#RH-KE-A-390</v>
      </c>
      <c r="N392" t="str">
        <f>D392&amp;" - "&amp;M392</f>
        <v xml:space="preserve">Roam Hub - </v>
      </c>
      <c r="O392" t="str">
        <f>CONCATENATE(I392,": ",N392)</f>
        <v xml:space="preserve">FO-NBI-00#RH-KE-A-390: Roam Hub - </v>
      </c>
      <c r="S392" t="b">
        <v>0</v>
      </c>
      <c r="T392" t="b">
        <v>0</v>
      </c>
      <c r="U392" t="b">
        <v>0</v>
      </c>
      <c r="V392" t="b">
        <v>0</v>
      </c>
      <c r="W392" t="b">
        <v>0</v>
      </c>
      <c r="AE392">
        <f>sum(AG392:AK392)</f>
        <v>0</v>
      </c>
      <c r="AF392">
        <f>AG392*(6*84/1000)+AH392*(9*84/1000)+AI392*(10*84/1000)+AJ392*(25*84/1000)+AK392*(40*84/1000)</f>
        <v>0</v>
      </c>
    </row>
    <row r="393">
      <c r="A393" t="str">
        <v>NBI</v>
      </c>
      <c r="C393" t="str">
        <v>RH</v>
      </c>
      <c r="D393" t="str">
        <f>vlookup(C393,'List of Chargers'!$A$2:$B$5,2,FALSE)</f>
        <v>Roam Hub</v>
      </c>
      <c r="E393" t="str">
        <v>KE</v>
      </c>
      <c r="F393" t="str">
        <v>A</v>
      </c>
      <c r="G393">
        <v>391</v>
      </c>
      <c r="H393" t="str">
        <f>CONCATENATE("#",C393,"-",E393,"-",F393,"-",G393,)</f>
        <v>#RH-KE-A-391</v>
      </c>
      <c r="I393" t="str">
        <f>concatenate("FO-",A393,"-",TEXT(B393,"00"),H393)</f>
        <v>FO-NBI-00#RH-KE-A-391</v>
      </c>
      <c r="N393" t="str">
        <f>D393&amp;" - "&amp;M393</f>
        <v xml:space="preserve">Roam Hub - </v>
      </c>
      <c r="O393" t="str">
        <f>CONCATENATE(I393,": ",N393)</f>
        <v xml:space="preserve">FO-NBI-00#RH-KE-A-391: Roam Hub - </v>
      </c>
      <c r="S393" t="b">
        <v>0</v>
      </c>
      <c r="T393" t="b">
        <v>0</v>
      </c>
      <c r="U393" t="b">
        <v>0</v>
      </c>
      <c r="V393" t="b">
        <v>0</v>
      </c>
      <c r="W393" t="b">
        <v>0</v>
      </c>
      <c r="AE393">
        <f>sum(AG393:AK393)</f>
        <v>0</v>
      </c>
      <c r="AF393">
        <f>AG393*(6*84/1000)+AH393*(9*84/1000)+AI393*(10*84/1000)+AJ393*(25*84/1000)+AK393*(40*84/1000)</f>
        <v>0</v>
      </c>
    </row>
    <row r="394">
      <c r="A394" t="str">
        <v>NBI</v>
      </c>
      <c r="C394" t="str">
        <v>RH</v>
      </c>
      <c r="D394" t="str">
        <f>vlookup(C394,'List of Chargers'!$A$2:$B$5,2,FALSE)</f>
        <v>Roam Hub</v>
      </c>
      <c r="E394" t="str">
        <v>KE</v>
      </c>
      <c r="F394" t="str">
        <v>A</v>
      </c>
      <c r="G394">
        <v>392</v>
      </c>
      <c r="H394" t="str">
        <f>CONCATENATE("#",C394,"-",E394,"-",F394,"-",G394,)</f>
        <v>#RH-KE-A-392</v>
      </c>
      <c r="I394" t="str">
        <f>concatenate("FO-",A394,"-",TEXT(B394,"00"),H394)</f>
        <v>FO-NBI-00#RH-KE-A-392</v>
      </c>
      <c r="N394" t="str">
        <f>D394&amp;" - "&amp;M394</f>
        <v xml:space="preserve">Roam Hub - </v>
      </c>
      <c r="O394" t="str">
        <f>CONCATENATE(I394,": ",N394)</f>
        <v xml:space="preserve">FO-NBI-00#RH-KE-A-392: Roam Hub - </v>
      </c>
      <c r="S394" t="b">
        <v>0</v>
      </c>
      <c r="T394" t="b">
        <v>0</v>
      </c>
      <c r="U394" t="b">
        <v>0</v>
      </c>
      <c r="V394" t="b">
        <v>0</v>
      </c>
      <c r="W394" t="b">
        <v>0</v>
      </c>
      <c r="AE394">
        <f>sum(AG394:AK394)</f>
        <v>0</v>
      </c>
      <c r="AF394">
        <f>AG394*(6*84/1000)+AH394*(9*84/1000)+AI394*(10*84/1000)+AJ394*(25*84/1000)+AK394*(40*84/1000)</f>
        <v>0</v>
      </c>
    </row>
    <row r="395">
      <c r="A395" t="str">
        <v>NBI</v>
      </c>
      <c r="C395" t="str">
        <v>RH</v>
      </c>
      <c r="D395" t="str">
        <f>vlookup(C395,'List of Chargers'!$A$2:$B$5,2,FALSE)</f>
        <v>Roam Hub</v>
      </c>
      <c r="E395" t="str">
        <v>KE</v>
      </c>
      <c r="F395" t="str">
        <v>A</v>
      </c>
      <c r="G395">
        <v>393</v>
      </c>
      <c r="H395" t="str">
        <f>CONCATENATE("#",C395,"-",E395,"-",F395,"-",G395,)</f>
        <v>#RH-KE-A-393</v>
      </c>
      <c r="I395" t="str">
        <f>concatenate("FO-",A395,"-",TEXT(B395,"00"),H395)</f>
        <v>FO-NBI-00#RH-KE-A-393</v>
      </c>
      <c r="N395" t="str">
        <f>D395&amp;" - "&amp;M395</f>
        <v xml:space="preserve">Roam Hub - </v>
      </c>
      <c r="O395" t="str">
        <f>CONCATENATE(I395,": ",N395)</f>
        <v xml:space="preserve">FO-NBI-00#RH-KE-A-393: Roam Hub - </v>
      </c>
      <c r="S395" t="b">
        <v>0</v>
      </c>
      <c r="T395" t="b">
        <v>0</v>
      </c>
      <c r="U395" t="b">
        <v>0</v>
      </c>
      <c r="V395" t="b">
        <v>0</v>
      </c>
      <c r="W395" t="b">
        <v>0</v>
      </c>
      <c r="AE395">
        <f>sum(AG395:AK395)</f>
        <v>0</v>
      </c>
      <c r="AF395">
        <f>AG395*(6*84/1000)+AH395*(9*84/1000)+AI395*(10*84/1000)+AJ395*(25*84/1000)+AK395*(40*84/1000)</f>
        <v>0</v>
      </c>
    </row>
    <row r="396">
      <c r="A396" t="str">
        <v>NBI</v>
      </c>
      <c r="C396" t="str">
        <v>RH</v>
      </c>
      <c r="D396" t="str">
        <f>vlookup(C396,'List of Chargers'!$A$2:$B$5,2,FALSE)</f>
        <v>Roam Hub</v>
      </c>
      <c r="E396" t="str">
        <v>KE</v>
      </c>
      <c r="F396" t="str">
        <v>A</v>
      </c>
      <c r="G396">
        <v>394</v>
      </c>
      <c r="H396" t="str">
        <f>CONCATENATE("#",C396,"-",E396,"-",F396,"-",G396,)</f>
        <v>#RH-KE-A-394</v>
      </c>
      <c r="I396" t="str">
        <f>concatenate("FO-",A396,"-",TEXT(B396,"00"),H396)</f>
        <v>FO-NBI-00#RH-KE-A-394</v>
      </c>
      <c r="N396" t="str">
        <f>D396&amp;" - "&amp;M396</f>
        <v xml:space="preserve">Roam Hub - </v>
      </c>
      <c r="O396" t="str">
        <f>CONCATENATE(I396,": ",N396)</f>
        <v xml:space="preserve">FO-NBI-00#RH-KE-A-394: Roam Hub - </v>
      </c>
      <c r="S396" t="b">
        <v>0</v>
      </c>
      <c r="T396" t="b">
        <v>0</v>
      </c>
      <c r="U396" t="b">
        <v>0</v>
      </c>
      <c r="V396" t="b">
        <v>0</v>
      </c>
      <c r="W396" t="b">
        <v>0</v>
      </c>
      <c r="AE396">
        <f>sum(AG396:AK396)</f>
        <v>0</v>
      </c>
      <c r="AF396">
        <f>AG396*(6*84/1000)+AH396*(9*84/1000)+AI396*(10*84/1000)+AJ396*(25*84/1000)+AK396*(40*84/1000)</f>
        <v>0</v>
      </c>
    </row>
    <row r="397">
      <c r="A397" t="str">
        <v>NBI</v>
      </c>
      <c r="C397" t="str">
        <v>RH</v>
      </c>
      <c r="D397" t="str">
        <f>vlookup(C397,'List of Chargers'!$A$2:$B$5,2,FALSE)</f>
        <v>Roam Hub</v>
      </c>
      <c r="E397" t="str">
        <v>KE</v>
      </c>
      <c r="F397" t="str">
        <v>A</v>
      </c>
      <c r="G397">
        <v>395</v>
      </c>
      <c r="H397" t="str">
        <f>CONCATENATE("#",C397,"-",E397,"-",F397,"-",G397,)</f>
        <v>#RH-KE-A-395</v>
      </c>
      <c r="I397" t="str">
        <f>concatenate("FO-",A397,"-",TEXT(B397,"00"),H397)</f>
        <v>FO-NBI-00#RH-KE-A-395</v>
      </c>
      <c r="N397" t="str">
        <f>D397&amp;" - "&amp;M397</f>
        <v xml:space="preserve">Roam Hub - </v>
      </c>
      <c r="O397" t="str">
        <f>CONCATENATE(I397,": ",N397)</f>
        <v xml:space="preserve">FO-NBI-00#RH-KE-A-395: Roam Hub - </v>
      </c>
      <c r="S397" t="b">
        <v>0</v>
      </c>
      <c r="T397" t="b">
        <v>0</v>
      </c>
      <c r="U397" t="b">
        <v>0</v>
      </c>
      <c r="V397" t="b">
        <v>0</v>
      </c>
      <c r="W397" t="b">
        <v>0</v>
      </c>
      <c r="AE397">
        <f>sum(AG397:AK397)</f>
        <v>0</v>
      </c>
      <c r="AF397">
        <f>AG397*(6*84/1000)+AH397*(9*84/1000)+AI397*(10*84/1000)+AJ397*(25*84/1000)+AK397*(40*84/1000)</f>
        <v>0</v>
      </c>
    </row>
    <row r="398">
      <c r="A398" t="str">
        <v>NBI</v>
      </c>
      <c r="C398" t="str">
        <v>RH</v>
      </c>
      <c r="D398" t="str">
        <f>vlookup(C398,'List of Chargers'!$A$2:$B$5,2,FALSE)</f>
        <v>Roam Hub</v>
      </c>
      <c r="E398" t="str">
        <v>KE</v>
      </c>
      <c r="F398" t="str">
        <v>A</v>
      </c>
      <c r="G398">
        <v>396</v>
      </c>
      <c r="H398" t="str">
        <f>CONCATENATE("#",C398,"-",E398,"-",F398,"-",G398,)</f>
        <v>#RH-KE-A-396</v>
      </c>
      <c r="I398" t="str">
        <f>concatenate("FO-",A398,"-",TEXT(B398,"00"),H398)</f>
        <v>FO-NBI-00#RH-KE-A-396</v>
      </c>
      <c r="N398" t="str">
        <f>D398&amp;" - "&amp;M398</f>
        <v xml:space="preserve">Roam Hub - </v>
      </c>
      <c r="O398" t="str">
        <f>CONCATENATE(I398,": ",N398)</f>
        <v xml:space="preserve">FO-NBI-00#RH-KE-A-396: Roam Hub - </v>
      </c>
      <c r="S398" t="b">
        <v>0</v>
      </c>
      <c r="T398" t="b">
        <v>0</v>
      </c>
      <c r="U398" t="b">
        <v>0</v>
      </c>
      <c r="V398" t="b">
        <v>0</v>
      </c>
      <c r="W398" t="b">
        <v>0</v>
      </c>
      <c r="AE398">
        <f>sum(AG398:AK398)</f>
        <v>0</v>
      </c>
      <c r="AF398">
        <f>AG398*(6*84/1000)+AH398*(9*84/1000)+AI398*(10*84/1000)+AJ398*(25*84/1000)+AK398*(40*84/1000)</f>
        <v>0</v>
      </c>
    </row>
    <row r="399">
      <c r="A399" t="str">
        <v>NBI</v>
      </c>
      <c r="C399" t="str">
        <v>RH</v>
      </c>
      <c r="D399" t="str">
        <f>vlookup(C399,'List of Chargers'!$A$2:$B$5,2,FALSE)</f>
        <v>Roam Hub</v>
      </c>
      <c r="E399" t="str">
        <v>KE</v>
      </c>
      <c r="F399" t="str">
        <v>A</v>
      </c>
      <c r="G399">
        <v>397</v>
      </c>
      <c r="H399" t="str">
        <f>CONCATENATE("#",C399,"-",E399,"-",F399,"-",G399,)</f>
        <v>#RH-KE-A-397</v>
      </c>
      <c r="I399" t="str">
        <f>concatenate("FO-",A399,"-",TEXT(B399,"00"),H399)</f>
        <v>FO-NBI-00#RH-KE-A-397</v>
      </c>
      <c r="N399" t="str">
        <f>D399&amp;" - "&amp;M399</f>
        <v xml:space="preserve">Roam Hub - </v>
      </c>
      <c r="O399" t="str">
        <f>CONCATENATE(I399,": ",N399)</f>
        <v xml:space="preserve">FO-NBI-00#RH-KE-A-397: Roam Hub - </v>
      </c>
      <c r="S399" t="b">
        <v>0</v>
      </c>
      <c r="T399" t="b">
        <v>0</v>
      </c>
      <c r="U399" t="b">
        <v>0</v>
      </c>
      <c r="V399" t="b">
        <v>0</v>
      </c>
      <c r="W399" t="b">
        <v>0</v>
      </c>
      <c r="AE399">
        <f>sum(AG399:AK399)</f>
        <v>0</v>
      </c>
      <c r="AF399">
        <f>AG399*(6*84/1000)+AH399*(9*84/1000)+AI399*(10*84/1000)+AJ399*(25*84/1000)+AK399*(40*84/1000)</f>
        <v>0</v>
      </c>
    </row>
    <row r="400">
      <c r="A400" t="str">
        <v>NBI</v>
      </c>
      <c r="C400" t="str">
        <v>RH</v>
      </c>
      <c r="D400" t="str">
        <f>vlookup(C400,'List of Chargers'!$A$2:$B$5,2,FALSE)</f>
        <v>Roam Hub</v>
      </c>
      <c r="E400" t="str">
        <v>KE</v>
      </c>
      <c r="F400" t="str">
        <v>A</v>
      </c>
      <c r="G400">
        <v>398</v>
      </c>
      <c r="H400" t="str">
        <f>CONCATENATE("#",C400,"-",E400,"-",F400,"-",G400,)</f>
        <v>#RH-KE-A-398</v>
      </c>
      <c r="I400" t="str">
        <f>concatenate("FO-",A400,"-",TEXT(B400,"00"),H400)</f>
        <v>FO-NBI-00#RH-KE-A-398</v>
      </c>
      <c r="N400" t="str">
        <f>D400&amp;" - "&amp;M400</f>
        <v xml:space="preserve">Roam Hub - </v>
      </c>
      <c r="O400" t="str">
        <f>CONCATENATE(I400,": ",N400)</f>
        <v xml:space="preserve">FO-NBI-00#RH-KE-A-398: Roam Hub - </v>
      </c>
      <c r="S400" t="b">
        <v>0</v>
      </c>
      <c r="T400" t="b">
        <v>0</v>
      </c>
      <c r="U400" t="b">
        <v>0</v>
      </c>
      <c r="V400" t="b">
        <v>0</v>
      </c>
      <c r="W400" t="b">
        <v>0</v>
      </c>
      <c r="AE400">
        <f>sum(AG400:AK400)</f>
        <v>0</v>
      </c>
      <c r="AF400">
        <f>AG400*(6*84/1000)+AH400*(9*84/1000)+AI400*(10*84/1000)+AJ400*(25*84/1000)+AK400*(40*84/1000)</f>
        <v>0</v>
      </c>
    </row>
    <row r="401">
      <c r="A401" t="str">
        <v>NBI</v>
      </c>
      <c r="C401" t="str">
        <v>RH</v>
      </c>
      <c r="D401" t="str">
        <f>vlookup(C401,'List of Chargers'!$A$2:$B$5,2,FALSE)</f>
        <v>Roam Hub</v>
      </c>
      <c r="E401" t="str">
        <v>KE</v>
      </c>
      <c r="F401" t="str">
        <v>A</v>
      </c>
      <c r="G401">
        <v>399</v>
      </c>
      <c r="H401" t="str">
        <f>CONCATENATE("#",C401,"-",E401,"-",F401,"-",G401,)</f>
        <v>#RH-KE-A-399</v>
      </c>
      <c r="I401" t="str">
        <f>concatenate("FO-",A401,"-",TEXT(B401,"00"),H401)</f>
        <v>FO-NBI-00#RH-KE-A-399</v>
      </c>
      <c r="N401" t="str">
        <f>D401&amp;" - "&amp;M401</f>
        <v xml:space="preserve">Roam Hub - </v>
      </c>
      <c r="O401" t="str">
        <f>CONCATENATE(I401,": ",N401)</f>
        <v xml:space="preserve">FO-NBI-00#RH-KE-A-399: Roam Hub - </v>
      </c>
      <c r="S401" t="b">
        <v>0</v>
      </c>
      <c r="T401" t="b">
        <v>0</v>
      </c>
      <c r="U401" t="b">
        <v>0</v>
      </c>
      <c r="V401" t="b">
        <v>0</v>
      </c>
      <c r="W401" t="b">
        <v>0</v>
      </c>
      <c r="AE401">
        <f>sum(AG401:AK401)</f>
        <v>0</v>
      </c>
      <c r="AF401">
        <f>AG401*(6*84/1000)+AH401*(9*84/1000)+AI401*(10*84/1000)+AJ401*(25*84/1000)+AK401*(40*84/1000)</f>
        <v>0</v>
      </c>
    </row>
    <row r="402">
      <c r="A402" t="str">
        <v>NBI</v>
      </c>
      <c r="C402" t="str">
        <v>RH</v>
      </c>
      <c r="D402" t="str">
        <f>vlookup(C402,'List of Chargers'!$A$2:$B$5,2,FALSE)</f>
        <v>Roam Hub</v>
      </c>
      <c r="E402" t="str">
        <v>KE</v>
      </c>
      <c r="F402" t="str">
        <v>A</v>
      </c>
      <c r="G402">
        <v>400</v>
      </c>
      <c r="H402" t="str">
        <f>CONCATENATE("#",C402,"-",E402,"-",F402,"-",G402,)</f>
        <v>#RH-KE-A-400</v>
      </c>
      <c r="I402" t="str">
        <f>concatenate("FO-",A402,"-",TEXT(B402,"00"),H402)</f>
        <v>FO-NBI-00#RH-KE-A-400</v>
      </c>
      <c r="N402" t="str">
        <f>D402&amp;" - "&amp;M402</f>
        <v xml:space="preserve">Roam Hub - </v>
      </c>
      <c r="O402" t="str">
        <f>CONCATENATE(I402,": ",N402)</f>
        <v xml:space="preserve">FO-NBI-00#RH-KE-A-400: Roam Hub - </v>
      </c>
      <c r="S402" t="b">
        <v>0</v>
      </c>
      <c r="T402" t="b">
        <v>0</v>
      </c>
      <c r="U402" t="b">
        <v>0</v>
      </c>
      <c r="V402" t="b">
        <v>0</v>
      </c>
      <c r="W402" t="b">
        <v>0</v>
      </c>
      <c r="AE402">
        <f>sum(AG402:AK402)</f>
        <v>0</v>
      </c>
      <c r="AF402">
        <f>AG402*(6*84/1000)+AH402*(9*84/1000)+AI402*(10*84/1000)+AJ402*(25*84/1000)+AK402*(40*84/1000)</f>
        <v>0</v>
      </c>
    </row>
    <row r="403">
      <c r="A403" t="str">
        <v>NBI</v>
      </c>
      <c r="C403" t="str">
        <v>RH</v>
      </c>
      <c r="D403" t="str">
        <f>vlookup(C403,'List of Chargers'!$A$2:$B$5,2,FALSE)</f>
        <v>Roam Hub</v>
      </c>
      <c r="E403" t="str">
        <v>KE</v>
      </c>
      <c r="F403" t="str">
        <v>A</v>
      </c>
      <c r="G403">
        <v>401</v>
      </c>
      <c r="H403" t="str">
        <f>CONCATENATE("#",C403,"-",E403,"-",F403,"-",G403,)</f>
        <v>#RH-KE-A-401</v>
      </c>
      <c r="I403" t="str">
        <f>concatenate("FO-",A403,"-",TEXT(B403,"00"),H403)</f>
        <v>FO-NBI-00#RH-KE-A-401</v>
      </c>
      <c r="N403" t="str">
        <f>D403&amp;" - "&amp;M403</f>
        <v xml:space="preserve">Roam Hub - </v>
      </c>
      <c r="O403" t="str">
        <f>CONCATENATE(I403,": ",N403)</f>
        <v xml:space="preserve">FO-NBI-00#RH-KE-A-401: Roam Hub - </v>
      </c>
      <c r="S403" t="b">
        <v>0</v>
      </c>
      <c r="T403" t="b">
        <v>0</v>
      </c>
      <c r="U403" t="b">
        <v>0</v>
      </c>
      <c r="V403" t="b">
        <v>0</v>
      </c>
      <c r="W403" t="b">
        <v>0</v>
      </c>
      <c r="AE403">
        <f>sum(AG403:AK403)</f>
        <v>0</v>
      </c>
      <c r="AF403">
        <f>AG403*(6*84/1000)+AH403*(9*84/1000)+AI403*(10*84/1000)+AJ403*(25*84/1000)+AK403*(40*84/1000)</f>
        <v>0</v>
      </c>
    </row>
    <row r="404">
      <c r="A404" t="str">
        <v>NBI</v>
      </c>
      <c r="C404" t="str">
        <v>RH</v>
      </c>
      <c r="D404" t="str">
        <f>vlookup(C404,'List of Chargers'!$A$2:$B$5,2,FALSE)</f>
        <v>Roam Hub</v>
      </c>
      <c r="E404" t="str">
        <v>KE</v>
      </c>
      <c r="F404" t="str">
        <v>A</v>
      </c>
      <c r="G404">
        <v>402</v>
      </c>
      <c r="H404" t="str">
        <f>CONCATENATE("#",C404,"-",E404,"-",F404,"-",G404,)</f>
        <v>#RH-KE-A-402</v>
      </c>
      <c r="I404" t="str">
        <f>concatenate("FO-",A404,"-",TEXT(B404,"00"),H404)</f>
        <v>FO-NBI-00#RH-KE-A-402</v>
      </c>
      <c r="N404" t="str">
        <f>D404&amp;" - "&amp;M404</f>
        <v xml:space="preserve">Roam Hub - </v>
      </c>
      <c r="O404" t="str">
        <f>CONCATENATE(I404,": ",N404)</f>
        <v xml:space="preserve">FO-NBI-00#RH-KE-A-402: Roam Hub - </v>
      </c>
      <c r="S404" t="b">
        <v>0</v>
      </c>
      <c r="T404" t="b">
        <v>0</v>
      </c>
      <c r="U404" t="b">
        <v>0</v>
      </c>
      <c r="V404" t="b">
        <v>0</v>
      </c>
      <c r="W404" t="b">
        <v>0</v>
      </c>
      <c r="AE404">
        <f>sum(AG404:AK404)</f>
        <v>0</v>
      </c>
      <c r="AF404">
        <f>AG404*(6*84/1000)+AH404*(9*84/1000)+AI404*(10*84/1000)+AJ404*(25*84/1000)+AK404*(40*84/1000)</f>
        <v>0</v>
      </c>
    </row>
    <row r="405">
      <c r="A405" t="str">
        <v>NBI</v>
      </c>
      <c r="C405" t="str">
        <v>RH</v>
      </c>
      <c r="D405" t="str">
        <f>vlookup(C405,'List of Chargers'!$A$2:$B$5,2,FALSE)</f>
        <v>Roam Hub</v>
      </c>
      <c r="E405" t="str">
        <v>KE</v>
      </c>
      <c r="F405" t="str">
        <v>A</v>
      </c>
      <c r="G405">
        <v>403</v>
      </c>
      <c r="H405" t="str">
        <f>CONCATENATE("#",C405,"-",E405,"-",F405,"-",G405,)</f>
        <v>#RH-KE-A-403</v>
      </c>
      <c r="I405" t="str">
        <f>concatenate("FO-",A405,"-",TEXT(B405,"00"),H405)</f>
        <v>FO-NBI-00#RH-KE-A-403</v>
      </c>
      <c r="N405" t="str">
        <f>D405&amp;" - "&amp;M405</f>
        <v xml:space="preserve">Roam Hub - </v>
      </c>
      <c r="O405" t="str">
        <f>CONCATENATE(I405,": ",N405)</f>
        <v xml:space="preserve">FO-NBI-00#RH-KE-A-403: Roam Hub - </v>
      </c>
      <c r="S405" t="b">
        <v>0</v>
      </c>
      <c r="T405" t="b">
        <v>0</v>
      </c>
      <c r="U405" t="b">
        <v>0</v>
      </c>
      <c r="V405" t="b">
        <v>0</v>
      </c>
      <c r="W405" t="b">
        <v>0</v>
      </c>
      <c r="AE405">
        <f>sum(AG405:AK405)</f>
        <v>0</v>
      </c>
      <c r="AF405">
        <f>AG405*(6*84/1000)+AH405*(9*84/1000)+AI405*(10*84/1000)+AJ405*(25*84/1000)+AK405*(40*84/1000)</f>
        <v>0</v>
      </c>
    </row>
    <row r="406">
      <c r="A406" t="str">
        <v>NBI</v>
      </c>
      <c r="C406" t="str">
        <v>RH</v>
      </c>
      <c r="D406" t="str">
        <f>vlookup(C406,'List of Chargers'!$A$2:$B$5,2,FALSE)</f>
        <v>Roam Hub</v>
      </c>
      <c r="E406" t="str">
        <v>KE</v>
      </c>
      <c r="F406" t="str">
        <v>A</v>
      </c>
      <c r="G406">
        <v>404</v>
      </c>
      <c r="H406" t="str">
        <f>CONCATENATE("#",C406,"-",E406,"-",F406,"-",G406,)</f>
        <v>#RH-KE-A-404</v>
      </c>
      <c r="I406" t="str">
        <f>concatenate("FO-",A406,"-",TEXT(B406,"00"),H406)</f>
        <v>FO-NBI-00#RH-KE-A-404</v>
      </c>
      <c r="N406" t="str">
        <f>D406&amp;" - "&amp;M406</f>
        <v xml:space="preserve">Roam Hub - </v>
      </c>
      <c r="O406" t="str">
        <f>CONCATENATE(I406,": ",N406)</f>
        <v xml:space="preserve">FO-NBI-00#RH-KE-A-404: Roam Hub - </v>
      </c>
      <c r="S406" t="b">
        <v>0</v>
      </c>
      <c r="T406" t="b">
        <v>0</v>
      </c>
      <c r="U406" t="b">
        <v>0</v>
      </c>
      <c r="V406" t="b">
        <v>0</v>
      </c>
      <c r="W406" t="b">
        <v>0</v>
      </c>
      <c r="AE406">
        <f>sum(AG406:AK406)</f>
        <v>0</v>
      </c>
      <c r="AF406">
        <f>AG406*(6*84/1000)+AH406*(9*84/1000)+AI406*(10*84/1000)+AJ406*(25*84/1000)+AK406*(40*84/1000)</f>
        <v>0</v>
      </c>
    </row>
    <row r="407">
      <c r="A407" t="str">
        <v>NBI</v>
      </c>
      <c r="C407" t="str">
        <v>RH</v>
      </c>
      <c r="D407" t="str">
        <f>vlookup(C407,'List of Chargers'!$A$2:$B$5,2,FALSE)</f>
        <v>Roam Hub</v>
      </c>
      <c r="E407" t="str">
        <v>KE</v>
      </c>
      <c r="F407" t="str">
        <v>A</v>
      </c>
      <c r="G407">
        <v>405</v>
      </c>
      <c r="H407" t="str">
        <f>CONCATENATE("#",C407,"-",E407,"-",F407,"-",G407,)</f>
        <v>#RH-KE-A-405</v>
      </c>
      <c r="I407" t="str">
        <f>concatenate("FO-",A407,"-",TEXT(B407,"00"),H407)</f>
        <v>FO-NBI-00#RH-KE-A-405</v>
      </c>
      <c r="N407" t="str">
        <f>D407&amp;" - "&amp;M407</f>
        <v xml:space="preserve">Roam Hub - </v>
      </c>
      <c r="O407" t="str">
        <f>CONCATENATE(I407,": ",N407)</f>
        <v xml:space="preserve">FO-NBI-00#RH-KE-A-405: Roam Hub - </v>
      </c>
      <c r="S407" t="b">
        <v>0</v>
      </c>
      <c r="T407" t="b">
        <v>0</v>
      </c>
      <c r="U407" t="b">
        <v>0</v>
      </c>
      <c r="V407" t="b">
        <v>0</v>
      </c>
      <c r="W407" t="b">
        <v>0</v>
      </c>
      <c r="AE407">
        <f>sum(AG407:AK407)</f>
        <v>0</v>
      </c>
      <c r="AF407">
        <f>AG407*(6*84/1000)+AH407*(9*84/1000)+AI407*(10*84/1000)+AJ407*(25*84/1000)+AK407*(40*84/1000)</f>
        <v>0</v>
      </c>
    </row>
    <row r="408">
      <c r="A408" t="str">
        <v>NBI</v>
      </c>
      <c r="C408" t="str">
        <v>RH</v>
      </c>
      <c r="D408" t="str">
        <f>vlookup(C408,'List of Chargers'!$A$2:$B$5,2,FALSE)</f>
        <v>Roam Hub</v>
      </c>
      <c r="E408" t="str">
        <v>KE</v>
      </c>
      <c r="F408" t="str">
        <v>A</v>
      </c>
      <c r="G408">
        <v>406</v>
      </c>
      <c r="H408" t="str">
        <f>CONCATENATE("#",C408,"-",E408,"-",F408,"-",G408,)</f>
        <v>#RH-KE-A-406</v>
      </c>
      <c r="I408" t="str">
        <f>concatenate("FO-",A408,"-",TEXT(B408,"00"),H408)</f>
        <v>FO-NBI-00#RH-KE-A-406</v>
      </c>
      <c r="N408" t="str">
        <f>D408&amp;" - "&amp;M408</f>
        <v xml:space="preserve">Roam Hub - </v>
      </c>
      <c r="O408" t="str">
        <f>CONCATENATE(I408,": ",N408)</f>
        <v xml:space="preserve">FO-NBI-00#RH-KE-A-406: Roam Hub - </v>
      </c>
      <c r="S408" t="b">
        <v>0</v>
      </c>
      <c r="T408" t="b">
        <v>0</v>
      </c>
      <c r="U408" t="b">
        <v>0</v>
      </c>
      <c r="V408" t="b">
        <v>0</v>
      </c>
      <c r="W408" t="b">
        <v>0</v>
      </c>
      <c r="AE408">
        <f>sum(AG408:AK408)</f>
        <v>0</v>
      </c>
      <c r="AF408">
        <f>AG408*(6*84/1000)+AH408*(9*84/1000)+AI408*(10*84/1000)+AJ408*(25*84/1000)+AK408*(40*84/1000)</f>
        <v>0</v>
      </c>
    </row>
    <row r="409">
      <c r="A409" t="str">
        <v>NBI</v>
      </c>
      <c r="C409" t="str">
        <v>RH</v>
      </c>
      <c r="D409" t="str">
        <f>vlookup(C409,'List of Chargers'!$A$2:$B$5,2,FALSE)</f>
        <v>Roam Hub</v>
      </c>
      <c r="E409" t="str">
        <v>KE</v>
      </c>
      <c r="F409" t="str">
        <v>A</v>
      </c>
      <c r="G409">
        <v>407</v>
      </c>
      <c r="H409" t="str">
        <f>CONCATENATE("#",C409,"-",E409,"-",F409,"-",G409,)</f>
        <v>#RH-KE-A-407</v>
      </c>
      <c r="I409" t="str">
        <f>concatenate("FO-",A409,"-",TEXT(B409,"00"),H409)</f>
        <v>FO-NBI-00#RH-KE-A-407</v>
      </c>
      <c r="N409" t="str">
        <f>D409&amp;" - "&amp;M409</f>
        <v xml:space="preserve">Roam Hub - </v>
      </c>
      <c r="O409" t="str">
        <f>CONCATENATE(I409,": ",N409)</f>
        <v xml:space="preserve">FO-NBI-00#RH-KE-A-407: Roam Hub - </v>
      </c>
      <c r="S409" t="b">
        <v>0</v>
      </c>
      <c r="T409" t="b">
        <v>0</v>
      </c>
      <c r="U409" t="b">
        <v>0</v>
      </c>
      <c r="V409" t="b">
        <v>0</v>
      </c>
      <c r="W409" t="b">
        <v>0</v>
      </c>
      <c r="AE409">
        <f>sum(AG409:AK409)</f>
        <v>0</v>
      </c>
      <c r="AF409">
        <f>AG409*(6*84/1000)+AH409*(9*84/1000)+AI409*(10*84/1000)+AJ409*(25*84/1000)+AK409*(40*84/1000)</f>
        <v>0</v>
      </c>
    </row>
    <row r="410">
      <c r="A410" t="str">
        <v>NBI</v>
      </c>
      <c r="C410" t="str">
        <v>RH</v>
      </c>
      <c r="D410" t="str">
        <f>vlookup(C410,'List of Chargers'!$A$2:$B$5,2,FALSE)</f>
        <v>Roam Hub</v>
      </c>
      <c r="E410" t="str">
        <v>KE</v>
      </c>
      <c r="F410" t="str">
        <v>A</v>
      </c>
      <c r="G410">
        <v>408</v>
      </c>
      <c r="H410" t="str">
        <f>CONCATENATE("#",C410,"-",E410,"-",F410,"-",G410,)</f>
        <v>#RH-KE-A-408</v>
      </c>
      <c r="I410" t="str">
        <f>concatenate("FO-",A410,"-",TEXT(B410,"00"),H410)</f>
        <v>FO-NBI-00#RH-KE-A-408</v>
      </c>
      <c r="N410" t="str">
        <f>D410&amp;" - "&amp;M410</f>
        <v xml:space="preserve">Roam Hub - </v>
      </c>
      <c r="O410" t="str">
        <f>CONCATENATE(I410,": ",N410)</f>
        <v xml:space="preserve">FO-NBI-00#RH-KE-A-408: Roam Hub - </v>
      </c>
      <c r="S410" t="b">
        <v>0</v>
      </c>
      <c r="T410" t="b">
        <v>0</v>
      </c>
      <c r="U410" t="b">
        <v>0</v>
      </c>
      <c r="V410" t="b">
        <v>0</v>
      </c>
      <c r="W410" t="b">
        <v>0</v>
      </c>
      <c r="AE410">
        <f>sum(AG410:AK410)</f>
        <v>0</v>
      </c>
      <c r="AF410">
        <f>AG410*(6*84/1000)+AH410*(9*84/1000)+AI410*(10*84/1000)+AJ410*(25*84/1000)+AK410*(40*84/1000)</f>
        <v>0</v>
      </c>
    </row>
    <row r="411">
      <c r="A411" t="str">
        <v>NBI</v>
      </c>
      <c r="C411" t="str">
        <v>RH</v>
      </c>
      <c r="D411" t="str">
        <f>vlookup(C411,'List of Chargers'!$A$2:$B$5,2,FALSE)</f>
        <v>Roam Hub</v>
      </c>
      <c r="E411" t="str">
        <v>KE</v>
      </c>
      <c r="F411" t="str">
        <v>A</v>
      </c>
      <c r="G411">
        <v>409</v>
      </c>
      <c r="H411" t="str">
        <f>CONCATENATE("#",C411,"-",E411,"-",F411,"-",G411,)</f>
        <v>#RH-KE-A-409</v>
      </c>
      <c r="I411" t="str">
        <f>concatenate("FO-",A411,"-",TEXT(B411,"00"),H411)</f>
        <v>FO-NBI-00#RH-KE-A-409</v>
      </c>
      <c r="N411" t="str">
        <f>D411&amp;" - "&amp;M411</f>
        <v xml:space="preserve">Roam Hub - </v>
      </c>
      <c r="O411" t="str">
        <f>CONCATENATE(I411,": ",N411)</f>
        <v xml:space="preserve">FO-NBI-00#RH-KE-A-409: Roam Hub - </v>
      </c>
      <c r="S411" t="b">
        <v>0</v>
      </c>
      <c r="T411" t="b">
        <v>0</v>
      </c>
      <c r="U411" t="b">
        <v>0</v>
      </c>
      <c r="V411" t="b">
        <v>0</v>
      </c>
      <c r="W411" t="b">
        <v>0</v>
      </c>
      <c r="AE411">
        <f>sum(AG411:AK411)</f>
        <v>0</v>
      </c>
      <c r="AF411">
        <f>AG411*(6*84/1000)+AH411*(9*84/1000)+AI411*(10*84/1000)+AJ411*(25*84/1000)+AK411*(40*84/1000)</f>
        <v>0</v>
      </c>
    </row>
    <row r="412">
      <c r="A412" t="str">
        <v>NBI</v>
      </c>
      <c r="C412" t="str">
        <v>RH</v>
      </c>
      <c r="D412" t="str">
        <f>vlookup(C412,'List of Chargers'!$A$2:$B$5,2,FALSE)</f>
        <v>Roam Hub</v>
      </c>
      <c r="E412" t="str">
        <v>KE</v>
      </c>
      <c r="F412" t="str">
        <v>A</v>
      </c>
      <c r="G412">
        <v>410</v>
      </c>
      <c r="H412" t="str">
        <f>CONCATENATE("#",C412,"-",E412,"-",F412,"-",G412,)</f>
        <v>#RH-KE-A-410</v>
      </c>
      <c r="I412" t="str">
        <f>concatenate("FO-",A412,"-",TEXT(B412,"00"),H412)</f>
        <v>FO-NBI-00#RH-KE-A-410</v>
      </c>
      <c r="N412" t="str">
        <f>D412&amp;" - "&amp;M412</f>
        <v xml:space="preserve">Roam Hub - </v>
      </c>
      <c r="O412" t="str">
        <f>CONCATENATE(I412,": ",N412)</f>
        <v xml:space="preserve">FO-NBI-00#RH-KE-A-410: Roam Hub - </v>
      </c>
      <c r="S412" t="b">
        <v>0</v>
      </c>
      <c r="T412" t="b">
        <v>0</v>
      </c>
      <c r="U412" t="b">
        <v>0</v>
      </c>
      <c r="V412" t="b">
        <v>0</v>
      </c>
      <c r="W412" t="b">
        <v>0</v>
      </c>
      <c r="AE412">
        <f>sum(AG412:AK412)</f>
        <v>0</v>
      </c>
      <c r="AF412">
        <f>AG412*(6*84/1000)+AH412*(9*84/1000)+AI412*(10*84/1000)+AJ412*(25*84/1000)+AK412*(40*84/1000)</f>
        <v>0</v>
      </c>
    </row>
    <row r="413">
      <c r="A413" t="str">
        <v>NBI</v>
      </c>
      <c r="C413" t="str">
        <v>RH</v>
      </c>
      <c r="D413" t="str">
        <f>vlookup(C413,'List of Chargers'!$A$2:$B$5,2,FALSE)</f>
        <v>Roam Hub</v>
      </c>
      <c r="E413" t="str">
        <v>KE</v>
      </c>
      <c r="F413" t="str">
        <v>A</v>
      </c>
      <c r="G413">
        <v>411</v>
      </c>
      <c r="H413" t="str">
        <f>CONCATENATE("#",C413,"-",E413,"-",F413,"-",G413,)</f>
        <v>#RH-KE-A-411</v>
      </c>
      <c r="I413" t="str">
        <f>concatenate("FO-",A413,"-",TEXT(B413,"00"),H413)</f>
        <v>FO-NBI-00#RH-KE-A-411</v>
      </c>
      <c r="N413" t="str">
        <f>D413&amp;" - "&amp;M413</f>
        <v xml:space="preserve">Roam Hub - </v>
      </c>
      <c r="O413" t="str">
        <f>CONCATENATE(I413,": ",N413)</f>
        <v xml:space="preserve">FO-NBI-00#RH-KE-A-411: Roam Hub - </v>
      </c>
      <c r="S413" t="b">
        <v>0</v>
      </c>
      <c r="T413" t="b">
        <v>0</v>
      </c>
      <c r="U413" t="b">
        <v>0</v>
      </c>
      <c r="V413" t="b">
        <v>0</v>
      </c>
      <c r="W413" t="b">
        <v>0</v>
      </c>
      <c r="AE413">
        <f>sum(AG413:AK413)</f>
        <v>0</v>
      </c>
      <c r="AF413">
        <f>AG413*(6*84/1000)+AH413*(9*84/1000)+AI413*(10*84/1000)+AJ413*(25*84/1000)+AK413*(40*84/1000)</f>
        <v>0</v>
      </c>
    </row>
    <row r="414">
      <c r="A414" t="str">
        <v>NBI</v>
      </c>
      <c r="C414" t="str">
        <v>RH</v>
      </c>
      <c r="D414" t="str">
        <f>vlookup(C414,'List of Chargers'!$A$2:$B$5,2,FALSE)</f>
        <v>Roam Hub</v>
      </c>
      <c r="E414" t="str">
        <v>KE</v>
      </c>
      <c r="F414" t="str">
        <v>A</v>
      </c>
      <c r="G414">
        <v>412</v>
      </c>
      <c r="H414" t="str">
        <f>CONCATENATE("#",C414,"-",E414,"-",F414,"-",G414,)</f>
        <v>#RH-KE-A-412</v>
      </c>
      <c r="I414" t="str">
        <f>concatenate("FO-",A414,"-",TEXT(B414,"00"),H414)</f>
        <v>FO-NBI-00#RH-KE-A-412</v>
      </c>
      <c r="N414" t="str">
        <f>D414&amp;" - "&amp;M414</f>
        <v xml:space="preserve">Roam Hub - </v>
      </c>
      <c r="O414" t="str">
        <f>CONCATENATE(I414,": ",N414)</f>
        <v xml:space="preserve">FO-NBI-00#RH-KE-A-412: Roam Hub - </v>
      </c>
      <c r="S414" t="b">
        <v>0</v>
      </c>
      <c r="T414" t="b">
        <v>0</v>
      </c>
      <c r="U414" t="b">
        <v>0</v>
      </c>
      <c r="V414" t="b">
        <v>0</v>
      </c>
      <c r="W414" t="b">
        <v>0</v>
      </c>
      <c r="AE414">
        <f>sum(AG414:AK414)</f>
        <v>0</v>
      </c>
      <c r="AF414">
        <f>AG414*(6*84/1000)+AH414*(9*84/1000)+AI414*(10*84/1000)+AJ414*(25*84/1000)+AK414*(40*84/1000)</f>
        <v>0</v>
      </c>
    </row>
    <row r="415">
      <c r="A415" t="str">
        <v>NBI</v>
      </c>
      <c r="C415" t="str">
        <v>RH</v>
      </c>
      <c r="D415" t="str">
        <f>vlookup(C415,'List of Chargers'!$A$2:$B$5,2,FALSE)</f>
        <v>Roam Hub</v>
      </c>
      <c r="E415" t="str">
        <v>KE</v>
      </c>
      <c r="F415" t="str">
        <v>A</v>
      </c>
      <c r="G415">
        <v>413</v>
      </c>
      <c r="H415" t="str">
        <f>CONCATENATE("#",C415,"-",E415,"-",F415,"-",G415,)</f>
        <v>#RH-KE-A-413</v>
      </c>
      <c r="I415" t="str">
        <f>concatenate("FO-",A415,"-",TEXT(B415,"00"),H415)</f>
        <v>FO-NBI-00#RH-KE-A-413</v>
      </c>
      <c r="N415" t="str">
        <f>D415&amp;" - "&amp;M415</f>
        <v xml:space="preserve">Roam Hub - </v>
      </c>
      <c r="O415" t="str">
        <f>CONCATENATE(I415,": ",N415)</f>
        <v xml:space="preserve">FO-NBI-00#RH-KE-A-413: Roam Hub - </v>
      </c>
      <c r="S415" t="b">
        <v>0</v>
      </c>
      <c r="T415" t="b">
        <v>0</v>
      </c>
      <c r="U415" t="b">
        <v>0</v>
      </c>
      <c r="V415" t="b">
        <v>0</v>
      </c>
      <c r="W415" t="b">
        <v>0</v>
      </c>
      <c r="AE415">
        <f>sum(AG415:AK415)</f>
        <v>0</v>
      </c>
      <c r="AF415">
        <f>AG415*(6*84/1000)+AH415*(9*84/1000)+AI415*(10*84/1000)+AJ415*(25*84/1000)+AK415*(40*84/1000)</f>
        <v>0</v>
      </c>
    </row>
    <row r="416">
      <c r="A416" t="str">
        <v>NBI</v>
      </c>
      <c r="C416" t="str">
        <v>RH</v>
      </c>
      <c r="D416" t="str">
        <f>vlookup(C416,'List of Chargers'!$A$2:$B$5,2,FALSE)</f>
        <v>Roam Hub</v>
      </c>
      <c r="E416" t="str">
        <v>KE</v>
      </c>
      <c r="F416" t="str">
        <v>A</v>
      </c>
      <c r="G416">
        <v>414</v>
      </c>
      <c r="H416" t="str">
        <f>CONCATENATE("#",C416,"-",E416,"-",F416,"-",G416,)</f>
        <v>#RH-KE-A-414</v>
      </c>
      <c r="I416" t="str">
        <f>concatenate("FO-",A416,"-",TEXT(B416,"00"),H416)</f>
        <v>FO-NBI-00#RH-KE-A-414</v>
      </c>
      <c r="N416" t="str">
        <f>D416&amp;" - "&amp;M416</f>
        <v xml:space="preserve">Roam Hub - </v>
      </c>
      <c r="O416" t="str">
        <f>CONCATENATE(I416,": ",N416)</f>
        <v xml:space="preserve">FO-NBI-00#RH-KE-A-414: Roam Hub - </v>
      </c>
      <c r="S416" t="b">
        <v>0</v>
      </c>
      <c r="T416" t="b">
        <v>0</v>
      </c>
      <c r="U416" t="b">
        <v>0</v>
      </c>
      <c r="V416" t="b">
        <v>0</v>
      </c>
      <c r="W416" t="b">
        <v>0</v>
      </c>
      <c r="AE416">
        <f>sum(AG416:AK416)</f>
        <v>0</v>
      </c>
      <c r="AF416">
        <f>AG416*(6*84/1000)+AH416*(9*84/1000)+AI416*(10*84/1000)+AJ416*(25*84/1000)+AK416*(40*84/1000)</f>
        <v>0</v>
      </c>
    </row>
    <row r="417">
      <c r="A417" t="str">
        <v>NBI</v>
      </c>
      <c r="C417" t="str">
        <v>RH</v>
      </c>
      <c r="D417" t="str">
        <f>vlookup(C417,'List of Chargers'!$A$2:$B$5,2,FALSE)</f>
        <v>Roam Hub</v>
      </c>
      <c r="E417" t="str">
        <v>KE</v>
      </c>
      <c r="F417" t="str">
        <v>A</v>
      </c>
      <c r="G417">
        <v>415</v>
      </c>
      <c r="H417" t="str">
        <f>CONCATENATE("#",C417,"-",E417,"-",F417,"-",G417,)</f>
        <v>#RH-KE-A-415</v>
      </c>
      <c r="I417" t="str">
        <f>concatenate("FO-",A417,"-",TEXT(B417,"00"),H417)</f>
        <v>FO-NBI-00#RH-KE-A-415</v>
      </c>
      <c r="N417" t="str">
        <f>D417&amp;" - "&amp;M417</f>
        <v xml:space="preserve">Roam Hub - </v>
      </c>
      <c r="O417" t="str">
        <f>CONCATENATE(I417,": ",N417)</f>
        <v xml:space="preserve">FO-NBI-00#RH-KE-A-415: Roam Hub - </v>
      </c>
      <c r="S417" t="b">
        <v>0</v>
      </c>
      <c r="T417" t="b">
        <v>0</v>
      </c>
      <c r="U417" t="b">
        <v>0</v>
      </c>
      <c r="V417" t="b">
        <v>0</v>
      </c>
      <c r="W417" t="b">
        <v>0</v>
      </c>
      <c r="AE417">
        <f>sum(AG417:AK417)</f>
        <v>0</v>
      </c>
      <c r="AF417">
        <f>AG417*(6*84/1000)+AH417*(9*84/1000)+AI417*(10*84/1000)+AJ417*(25*84/1000)+AK417*(40*84/1000)</f>
        <v>0</v>
      </c>
    </row>
    <row r="418">
      <c r="A418" t="str">
        <v>NBI</v>
      </c>
      <c r="C418" t="str">
        <v>RH</v>
      </c>
      <c r="D418" t="str">
        <f>vlookup(C418,'List of Chargers'!$A$2:$B$5,2,FALSE)</f>
        <v>Roam Hub</v>
      </c>
      <c r="E418" t="str">
        <v>KE</v>
      </c>
      <c r="F418" t="str">
        <v>A</v>
      </c>
      <c r="G418">
        <v>416</v>
      </c>
      <c r="H418" t="str">
        <f>CONCATENATE("#",C418,"-",E418,"-",F418,"-",G418,)</f>
        <v>#RH-KE-A-416</v>
      </c>
      <c r="I418" t="str">
        <f>concatenate("FO-",A418,"-",TEXT(B418,"00"),H418)</f>
        <v>FO-NBI-00#RH-KE-A-416</v>
      </c>
      <c r="N418" t="str">
        <f>D418&amp;" - "&amp;M418</f>
        <v xml:space="preserve">Roam Hub - </v>
      </c>
      <c r="O418" t="str">
        <f>CONCATENATE(I418,": ",N418)</f>
        <v xml:space="preserve">FO-NBI-00#RH-KE-A-416: Roam Hub - </v>
      </c>
      <c r="S418" t="b">
        <v>0</v>
      </c>
      <c r="T418" t="b">
        <v>0</v>
      </c>
      <c r="U418" t="b">
        <v>0</v>
      </c>
      <c r="V418" t="b">
        <v>0</v>
      </c>
      <c r="W418" t="b">
        <v>0</v>
      </c>
      <c r="AE418">
        <f>sum(AG418:AK418)</f>
        <v>0</v>
      </c>
      <c r="AF418">
        <f>AG418*(6*84/1000)+AH418*(9*84/1000)+AI418*(10*84/1000)+AJ418*(25*84/1000)+AK418*(40*84/1000)</f>
        <v>0</v>
      </c>
    </row>
    <row r="419">
      <c r="A419" t="str">
        <v>NBI</v>
      </c>
      <c r="C419" t="str">
        <v>RH</v>
      </c>
      <c r="D419" t="str">
        <f>vlookup(C419,'List of Chargers'!$A$2:$B$5,2,FALSE)</f>
        <v>Roam Hub</v>
      </c>
      <c r="E419" t="str">
        <v>KE</v>
      </c>
      <c r="F419" t="str">
        <v>A</v>
      </c>
      <c r="G419">
        <v>417</v>
      </c>
      <c r="H419" t="str">
        <f>CONCATENATE("#",C419,"-",E419,"-",F419,"-",G419,)</f>
        <v>#RH-KE-A-417</v>
      </c>
      <c r="I419" t="str">
        <f>concatenate("FO-",A419,"-",TEXT(B419,"00"),H419)</f>
        <v>FO-NBI-00#RH-KE-A-417</v>
      </c>
      <c r="N419" t="str">
        <f>D419&amp;" - "&amp;M419</f>
        <v xml:space="preserve">Roam Hub - </v>
      </c>
      <c r="O419" t="str">
        <f>CONCATENATE(I419,": ",N419)</f>
        <v xml:space="preserve">FO-NBI-00#RH-KE-A-417: Roam Hub - </v>
      </c>
      <c r="S419" t="b">
        <v>0</v>
      </c>
      <c r="T419" t="b">
        <v>0</v>
      </c>
      <c r="U419" t="b">
        <v>0</v>
      </c>
      <c r="V419" t="b">
        <v>0</v>
      </c>
      <c r="W419" t="b">
        <v>0</v>
      </c>
      <c r="AE419">
        <f>sum(AG419:AK419)</f>
        <v>0</v>
      </c>
      <c r="AF419">
        <f>AG419*(6*84/1000)+AH419*(9*84/1000)+AI419*(10*84/1000)+AJ419*(25*84/1000)+AK419*(40*84/1000)</f>
        <v>0</v>
      </c>
    </row>
    <row r="420">
      <c r="A420" t="str">
        <v>NBI</v>
      </c>
      <c r="C420" t="str">
        <v>RH</v>
      </c>
      <c r="D420" t="str">
        <f>vlookup(C420,'List of Chargers'!$A$2:$B$5,2,FALSE)</f>
        <v>Roam Hub</v>
      </c>
      <c r="E420" t="str">
        <v>KE</v>
      </c>
      <c r="F420" t="str">
        <v>A</v>
      </c>
      <c r="G420">
        <v>418</v>
      </c>
      <c r="H420" t="str">
        <f>CONCATENATE("#",C420,"-",E420,"-",F420,"-",G420,)</f>
        <v>#RH-KE-A-418</v>
      </c>
      <c r="I420" t="str">
        <f>concatenate("FO-",A420,"-",TEXT(B420,"00"),H420)</f>
        <v>FO-NBI-00#RH-KE-A-418</v>
      </c>
      <c r="N420" t="str">
        <f>D420&amp;" - "&amp;M420</f>
        <v xml:space="preserve">Roam Hub - </v>
      </c>
      <c r="O420" t="str">
        <f>CONCATENATE(I420,": ",N420)</f>
        <v xml:space="preserve">FO-NBI-00#RH-KE-A-418: Roam Hub - </v>
      </c>
      <c r="S420" t="b">
        <v>0</v>
      </c>
      <c r="T420" t="b">
        <v>0</v>
      </c>
      <c r="U420" t="b">
        <v>0</v>
      </c>
      <c r="V420" t="b">
        <v>0</v>
      </c>
      <c r="W420" t="b">
        <v>0</v>
      </c>
      <c r="AE420">
        <f>sum(AG420:AK420)</f>
        <v>0</v>
      </c>
      <c r="AF420">
        <f>AG420*(6*84/1000)+AH420*(9*84/1000)+AI420*(10*84/1000)+AJ420*(25*84/1000)+AK420*(40*84/1000)</f>
        <v>0</v>
      </c>
    </row>
    <row r="421">
      <c r="A421" t="str">
        <v>NBI</v>
      </c>
      <c r="C421" t="str">
        <v>RH</v>
      </c>
      <c r="D421" t="str">
        <f>vlookup(C421,'List of Chargers'!$A$2:$B$5,2,FALSE)</f>
        <v>Roam Hub</v>
      </c>
      <c r="E421" t="str">
        <v>KE</v>
      </c>
      <c r="F421" t="str">
        <v>A</v>
      </c>
      <c r="G421">
        <v>419</v>
      </c>
      <c r="H421" t="str">
        <f>CONCATENATE("#",C421,"-",E421,"-",F421,"-",G421,)</f>
        <v>#RH-KE-A-419</v>
      </c>
      <c r="I421" t="str">
        <f>concatenate("FO-",A421,"-",TEXT(B421,"00"),H421)</f>
        <v>FO-NBI-00#RH-KE-A-419</v>
      </c>
      <c r="N421" t="str">
        <f>D421&amp;" - "&amp;M421</f>
        <v xml:space="preserve">Roam Hub - </v>
      </c>
      <c r="O421" t="str">
        <f>CONCATENATE(I421,": ",N421)</f>
        <v xml:space="preserve">FO-NBI-00#RH-KE-A-419: Roam Hub - </v>
      </c>
      <c r="S421" t="b">
        <v>0</v>
      </c>
      <c r="T421" t="b">
        <v>0</v>
      </c>
      <c r="U421" t="b">
        <v>0</v>
      </c>
      <c r="V421" t="b">
        <v>0</v>
      </c>
      <c r="W421" t="b">
        <v>0</v>
      </c>
      <c r="AE421">
        <f>sum(AG421:AK421)</f>
        <v>0</v>
      </c>
      <c r="AF421">
        <f>AG421*(6*84/1000)+AH421*(9*84/1000)+AI421*(10*84/1000)+AJ421*(25*84/1000)+AK421*(40*84/1000)</f>
        <v>0</v>
      </c>
    </row>
    <row r="422">
      <c r="A422" t="str">
        <v>NBI</v>
      </c>
      <c r="C422" t="str">
        <v>RH</v>
      </c>
      <c r="D422" t="str">
        <f>vlookup(C422,'List of Chargers'!$A$2:$B$5,2,FALSE)</f>
        <v>Roam Hub</v>
      </c>
      <c r="E422" t="str">
        <v>KE</v>
      </c>
      <c r="F422" t="str">
        <v>A</v>
      </c>
      <c r="G422">
        <v>420</v>
      </c>
      <c r="H422" t="str">
        <f>CONCATENATE("#",C422,"-",E422,"-",F422,"-",G422,)</f>
        <v>#RH-KE-A-420</v>
      </c>
      <c r="I422" t="str">
        <f>concatenate("FO-",A422,"-",TEXT(B422,"00"),H422)</f>
        <v>FO-NBI-00#RH-KE-A-420</v>
      </c>
      <c r="N422" t="str">
        <f>D422&amp;" - "&amp;M422</f>
        <v xml:space="preserve">Roam Hub - </v>
      </c>
      <c r="O422" t="str">
        <f>CONCATENATE(I422,": ",N422)</f>
        <v xml:space="preserve">FO-NBI-00#RH-KE-A-420: Roam Hub - </v>
      </c>
      <c r="S422" t="b">
        <v>0</v>
      </c>
      <c r="T422" t="b">
        <v>0</v>
      </c>
      <c r="U422" t="b">
        <v>0</v>
      </c>
      <c r="V422" t="b">
        <v>0</v>
      </c>
      <c r="W422" t="b">
        <v>0</v>
      </c>
      <c r="AE422">
        <f>sum(AG422:AK422)</f>
        <v>0</v>
      </c>
      <c r="AF422">
        <f>AG422*(6*84/1000)+AH422*(9*84/1000)+AI422*(10*84/1000)+AJ422*(25*84/1000)+AK422*(40*84/1000)</f>
        <v>0</v>
      </c>
    </row>
    <row r="423">
      <c r="A423" t="str">
        <v>NBI</v>
      </c>
      <c r="C423" t="str">
        <v>RH</v>
      </c>
      <c r="D423" t="str">
        <f>vlookup(C423,'List of Chargers'!$A$2:$B$5,2,FALSE)</f>
        <v>Roam Hub</v>
      </c>
      <c r="E423" t="str">
        <v>KE</v>
      </c>
      <c r="F423" t="str">
        <v>A</v>
      </c>
      <c r="G423">
        <v>421</v>
      </c>
      <c r="H423" t="str">
        <f>CONCATENATE("#",C423,"-",E423,"-",F423,"-",G423,)</f>
        <v>#RH-KE-A-421</v>
      </c>
      <c r="I423" t="str">
        <f>concatenate("FO-",A423,"-",TEXT(B423,"00"),H423)</f>
        <v>FO-NBI-00#RH-KE-A-421</v>
      </c>
      <c r="N423" t="str">
        <f>D423&amp;" - "&amp;M423</f>
        <v xml:space="preserve">Roam Hub - </v>
      </c>
      <c r="O423" t="str">
        <f>CONCATENATE(I423,": ",N423)</f>
        <v xml:space="preserve">FO-NBI-00#RH-KE-A-421: Roam Hub - </v>
      </c>
      <c r="S423" t="b">
        <v>0</v>
      </c>
      <c r="T423" t="b">
        <v>0</v>
      </c>
      <c r="U423" t="b">
        <v>0</v>
      </c>
      <c r="V423" t="b">
        <v>0</v>
      </c>
      <c r="W423" t="b">
        <v>0</v>
      </c>
      <c r="AE423">
        <f>sum(AG423:AK423)</f>
        <v>0</v>
      </c>
      <c r="AF423">
        <f>AG423*(6*84/1000)+AH423*(9*84/1000)+AI423*(10*84/1000)+AJ423*(25*84/1000)+AK423*(40*84/1000)</f>
        <v>0</v>
      </c>
    </row>
    <row r="424">
      <c r="A424" t="str">
        <v>NBI</v>
      </c>
      <c r="C424" t="str">
        <v>RH</v>
      </c>
      <c r="D424" t="str">
        <f>vlookup(C424,'List of Chargers'!$A$2:$B$5,2,FALSE)</f>
        <v>Roam Hub</v>
      </c>
      <c r="E424" t="str">
        <v>KE</v>
      </c>
      <c r="F424" t="str">
        <v>A</v>
      </c>
      <c r="G424">
        <v>422</v>
      </c>
      <c r="H424" t="str">
        <f>CONCATENATE("#",C424,"-",E424,"-",F424,"-",G424,)</f>
        <v>#RH-KE-A-422</v>
      </c>
      <c r="I424" t="str">
        <f>concatenate("FO-",A424,"-",TEXT(B424,"00"),H424)</f>
        <v>FO-NBI-00#RH-KE-A-422</v>
      </c>
      <c r="N424" t="str">
        <f>D424&amp;" - "&amp;M424</f>
        <v xml:space="preserve">Roam Hub - </v>
      </c>
      <c r="O424" t="str">
        <f>CONCATENATE(I424,": ",N424)</f>
        <v xml:space="preserve">FO-NBI-00#RH-KE-A-422: Roam Hub - </v>
      </c>
      <c r="S424" t="b">
        <v>0</v>
      </c>
      <c r="T424" t="b">
        <v>0</v>
      </c>
      <c r="U424" t="b">
        <v>0</v>
      </c>
      <c r="V424" t="b">
        <v>0</v>
      </c>
      <c r="W424" t="b">
        <v>0</v>
      </c>
      <c r="AE424">
        <f>sum(AG424:AK424)</f>
        <v>0</v>
      </c>
      <c r="AF424">
        <f>AG424*(6*84/1000)+AH424*(9*84/1000)+AI424*(10*84/1000)+AJ424*(25*84/1000)+AK424*(40*84/1000)</f>
        <v>0</v>
      </c>
    </row>
    <row r="425">
      <c r="A425" t="str">
        <v>NBI</v>
      </c>
      <c r="C425" t="str">
        <v>RH</v>
      </c>
      <c r="D425" t="str">
        <f>vlookup(C425,'List of Chargers'!$A$2:$B$5,2,FALSE)</f>
        <v>Roam Hub</v>
      </c>
      <c r="E425" t="str">
        <v>KE</v>
      </c>
      <c r="F425" t="str">
        <v>A</v>
      </c>
      <c r="G425">
        <v>423</v>
      </c>
      <c r="H425" t="str">
        <f>CONCATENATE("#",C425,"-",E425,"-",F425,"-",G425,)</f>
        <v>#RH-KE-A-423</v>
      </c>
      <c r="I425" t="str">
        <f>concatenate("FO-",A425,"-",TEXT(B425,"00"),H425)</f>
        <v>FO-NBI-00#RH-KE-A-423</v>
      </c>
      <c r="N425" t="str">
        <f>D425&amp;" - "&amp;M425</f>
        <v xml:space="preserve">Roam Hub - </v>
      </c>
      <c r="O425" t="str">
        <f>CONCATENATE(I425,": ",N425)</f>
        <v xml:space="preserve">FO-NBI-00#RH-KE-A-423: Roam Hub - </v>
      </c>
      <c r="S425" t="b">
        <v>0</v>
      </c>
      <c r="T425" t="b">
        <v>0</v>
      </c>
      <c r="U425" t="b">
        <v>0</v>
      </c>
      <c r="V425" t="b">
        <v>0</v>
      </c>
      <c r="W425" t="b">
        <v>0</v>
      </c>
      <c r="AE425">
        <f>sum(AG425:AK425)</f>
        <v>0</v>
      </c>
      <c r="AF425">
        <f>AG425*(6*84/1000)+AH425*(9*84/1000)+AI425*(10*84/1000)+AJ425*(25*84/1000)+AK425*(40*84/1000)</f>
        <v>0</v>
      </c>
    </row>
    <row r="426">
      <c r="A426" t="str">
        <v>NBI</v>
      </c>
      <c r="C426" t="str">
        <v>RH</v>
      </c>
      <c r="D426" t="str">
        <f>vlookup(C426,'List of Chargers'!$A$2:$B$5,2,FALSE)</f>
        <v>Roam Hub</v>
      </c>
      <c r="E426" t="str">
        <v>KE</v>
      </c>
      <c r="F426" t="str">
        <v>A</v>
      </c>
      <c r="G426">
        <v>424</v>
      </c>
      <c r="H426" t="str">
        <f>CONCATENATE("#",C426,"-",E426,"-",F426,"-",G426,)</f>
        <v>#RH-KE-A-424</v>
      </c>
      <c r="I426" t="str">
        <f>concatenate("FO-",A426,"-",TEXT(B426,"00"),H426)</f>
        <v>FO-NBI-00#RH-KE-A-424</v>
      </c>
      <c r="N426" t="str">
        <f>D426&amp;" - "&amp;M426</f>
        <v xml:space="preserve">Roam Hub - </v>
      </c>
      <c r="O426" t="str">
        <f>CONCATENATE(I426,": ",N426)</f>
        <v xml:space="preserve">FO-NBI-00#RH-KE-A-424: Roam Hub - </v>
      </c>
      <c r="S426" t="b">
        <v>0</v>
      </c>
      <c r="T426" t="b">
        <v>0</v>
      </c>
      <c r="U426" t="b">
        <v>0</v>
      </c>
      <c r="V426" t="b">
        <v>0</v>
      </c>
      <c r="W426" t="b">
        <v>0</v>
      </c>
      <c r="AE426">
        <f>sum(AG426:AK426)</f>
        <v>0</v>
      </c>
      <c r="AF426">
        <f>AG426*(6*84/1000)+AH426*(9*84/1000)+AI426*(10*84/1000)+AJ426*(25*84/1000)+AK426*(40*84/1000)</f>
        <v>0</v>
      </c>
    </row>
    <row r="427">
      <c r="A427" t="str">
        <v>NBI</v>
      </c>
      <c r="C427" t="str">
        <v>RH</v>
      </c>
      <c r="D427" t="str">
        <f>vlookup(C427,'List of Chargers'!$A$2:$B$5,2,FALSE)</f>
        <v>Roam Hub</v>
      </c>
      <c r="E427" t="str">
        <v>KE</v>
      </c>
      <c r="F427" t="str">
        <v>A</v>
      </c>
      <c r="G427">
        <v>425</v>
      </c>
      <c r="H427" t="str">
        <f>CONCATENATE("#",C427,"-",E427,"-",F427,"-",G427,)</f>
        <v>#RH-KE-A-425</v>
      </c>
      <c r="I427" t="str">
        <f>concatenate("FO-",A427,"-",TEXT(B427,"00"),H427)</f>
        <v>FO-NBI-00#RH-KE-A-425</v>
      </c>
      <c r="N427" t="str">
        <f>D427&amp;" - "&amp;M427</f>
        <v xml:space="preserve">Roam Hub - </v>
      </c>
      <c r="O427" t="str">
        <f>CONCATENATE(I427,": ",N427)</f>
        <v xml:space="preserve">FO-NBI-00#RH-KE-A-425: Roam Hub - </v>
      </c>
      <c r="S427" t="b">
        <v>0</v>
      </c>
      <c r="T427" t="b">
        <v>0</v>
      </c>
      <c r="U427" t="b">
        <v>0</v>
      </c>
      <c r="V427" t="b">
        <v>0</v>
      </c>
      <c r="W427" t="b">
        <v>0</v>
      </c>
      <c r="AE427">
        <f>sum(AG427:AK427)</f>
        <v>0</v>
      </c>
      <c r="AF427">
        <f>AG427*(6*84/1000)+AH427*(9*84/1000)+AI427*(10*84/1000)+AJ427*(25*84/1000)+AK427*(40*84/1000)</f>
        <v>0</v>
      </c>
    </row>
    <row r="428">
      <c r="A428" t="str">
        <v>NBI</v>
      </c>
      <c r="C428" t="str">
        <v>RH</v>
      </c>
      <c r="D428" t="str">
        <f>vlookup(C428,'List of Chargers'!$A$2:$B$5,2,FALSE)</f>
        <v>Roam Hub</v>
      </c>
      <c r="E428" t="str">
        <v>KE</v>
      </c>
      <c r="F428" t="str">
        <v>A</v>
      </c>
      <c r="G428">
        <v>426</v>
      </c>
      <c r="H428" t="str">
        <f>CONCATENATE("#",C428,"-",E428,"-",F428,"-",G428,)</f>
        <v>#RH-KE-A-426</v>
      </c>
      <c r="I428" t="str">
        <f>concatenate("FO-",A428,"-",TEXT(B428,"00"),H428)</f>
        <v>FO-NBI-00#RH-KE-A-426</v>
      </c>
      <c r="N428" t="str">
        <f>D428&amp;" - "&amp;M428</f>
        <v xml:space="preserve">Roam Hub - </v>
      </c>
      <c r="O428" t="str">
        <f>CONCATENATE(I428,": ",N428)</f>
        <v xml:space="preserve">FO-NBI-00#RH-KE-A-426: Roam Hub - </v>
      </c>
      <c r="S428" t="b">
        <v>0</v>
      </c>
      <c r="T428" t="b">
        <v>0</v>
      </c>
      <c r="U428" t="b">
        <v>0</v>
      </c>
      <c r="V428" t="b">
        <v>0</v>
      </c>
      <c r="W428" t="b">
        <v>0</v>
      </c>
      <c r="AE428">
        <f>sum(AG428:AK428)</f>
        <v>0</v>
      </c>
      <c r="AF428">
        <f>AG428*(6*84/1000)+AH428*(9*84/1000)+AI428*(10*84/1000)+AJ428*(25*84/1000)+AK428*(40*84/1000)</f>
        <v>0</v>
      </c>
    </row>
    <row r="429">
      <c r="A429" t="str">
        <v>NBI</v>
      </c>
      <c r="C429" t="str">
        <v>RH</v>
      </c>
      <c r="D429" t="str">
        <f>vlookup(C429,'List of Chargers'!$A$2:$B$5,2,FALSE)</f>
        <v>Roam Hub</v>
      </c>
      <c r="E429" t="str">
        <v>KE</v>
      </c>
      <c r="F429" t="str">
        <v>A</v>
      </c>
      <c r="G429">
        <v>427</v>
      </c>
      <c r="H429" t="str">
        <f>CONCATENATE("#",C429,"-",E429,"-",F429,"-",G429,)</f>
        <v>#RH-KE-A-427</v>
      </c>
      <c r="I429" t="str">
        <f>concatenate("FO-",A429,"-",TEXT(B429,"00"),H429)</f>
        <v>FO-NBI-00#RH-KE-A-427</v>
      </c>
      <c r="N429" t="str">
        <f>D429&amp;" - "&amp;M429</f>
        <v xml:space="preserve">Roam Hub - </v>
      </c>
      <c r="O429" t="str">
        <f>CONCATENATE(I429,": ",N429)</f>
        <v xml:space="preserve">FO-NBI-00#RH-KE-A-427: Roam Hub - </v>
      </c>
      <c r="S429" t="b">
        <v>0</v>
      </c>
      <c r="T429" t="b">
        <v>0</v>
      </c>
      <c r="U429" t="b">
        <v>0</v>
      </c>
      <c r="V429" t="b">
        <v>0</v>
      </c>
      <c r="W429" t="b">
        <v>0</v>
      </c>
      <c r="AE429">
        <f>sum(AG429:AK429)</f>
        <v>0</v>
      </c>
      <c r="AF429">
        <f>AG429*(6*84/1000)+AH429*(9*84/1000)+AI429*(10*84/1000)+AJ429*(25*84/1000)+AK429*(40*84/1000)</f>
        <v>0</v>
      </c>
    </row>
    <row r="430">
      <c r="A430" t="str">
        <v>NBI</v>
      </c>
      <c r="C430" t="str">
        <v>RH</v>
      </c>
      <c r="D430" t="str">
        <f>vlookup(C430,'List of Chargers'!$A$2:$B$5,2,FALSE)</f>
        <v>Roam Hub</v>
      </c>
      <c r="E430" t="str">
        <v>KE</v>
      </c>
      <c r="F430" t="str">
        <v>A</v>
      </c>
      <c r="G430">
        <v>428</v>
      </c>
      <c r="H430" t="str">
        <f>CONCATENATE("#",C430,"-",E430,"-",F430,"-",G430,)</f>
        <v>#RH-KE-A-428</v>
      </c>
      <c r="I430" t="str">
        <f>concatenate("FO-",A430,"-",TEXT(B430,"00"),H430)</f>
        <v>FO-NBI-00#RH-KE-A-428</v>
      </c>
      <c r="N430" t="str">
        <f>D430&amp;" - "&amp;M430</f>
        <v xml:space="preserve">Roam Hub - </v>
      </c>
      <c r="O430" t="str">
        <f>CONCATENATE(I430,": ",N430)</f>
        <v xml:space="preserve">FO-NBI-00#RH-KE-A-428: Roam Hub - </v>
      </c>
      <c r="S430" t="b">
        <v>0</v>
      </c>
      <c r="T430" t="b">
        <v>0</v>
      </c>
      <c r="U430" t="b">
        <v>0</v>
      </c>
      <c r="V430" t="b">
        <v>0</v>
      </c>
      <c r="W430" t="b">
        <v>0</v>
      </c>
      <c r="AE430">
        <f>sum(AG430:AK430)</f>
        <v>0</v>
      </c>
      <c r="AF430">
        <f>AG430*(6*84/1000)+AH430*(9*84/1000)+AI430*(10*84/1000)+AJ430*(25*84/1000)+AK430*(40*84/1000)</f>
        <v>0</v>
      </c>
    </row>
    <row r="431">
      <c r="A431" t="str">
        <v>NBI</v>
      </c>
      <c r="C431" t="str">
        <v>RH</v>
      </c>
      <c r="D431" t="str">
        <f>vlookup(C431,'List of Chargers'!$A$2:$B$5,2,FALSE)</f>
        <v>Roam Hub</v>
      </c>
      <c r="E431" t="str">
        <v>KE</v>
      </c>
      <c r="F431" t="str">
        <v>A</v>
      </c>
      <c r="G431">
        <v>429</v>
      </c>
      <c r="H431" t="str">
        <f>CONCATENATE("#",C431,"-",E431,"-",F431,"-",G431,)</f>
        <v>#RH-KE-A-429</v>
      </c>
      <c r="I431" t="str">
        <f>concatenate("FO-",A431,"-",TEXT(B431,"00"),H431)</f>
        <v>FO-NBI-00#RH-KE-A-429</v>
      </c>
      <c r="N431" t="str">
        <f>D431&amp;" - "&amp;M431</f>
        <v xml:space="preserve">Roam Hub - </v>
      </c>
      <c r="O431" t="str">
        <f>CONCATENATE(I431,": ",N431)</f>
        <v xml:space="preserve">FO-NBI-00#RH-KE-A-429: Roam Hub - </v>
      </c>
      <c r="S431" t="b">
        <v>0</v>
      </c>
      <c r="T431" t="b">
        <v>0</v>
      </c>
      <c r="U431" t="b">
        <v>0</v>
      </c>
      <c r="V431" t="b">
        <v>0</v>
      </c>
      <c r="W431" t="b">
        <v>0</v>
      </c>
      <c r="AE431">
        <f>sum(AG431:AK431)</f>
        <v>0</v>
      </c>
      <c r="AF431">
        <f>AG431*(6*84/1000)+AH431*(9*84/1000)+AI431*(10*84/1000)+AJ431*(25*84/1000)+AK431*(40*84/1000)</f>
        <v>0</v>
      </c>
    </row>
    <row r="432">
      <c r="A432" t="str">
        <v>NBI</v>
      </c>
      <c r="C432" t="str">
        <v>RH</v>
      </c>
      <c r="D432" t="str">
        <f>vlookup(C432,'List of Chargers'!$A$2:$B$5,2,FALSE)</f>
        <v>Roam Hub</v>
      </c>
      <c r="E432" t="str">
        <v>KE</v>
      </c>
      <c r="F432" t="str">
        <v>A</v>
      </c>
      <c r="G432">
        <v>430</v>
      </c>
      <c r="H432" t="str">
        <f>CONCATENATE("#",C432,"-",E432,"-",F432,"-",G432,)</f>
        <v>#RH-KE-A-430</v>
      </c>
      <c r="I432" t="str">
        <f>concatenate("FO-",A432,"-",TEXT(B432,"00"),H432)</f>
        <v>FO-NBI-00#RH-KE-A-430</v>
      </c>
      <c r="N432" t="str">
        <f>D432&amp;" - "&amp;M432</f>
        <v xml:space="preserve">Roam Hub - </v>
      </c>
      <c r="O432" t="str">
        <f>CONCATENATE(I432,": ",N432)</f>
        <v xml:space="preserve">FO-NBI-00#RH-KE-A-430: Roam Hub - </v>
      </c>
      <c r="S432" t="b">
        <v>0</v>
      </c>
      <c r="T432" t="b">
        <v>0</v>
      </c>
      <c r="U432" t="b">
        <v>0</v>
      </c>
      <c r="V432" t="b">
        <v>0</v>
      </c>
      <c r="W432" t="b">
        <v>0</v>
      </c>
      <c r="AE432">
        <f>sum(AG432:AK432)</f>
        <v>0</v>
      </c>
      <c r="AF432">
        <f>AG432*(6*84/1000)+AH432*(9*84/1000)+AI432*(10*84/1000)+AJ432*(25*84/1000)+AK432*(40*84/1000)</f>
        <v>0</v>
      </c>
    </row>
    <row r="433">
      <c r="A433" t="str">
        <v>NBI</v>
      </c>
      <c r="C433" t="str">
        <v>RH</v>
      </c>
      <c r="D433" t="str">
        <f>vlookup(C433,'List of Chargers'!$A$2:$B$5,2,FALSE)</f>
        <v>Roam Hub</v>
      </c>
      <c r="E433" t="str">
        <v>KE</v>
      </c>
      <c r="F433" t="str">
        <v>A</v>
      </c>
      <c r="G433">
        <v>431</v>
      </c>
      <c r="H433" t="str">
        <f>CONCATENATE("#",C433,"-",E433,"-",F433,"-",G433,)</f>
        <v>#RH-KE-A-431</v>
      </c>
      <c r="I433" t="str">
        <f>concatenate("FO-",A433,"-",TEXT(B433,"00"),H433)</f>
        <v>FO-NBI-00#RH-KE-A-431</v>
      </c>
      <c r="N433" t="str">
        <f>D433&amp;" - "&amp;M433</f>
        <v xml:space="preserve">Roam Hub - </v>
      </c>
      <c r="O433" t="str">
        <f>CONCATENATE(I433,": ",N433)</f>
        <v xml:space="preserve">FO-NBI-00#RH-KE-A-431: Roam Hub - </v>
      </c>
      <c r="S433" t="b">
        <v>0</v>
      </c>
      <c r="T433" t="b">
        <v>0</v>
      </c>
      <c r="U433" t="b">
        <v>0</v>
      </c>
      <c r="V433" t="b">
        <v>0</v>
      </c>
      <c r="W433" t="b">
        <v>0</v>
      </c>
      <c r="AE433">
        <f>sum(AG433:AK433)</f>
        <v>0</v>
      </c>
      <c r="AF433">
        <f>AG433*(6*84/1000)+AH433*(9*84/1000)+AI433*(10*84/1000)+AJ433*(25*84/1000)+AK433*(40*84/1000)</f>
        <v>0</v>
      </c>
    </row>
    <row r="434">
      <c r="A434" t="str">
        <v>NBI</v>
      </c>
      <c r="C434" t="str">
        <v>RH</v>
      </c>
      <c r="D434" t="str">
        <f>vlookup(C434,'List of Chargers'!$A$2:$B$5,2,FALSE)</f>
        <v>Roam Hub</v>
      </c>
      <c r="E434" t="str">
        <v>KE</v>
      </c>
      <c r="F434" t="str">
        <v>A</v>
      </c>
      <c r="G434">
        <v>432</v>
      </c>
      <c r="H434" t="str">
        <f>CONCATENATE("#",C434,"-",E434,"-",F434,"-",G434,)</f>
        <v>#RH-KE-A-432</v>
      </c>
      <c r="I434" t="str">
        <f>concatenate("FO-",A434,"-",TEXT(B434,"00"),H434)</f>
        <v>FO-NBI-00#RH-KE-A-432</v>
      </c>
      <c r="N434" t="str">
        <f>D434&amp;" - "&amp;M434</f>
        <v xml:space="preserve">Roam Hub - </v>
      </c>
      <c r="O434" t="str">
        <f>CONCATENATE(I434,": ",N434)</f>
        <v xml:space="preserve">FO-NBI-00#RH-KE-A-432: Roam Hub - </v>
      </c>
      <c r="S434" t="b">
        <v>0</v>
      </c>
      <c r="T434" t="b">
        <v>0</v>
      </c>
      <c r="U434" t="b">
        <v>0</v>
      </c>
      <c r="V434" t="b">
        <v>0</v>
      </c>
      <c r="W434" t="b">
        <v>0</v>
      </c>
      <c r="AE434">
        <f>sum(AG434:AK434)</f>
        <v>0</v>
      </c>
      <c r="AF434">
        <f>AG434*(6*84/1000)+AH434*(9*84/1000)+AI434*(10*84/1000)+AJ434*(25*84/1000)+AK434*(40*84/1000)</f>
        <v>0</v>
      </c>
    </row>
    <row r="435">
      <c r="A435" t="str">
        <v>NBI</v>
      </c>
      <c r="C435" t="str">
        <v>RH</v>
      </c>
      <c r="D435" t="str">
        <f>vlookup(C435,'List of Chargers'!$A$2:$B$5,2,FALSE)</f>
        <v>Roam Hub</v>
      </c>
      <c r="E435" t="str">
        <v>KE</v>
      </c>
      <c r="F435" t="str">
        <v>A</v>
      </c>
      <c r="G435">
        <v>433</v>
      </c>
      <c r="H435" t="str">
        <f>CONCATENATE("#",C435,"-",E435,"-",F435,"-",G435,)</f>
        <v>#RH-KE-A-433</v>
      </c>
      <c r="I435" t="str">
        <f>concatenate("FO-",A435,"-",TEXT(B435,"00"),H435)</f>
        <v>FO-NBI-00#RH-KE-A-433</v>
      </c>
      <c r="N435" t="str">
        <f>D435&amp;" - "&amp;M435</f>
        <v xml:space="preserve">Roam Hub - </v>
      </c>
      <c r="O435" t="str">
        <f>CONCATENATE(I435,": ",N435)</f>
        <v xml:space="preserve">FO-NBI-00#RH-KE-A-433: Roam Hub - </v>
      </c>
      <c r="S435" t="b">
        <v>0</v>
      </c>
      <c r="T435" t="b">
        <v>0</v>
      </c>
      <c r="U435" t="b">
        <v>0</v>
      </c>
      <c r="V435" t="b">
        <v>0</v>
      </c>
      <c r="W435" t="b">
        <v>0</v>
      </c>
      <c r="AE435">
        <f>sum(AG435:AK435)</f>
        <v>0</v>
      </c>
      <c r="AF435">
        <f>AG435*(6*84/1000)+AH435*(9*84/1000)+AI435*(10*84/1000)+AJ435*(25*84/1000)+AK435*(40*84/1000)</f>
        <v>0</v>
      </c>
    </row>
    <row r="436">
      <c r="A436" t="str">
        <v>NBI</v>
      </c>
      <c r="C436" t="str">
        <v>RH</v>
      </c>
      <c r="D436" t="str">
        <f>vlookup(C436,'List of Chargers'!$A$2:$B$5,2,FALSE)</f>
        <v>Roam Hub</v>
      </c>
      <c r="E436" t="str">
        <v>KE</v>
      </c>
      <c r="F436" t="str">
        <v>A</v>
      </c>
      <c r="G436">
        <v>434</v>
      </c>
      <c r="H436" t="str">
        <f>CONCATENATE("#",C436,"-",E436,"-",F436,"-",G436,)</f>
        <v>#RH-KE-A-434</v>
      </c>
      <c r="I436" t="str">
        <f>concatenate("FO-",A436,"-",TEXT(B436,"00"),H436)</f>
        <v>FO-NBI-00#RH-KE-A-434</v>
      </c>
      <c r="N436" t="str">
        <f>D436&amp;" - "&amp;M436</f>
        <v xml:space="preserve">Roam Hub - </v>
      </c>
      <c r="O436" t="str">
        <f>CONCATENATE(I436,": ",N436)</f>
        <v xml:space="preserve">FO-NBI-00#RH-KE-A-434: Roam Hub - </v>
      </c>
      <c r="S436" t="b">
        <v>0</v>
      </c>
      <c r="T436" t="b">
        <v>0</v>
      </c>
      <c r="U436" t="b">
        <v>0</v>
      </c>
      <c r="V436" t="b">
        <v>0</v>
      </c>
      <c r="W436" t="b">
        <v>0</v>
      </c>
      <c r="AE436">
        <f>sum(AG436:AK436)</f>
        <v>0</v>
      </c>
      <c r="AF436">
        <f>AG436*(6*84/1000)+AH436*(9*84/1000)+AI436*(10*84/1000)+AJ436*(25*84/1000)+AK436*(40*84/1000)</f>
        <v>0</v>
      </c>
    </row>
    <row r="437">
      <c r="A437" t="str">
        <v>NBI</v>
      </c>
      <c r="C437" t="str">
        <v>RH</v>
      </c>
      <c r="D437" t="str">
        <f>vlookup(C437,'List of Chargers'!$A$2:$B$5,2,FALSE)</f>
        <v>Roam Hub</v>
      </c>
      <c r="E437" t="str">
        <v>KE</v>
      </c>
      <c r="F437" t="str">
        <v>A</v>
      </c>
      <c r="G437">
        <v>435</v>
      </c>
      <c r="H437" t="str">
        <f>CONCATENATE("#",C437,"-",E437,"-",F437,"-",G437,)</f>
        <v>#RH-KE-A-435</v>
      </c>
      <c r="I437" t="str">
        <f>concatenate("FO-",A437,"-",TEXT(B437,"00"),H437)</f>
        <v>FO-NBI-00#RH-KE-A-435</v>
      </c>
      <c r="N437" t="str">
        <f>D437&amp;" - "&amp;M437</f>
        <v xml:space="preserve">Roam Hub - </v>
      </c>
      <c r="O437" t="str">
        <f>CONCATENATE(I437,": ",N437)</f>
        <v xml:space="preserve">FO-NBI-00#RH-KE-A-435: Roam Hub - </v>
      </c>
      <c r="S437" t="b">
        <v>0</v>
      </c>
      <c r="T437" t="b">
        <v>0</v>
      </c>
      <c r="U437" t="b">
        <v>0</v>
      </c>
      <c r="V437" t="b">
        <v>0</v>
      </c>
      <c r="W437" t="b">
        <v>0</v>
      </c>
      <c r="AE437">
        <f>sum(AG437:AK437)</f>
        <v>0</v>
      </c>
      <c r="AF437">
        <f>AG437*(6*84/1000)+AH437*(9*84/1000)+AI437*(10*84/1000)+AJ437*(25*84/1000)+AK437*(40*84/1000)</f>
        <v>0</v>
      </c>
    </row>
    <row r="438">
      <c r="A438" t="str">
        <v>NBI</v>
      </c>
      <c r="C438" t="str">
        <v>RH</v>
      </c>
      <c r="D438" t="str">
        <f>vlookup(C438,'List of Chargers'!$A$2:$B$5,2,FALSE)</f>
        <v>Roam Hub</v>
      </c>
      <c r="E438" t="str">
        <v>KE</v>
      </c>
      <c r="F438" t="str">
        <v>A</v>
      </c>
      <c r="G438">
        <v>436</v>
      </c>
      <c r="H438" t="str">
        <f>CONCATENATE("#",C438,"-",E438,"-",F438,"-",G438,)</f>
        <v>#RH-KE-A-436</v>
      </c>
      <c r="I438" t="str">
        <f>concatenate("FO-",A438,"-",TEXT(B438,"00"),H438)</f>
        <v>FO-NBI-00#RH-KE-A-436</v>
      </c>
      <c r="N438" t="str">
        <f>D438&amp;" - "&amp;M438</f>
        <v xml:space="preserve">Roam Hub - </v>
      </c>
      <c r="O438" t="str">
        <f>CONCATENATE(I438,": ",N438)</f>
        <v xml:space="preserve">FO-NBI-00#RH-KE-A-436: Roam Hub - </v>
      </c>
      <c r="S438" t="b">
        <v>0</v>
      </c>
      <c r="T438" t="b">
        <v>0</v>
      </c>
      <c r="U438" t="b">
        <v>0</v>
      </c>
      <c r="V438" t="b">
        <v>0</v>
      </c>
      <c r="W438" t="b">
        <v>0</v>
      </c>
      <c r="AE438">
        <f>sum(AG438:AK438)</f>
        <v>0</v>
      </c>
      <c r="AF438">
        <f>AG438*(6*84/1000)+AH438*(9*84/1000)+AI438*(10*84/1000)+AJ438*(25*84/1000)+AK438*(40*84/1000)</f>
        <v>0</v>
      </c>
    </row>
    <row r="439">
      <c r="A439" t="str">
        <v>NBI</v>
      </c>
      <c r="C439" t="str">
        <v>RH</v>
      </c>
      <c r="D439" t="str">
        <f>vlookup(C439,'List of Chargers'!$A$2:$B$5,2,FALSE)</f>
        <v>Roam Hub</v>
      </c>
      <c r="E439" t="str">
        <v>KE</v>
      </c>
      <c r="F439" t="str">
        <v>A</v>
      </c>
      <c r="G439">
        <v>437</v>
      </c>
      <c r="H439" t="str">
        <f>CONCATENATE("#",C439,"-",E439,"-",F439,"-",G439,)</f>
        <v>#RH-KE-A-437</v>
      </c>
      <c r="I439" t="str">
        <f>concatenate("FO-",A439,"-",TEXT(B439,"00"),H439)</f>
        <v>FO-NBI-00#RH-KE-A-437</v>
      </c>
      <c r="N439" t="str">
        <f>D439&amp;" - "&amp;M439</f>
        <v xml:space="preserve">Roam Hub - </v>
      </c>
      <c r="O439" t="str">
        <f>CONCATENATE(I439,": ",N439)</f>
        <v xml:space="preserve">FO-NBI-00#RH-KE-A-437: Roam Hub - </v>
      </c>
      <c r="S439" t="b">
        <v>0</v>
      </c>
      <c r="T439" t="b">
        <v>0</v>
      </c>
      <c r="U439" t="b">
        <v>0</v>
      </c>
      <c r="V439" t="b">
        <v>0</v>
      </c>
      <c r="W439" t="b">
        <v>0</v>
      </c>
      <c r="AE439">
        <f>sum(AG439:AK439)</f>
        <v>0</v>
      </c>
      <c r="AF439">
        <f>AG439*(6*84/1000)+AH439*(9*84/1000)+AI439*(10*84/1000)+AJ439*(25*84/1000)+AK439*(40*84/1000)</f>
        <v>0</v>
      </c>
    </row>
    <row r="440">
      <c r="A440" t="str">
        <v>NBI</v>
      </c>
      <c r="C440" t="str">
        <v>RH</v>
      </c>
      <c r="D440" t="str">
        <f>vlookup(C440,'List of Chargers'!$A$2:$B$5,2,FALSE)</f>
        <v>Roam Hub</v>
      </c>
      <c r="E440" t="str">
        <v>KE</v>
      </c>
      <c r="F440" t="str">
        <v>A</v>
      </c>
      <c r="G440">
        <v>438</v>
      </c>
      <c r="H440" t="str">
        <f>CONCATENATE("#",C440,"-",E440,"-",F440,"-",G440,)</f>
        <v>#RH-KE-A-438</v>
      </c>
      <c r="I440" t="str">
        <f>concatenate("FO-",A440,"-",TEXT(B440,"00"),H440)</f>
        <v>FO-NBI-00#RH-KE-A-438</v>
      </c>
      <c r="N440" t="str">
        <f>D440&amp;" - "&amp;M440</f>
        <v xml:space="preserve">Roam Hub - </v>
      </c>
      <c r="O440" t="str">
        <f>CONCATENATE(I440,": ",N440)</f>
        <v xml:space="preserve">FO-NBI-00#RH-KE-A-438: Roam Hub - </v>
      </c>
      <c r="S440" t="b">
        <v>0</v>
      </c>
      <c r="T440" t="b">
        <v>0</v>
      </c>
      <c r="U440" t="b">
        <v>0</v>
      </c>
      <c r="V440" t="b">
        <v>0</v>
      </c>
      <c r="W440" t="b">
        <v>0</v>
      </c>
      <c r="AE440">
        <f>sum(AG440:AK440)</f>
        <v>0</v>
      </c>
      <c r="AF440">
        <f>AG440*(6*84/1000)+AH440*(9*84/1000)+AI440*(10*84/1000)+AJ440*(25*84/1000)+AK440*(40*84/1000)</f>
        <v>0</v>
      </c>
    </row>
    <row r="441">
      <c r="A441" t="str">
        <v>NBI</v>
      </c>
      <c r="C441" t="str">
        <v>RH</v>
      </c>
      <c r="D441" t="str">
        <f>vlookup(C441,'List of Chargers'!$A$2:$B$5,2,FALSE)</f>
        <v>Roam Hub</v>
      </c>
      <c r="E441" t="str">
        <v>KE</v>
      </c>
      <c r="F441" t="str">
        <v>A</v>
      </c>
      <c r="G441">
        <v>439</v>
      </c>
      <c r="H441" t="str">
        <f>CONCATENATE("#",C441,"-",E441,"-",F441,"-",G441,)</f>
        <v>#RH-KE-A-439</v>
      </c>
      <c r="I441" t="str">
        <f>concatenate("FO-",A441,"-",TEXT(B441,"00"),H441)</f>
        <v>FO-NBI-00#RH-KE-A-439</v>
      </c>
      <c r="N441" t="str">
        <f>D441&amp;" - "&amp;M441</f>
        <v xml:space="preserve">Roam Hub - </v>
      </c>
      <c r="O441" t="str">
        <f>CONCATENATE(I441,": ",N441)</f>
        <v xml:space="preserve">FO-NBI-00#RH-KE-A-439: Roam Hub - </v>
      </c>
      <c r="S441" t="b">
        <v>0</v>
      </c>
      <c r="T441" t="b">
        <v>0</v>
      </c>
      <c r="U441" t="b">
        <v>0</v>
      </c>
      <c r="V441" t="b">
        <v>0</v>
      </c>
      <c r="W441" t="b">
        <v>0</v>
      </c>
      <c r="AE441">
        <f>sum(AG441:AK441)</f>
        <v>0</v>
      </c>
      <c r="AF441">
        <f>AG441*(6*84/1000)+AH441*(9*84/1000)+AI441*(10*84/1000)+AJ441*(25*84/1000)+AK441*(40*84/1000)</f>
        <v>0</v>
      </c>
    </row>
    <row r="442">
      <c r="A442" t="str">
        <v>NBI</v>
      </c>
      <c r="C442" t="str">
        <v>RH</v>
      </c>
      <c r="D442" t="str">
        <f>vlookup(C442,'List of Chargers'!$A$2:$B$5,2,FALSE)</f>
        <v>Roam Hub</v>
      </c>
      <c r="E442" t="str">
        <v>KE</v>
      </c>
      <c r="F442" t="str">
        <v>A</v>
      </c>
      <c r="G442">
        <v>440</v>
      </c>
      <c r="H442" t="str">
        <f>CONCATENATE("#",C442,"-",E442,"-",F442,"-",G442,)</f>
        <v>#RH-KE-A-440</v>
      </c>
      <c r="I442" t="str">
        <f>concatenate("FO-",A442,"-",TEXT(B442,"00"),H442)</f>
        <v>FO-NBI-00#RH-KE-A-440</v>
      </c>
      <c r="N442" t="str">
        <f>D442&amp;" - "&amp;M442</f>
        <v xml:space="preserve">Roam Hub - </v>
      </c>
      <c r="O442" t="str">
        <f>CONCATENATE(I442,": ",N442)</f>
        <v xml:space="preserve">FO-NBI-00#RH-KE-A-440: Roam Hub - </v>
      </c>
      <c r="S442" t="b">
        <v>0</v>
      </c>
      <c r="T442" t="b">
        <v>0</v>
      </c>
      <c r="U442" t="b">
        <v>0</v>
      </c>
      <c r="V442" t="b">
        <v>0</v>
      </c>
      <c r="W442" t="b">
        <v>0</v>
      </c>
      <c r="AE442">
        <f>sum(AG442:AK442)</f>
        <v>0</v>
      </c>
      <c r="AF442">
        <f>AG442*(6*84/1000)+AH442*(9*84/1000)+AI442*(10*84/1000)+AJ442*(25*84/1000)+AK442*(40*84/1000)</f>
        <v>0</v>
      </c>
    </row>
    <row r="443">
      <c r="A443" t="str">
        <v>NBI</v>
      </c>
      <c r="C443" t="str">
        <v>RH</v>
      </c>
      <c r="D443" t="str">
        <f>vlookup(C443,'List of Chargers'!$A$2:$B$5,2,FALSE)</f>
        <v>Roam Hub</v>
      </c>
      <c r="E443" t="str">
        <v>KE</v>
      </c>
      <c r="F443" t="str">
        <v>A</v>
      </c>
      <c r="G443">
        <v>441</v>
      </c>
      <c r="H443" t="str">
        <f>CONCATENATE("#",C443,"-",E443,"-",F443,"-",G443,)</f>
        <v>#RH-KE-A-441</v>
      </c>
      <c r="I443" t="str">
        <f>concatenate("FO-",A443,"-",TEXT(B443,"00"),H443)</f>
        <v>FO-NBI-00#RH-KE-A-441</v>
      </c>
      <c r="N443" t="str">
        <f>D443&amp;" - "&amp;M443</f>
        <v xml:space="preserve">Roam Hub - </v>
      </c>
      <c r="O443" t="str">
        <f>CONCATENATE(I443,": ",N443)</f>
        <v xml:space="preserve">FO-NBI-00#RH-KE-A-441: Roam Hub - </v>
      </c>
      <c r="S443" t="b">
        <v>0</v>
      </c>
      <c r="T443" t="b">
        <v>0</v>
      </c>
      <c r="U443" t="b">
        <v>0</v>
      </c>
      <c r="V443" t="b">
        <v>0</v>
      </c>
      <c r="W443" t="b">
        <v>0</v>
      </c>
      <c r="AE443">
        <f>sum(AG443:AK443)</f>
        <v>0</v>
      </c>
      <c r="AF443">
        <f>AG443*(6*84/1000)+AH443*(9*84/1000)+AI443*(10*84/1000)+AJ443*(25*84/1000)+AK443*(40*84/1000)</f>
        <v>0</v>
      </c>
    </row>
    <row r="444">
      <c r="A444" t="str">
        <v>NBI</v>
      </c>
      <c r="C444" t="str">
        <v>RH</v>
      </c>
      <c r="D444" t="str">
        <f>vlookup(C444,'List of Chargers'!$A$2:$B$5,2,FALSE)</f>
        <v>Roam Hub</v>
      </c>
      <c r="E444" t="str">
        <v>KE</v>
      </c>
      <c r="F444" t="str">
        <v>A</v>
      </c>
      <c r="G444">
        <v>442</v>
      </c>
      <c r="H444" t="str">
        <f>CONCATENATE("#",C444,"-",E444,"-",F444,"-",G444,)</f>
        <v>#RH-KE-A-442</v>
      </c>
      <c r="I444" t="str">
        <f>concatenate("FO-",A444,"-",TEXT(B444,"00"),H444)</f>
        <v>FO-NBI-00#RH-KE-A-442</v>
      </c>
      <c r="N444" t="str">
        <f>D444&amp;" - "&amp;M444</f>
        <v xml:space="preserve">Roam Hub - </v>
      </c>
      <c r="O444" t="str">
        <f>CONCATENATE(I444,": ",N444)</f>
        <v xml:space="preserve">FO-NBI-00#RH-KE-A-442: Roam Hub - </v>
      </c>
      <c r="S444" t="b">
        <v>0</v>
      </c>
      <c r="T444" t="b">
        <v>0</v>
      </c>
      <c r="U444" t="b">
        <v>0</v>
      </c>
      <c r="V444" t="b">
        <v>0</v>
      </c>
      <c r="W444" t="b">
        <v>0</v>
      </c>
      <c r="AE444">
        <f>sum(AG444:AK444)</f>
        <v>0</v>
      </c>
      <c r="AF444">
        <f>AG444*(6*84/1000)+AH444*(9*84/1000)+AI444*(10*84/1000)+AJ444*(25*84/1000)+AK444*(40*84/1000)</f>
        <v>0</v>
      </c>
    </row>
    <row r="445">
      <c r="A445" t="str">
        <v>NBI</v>
      </c>
      <c r="C445" t="str">
        <v>RH</v>
      </c>
      <c r="D445" t="str">
        <f>vlookup(C445,'List of Chargers'!$A$2:$B$5,2,FALSE)</f>
        <v>Roam Hub</v>
      </c>
      <c r="E445" t="str">
        <v>KE</v>
      </c>
      <c r="F445" t="str">
        <v>A</v>
      </c>
      <c r="G445">
        <v>443</v>
      </c>
      <c r="H445" t="str">
        <f>CONCATENATE("#",C445,"-",E445,"-",F445,"-",G445,)</f>
        <v>#RH-KE-A-443</v>
      </c>
      <c r="I445" t="str">
        <f>concatenate("FO-",A445,"-",TEXT(B445,"00"),H445)</f>
        <v>FO-NBI-00#RH-KE-A-443</v>
      </c>
      <c r="N445" t="str">
        <f>D445&amp;" - "&amp;M445</f>
        <v xml:space="preserve">Roam Hub - </v>
      </c>
      <c r="O445" t="str">
        <f>CONCATENATE(I445,": ",N445)</f>
        <v xml:space="preserve">FO-NBI-00#RH-KE-A-443: Roam Hub - </v>
      </c>
      <c r="S445" t="b">
        <v>0</v>
      </c>
      <c r="T445" t="b">
        <v>0</v>
      </c>
      <c r="U445" t="b">
        <v>0</v>
      </c>
      <c r="V445" t="b">
        <v>0</v>
      </c>
      <c r="W445" t="b">
        <v>0</v>
      </c>
      <c r="AE445">
        <f>sum(AG445:AK445)</f>
        <v>0</v>
      </c>
      <c r="AF445">
        <f>AG445*(6*84/1000)+AH445*(9*84/1000)+AI445*(10*84/1000)+AJ445*(25*84/1000)+AK445*(40*84/1000)</f>
        <v>0</v>
      </c>
    </row>
    <row r="446">
      <c r="A446" t="str">
        <v>NBI</v>
      </c>
      <c r="C446" t="str">
        <v>RH</v>
      </c>
      <c r="D446" t="str">
        <f>vlookup(C446,'List of Chargers'!$A$2:$B$5,2,FALSE)</f>
        <v>Roam Hub</v>
      </c>
      <c r="E446" t="str">
        <v>KE</v>
      </c>
      <c r="F446" t="str">
        <v>A</v>
      </c>
      <c r="G446">
        <v>444</v>
      </c>
      <c r="H446" t="str">
        <f>CONCATENATE("#",C446,"-",E446,"-",F446,"-",G446,)</f>
        <v>#RH-KE-A-444</v>
      </c>
      <c r="I446" t="str">
        <f>concatenate("FO-",A446,"-",TEXT(B446,"00"),H446)</f>
        <v>FO-NBI-00#RH-KE-A-444</v>
      </c>
      <c r="N446" t="str">
        <f>D446&amp;" - "&amp;M446</f>
        <v xml:space="preserve">Roam Hub - </v>
      </c>
      <c r="O446" t="str">
        <f>CONCATENATE(I446,": ",N446)</f>
        <v xml:space="preserve">FO-NBI-00#RH-KE-A-444: Roam Hub - </v>
      </c>
      <c r="S446" t="b">
        <v>0</v>
      </c>
      <c r="T446" t="b">
        <v>0</v>
      </c>
      <c r="U446" t="b">
        <v>0</v>
      </c>
      <c r="V446" t="b">
        <v>0</v>
      </c>
      <c r="W446" t="b">
        <v>0</v>
      </c>
      <c r="AE446">
        <f>sum(AG446:AK446)</f>
        <v>0</v>
      </c>
      <c r="AF446">
        <f>AG446*(6*84/1000)+AH446*(9*84/1000)+AI446*(10*84/1000)+AJ446*(25*84/1000)+AK446*(40*84/1000)</f>
        <v>0</v>
      </c>
    </row>
    <row r="447">
      <c r="A447" t="str">
        <v>NBI</v>
      </c>
      <c r="C447" t="str">
        <v>RH</v>
      </c>
      <c r="D447" t="str">
        <f>vlookup(C447,'List of Chargers'!$A$2:$B$5,2,FALSE)</f>
        <v>Roam Hub</v>
      </c>
      <c r="E447" t="str">
        <v>KE</v>
      </c>
      <c r="F447" t="str">
        <v>A</v>
      </c>
      <c r="G447">
        <v>445</v>
      </c>
      <c r="H447" t="str">
        <f>CONCATENATE("#",C447,"-",E447,"-",F447,"-",G447,)</f>
        <v>#RH-KE-A-445</v>
      </c>
      <c r="I447" t="str">
        <f>concatenate("FO-",A447,"-",TEXT(B447,"00"),H447)</f>
        <v>FO-NBI-00#RH-KE-A-445</v>
      </c>
      <c r="N447" t="str">
        <f>D447&amp;" - "&amp;M447</f>
        <v xml:space="preserve">Roam Hub - </v>
      </c>
      <c r="O447" t="str">
        <f>CONCATENATE(I447,": ",N447)</f>
        <v xml:space="preserve">FO-NBI-00#RH-KE-A-445: Roam Hub - </v>
      </c>
      <c r="S447" t="b">
        <v>0</v>
      </c>
      <c r="T447" t="b">
        <v>0</v>
      </c>
      <c r="U447" t="b">
        <v>0</v>
      </c>
      <c r="V447" t="b">
        <v>0</v>
      </c>
      <c r="W447" t="b">
        <v>0</v>
      </c>
      <c r="AE447">
        <f>sum(AG447:AK447)</f>
        <v>0</v>
      </c>
      <c r="AF447">
        <f>AG447*(6*84/1000)+AH447*(9*84/1000)+AI447*(10*84/1000)+AJ447*(25*84/1000)+AK447*(40*84/1000)</f>
        <v>0</v>
      </c>
    </row>
    <row r="448">
      <c r="A448" t="str">
        <v>NBI</v>
      </c>
      <c r="C448" t="str">
        <v>RH</v>
      </c>
      <c r="D448" t="str">
        <f>vlookup(C448,'List of Chargers'!$A$2:$B$5,2,FALSE)</f>
        <v>Roam Hub</v>
      </c>
      <c r="E448" t="str">
        <v>KE</v>
      </c>
      <c r="F448" t="str">
        <v>A</v>
      </c>
      <c r="G448">
        <v>446</v>
      </c>
      <c r="H448" t="str">
        <f>CONCATENATE("#",C448,"-",E448,"-",F448,"-",G448,)</f>
        <v>#RH-KE-A-446</v>
      </c>
      <c r="I448" t="str">
        <f>concatenate("FO-",A448,"-",TEXT(B448,"00"),H448)</f>
        <v>FO-NBI-00#RH-KE-A-446</v>
      </c>
      <c r="N448" t="str">
        <f>D448&amp;" - "&amp;M448</f>
        <v xml:space="preserve">Roam Hub - </v>
      </c>
      <c r="O448" t="str">
        <f>CONCATENATE(I448,": ",N448)</f>
        <v xml:space="preserve">FO-NBI-00#RH-KE-A-446: Roam Hub - </v>
      </c>
      <c r="S448" t="b">
        <v>0</v>
      </c>
      <c r="T448" t="b">
        <v>0</v>
      </c>
      <c r="U448" t="b">
        <v>0</v>
      </c>
      <c r="V448" t="b">
        <v>0</v>
      </c>
      <c r="W448" t="b">
        <v>0</v>
      </c>
      <c r="AE448">
        <f>sum(AG448:AK448)</f>
        <v>0</v>
      </c>
      <c r="AF448">
        <f>AG448*(6*84/1000)+AH448*(9*84/1000)+AI448*(10*84/1000)+AJ448*(25*84/1000)+AK448*(40*84/1000)</f>
        <v>0</v>
      </c>
    </row>
    <row r="449">
      <c r="A449" t="str">
        <v>NBI</v>
      </c>
      <c r="C449" t="str">
        <v>RH</v>
      </c>
      <c r="D449" t="str">
        <f>vlookup(C449,'List of Chargers'!$A$2:$B$5,2,FALSE)</f>
        <v>Roam Hub</v>
      </c>
      <c r="E449" t="str">
        <v>KE</v>
      </c>
      <c r="F449" t="str">
        <v>A</v>
      </c>
      <c r="G449">
        <v>447</v>
      </c>
      <c r="H449" t="str">
        <f>CONCATENATE("#",C449,"-",E449,"-",F449,"-",G449,)</f>
        <v>#RH-KE-A-447</v>
      </c>
      <c r="I449" t="str">
        <f>concatenate("FO-",A449,"-",TEXT(B449,"00"),H449)</f>
        <v>FO-NBI-00#RH-KE-A-447</v>
      </c>
      <c r="N449" t="str">
        <f>D449&amp;" - "&amp;M449</f>
        <v xml:space="preserve">Roam Hub - </v>
      </c>
      <c r="O449" t="str">
        <f>CONCATENATE(I449,": ",N449)</f>
        <v xml:space="preserve">FO-NBI-00#RH-KE-A-447: Roam Hub - </v>
      </c>
      <c r="S449" t="b">
        <v>0</v>
      </c>
      <c r="T449" t="b">
        <v>0</v>
      </c>
      <c r="U449" t="b">
        <v>0</v>
      </c>
      <c r="V449" t="b">
        <v>0</v>
      </c>
      <c r="W449" t="b">
        <v>0</v>
      </c>
      <c r="AE449">
        <f>sum(AG449:AK449)</f>
        <v>0</v>
      </c>
      <c r="AF449">
        <f>AG449*(6*84/1000)+AH449*(9*84/1000)+AI449*(10*84/1000)+AJ449*(25*84/1000)+AK449*(40*84/1000)</f>
        <v>0</v>
      </c>
    </row>
    <row r="450">
      <c r="A450" t="str">
        <v>NBI</v>
      </c>
      <c r="C450" t="str">
        <v>RH</v>
      </c>
      <c r="D450" t="str">
        <f>vlookup(C450,'List of Chargers'!$A$2:$B$5,2,FALSE)</f>
        <v>Roam Hub</v>
      </c>
      <c r="E450" t="str">
        <v>KE</v>
      </c>
      <c r="F450" t="str">
        <v>A</v>
      </c>
      <c r="G450">
        <v>448</v>
      </c>
      <c r="H450" t="str">
        <f>CONCATENATE("#",C450,"-",E450,"-",F450,"-",G450,)</f>
        <v>#RH-KE-A-448</v>
      </c>
      <c r="I450" t="str">
        <f>concatenate("FO-",A450,"-",TEXT(B450,"00"),H450)</f>
        <v>FO-NBI-00#RH-KE-A-448</v>
      </c>
      <c r="N450" t="str">
        <f>D450&amp;" - "&amp;M450</f>
        <v xml:space="preserve">Roam Hub - </v>
      </c>
      <c r="O450" t="str">
        <f>CONCATENATE(I450,": ",N450)</f>
        <v xml:space="preserve">FO-NBI-00#RH-KE-A-448: Roam Hub - </v>
      </c>
      <c r="S450" t="b">
        <v>0</v>
      </c>
      <c r="T450" t="b">
        <v>0</v>
      </c>
      <c r="U450" t="b">
        <v>0</v>
      </c>
      <c r="V450" t="b">
        <v>0</v>
      </c>
      <c r="W450" t="b">
        <v>0</v>
      </c>
      <c r="AE450">
        <f>sum(AG450:AK450)</f>
        <v>0</v>
      </c>
      <c r="AF450">
        <f>AG450*(6*84/1000)+AH450*(9*84/1000)+AI450*(10*84/1000)+AJ450*(25*84/1000)+AK450*(40*84/1000)</f>
        <v>0</v>
      </c>
    </row>
    <row r="451">
      <c r="A451" t="str">
        <v>NBI</v>
      </c>
      <c r="C451" t="str">
        <v>RH</v>
      </c>
      <c r="D451" t="str">
        <f>vlookup(C451,'List of Chargers'!$A$2:$B$5,2,FALSE)</f>
        <v>Roam Hub</v>
      </c>
      <c r="E451" t="str">
        <v>KE</v>
      </c>
      <c r="F451" t="str">
        <v>A</v>
      </c>
      <c r="G451">
        <v>449</v>
      </c>
      <c r="H451" t="str">
        <f>CONCATENATE("#",C451,"-",E451,"-",F451,"-",G451,)</f>
        <v>#RH-KE-A-449</v>
      </c>
      <c r="I451" t="str">
        <f>concatenate("FO-",A451,"-",TEXT(B451,"00"),H451)</f>
        <v>FO-NBI-00#RH-KE-A-449</v>
      </c>
      <c r="N451" t="str">
        <f>D451&amp;" - "&amp;M451</f>
        <v xml:space="preserve">Roam Hub - </v>
      </c>
      <c r="O451" t="str">
        <f>CONCATENATE(I451,": ",N451)</f>
        <v xml:space="preserve">FO-NBI-00#RH-KE-A-449: Roam Hub - </v>
      </c>
      <c r="S451" t="b">
        <v>0</v>
      </c>
      <c r="T451" t="b">
        <v>0</v>
      </c>
      <c r="U451" t="b">
        <v>0</v>
      </c>
      <c r="V451" t="b">
        <v>0</v>
      </c>
      <c r="W451" t="b">
        <v>0</v>
      </c>
      <c r="AE451">
        <f>sum(AG451:AK451)</f>
        <v>0</v>
      </c>
      <c r="AF451">
        <f>AG451*(6*84/1000)+AH451*(9*84/1000)+AI451*(10*84/1000)+AJ451*(25*84/1000)+AK451*(40*84/1000)</f>
        <v>0</v>
      </c>
    </row>
    <row r="452">
      <c r="A452" t="str">
        <v>NBI</v>
      </c>
      <c r="C452" t="str">
        <v>RH</v>
      </c>
      <c r="D452" t="str">
        <f>vlookup(C452,'List of Chargers'!$A$2:$B$5,2,FALSE)</f>
        <v>Roam Hub</v>
      </c>
      <c r="E452" t="str">
        <v>KE</v>
      </c>
      <c r="F452" t="str">
        <v>A</v>
      </c>
      <c r="G452">
        <v>450</v>
      </c>
      <c r="H452" t="str">
        <f>CONCATENATE("#",C452,"-",E452,"-",F452,"-",G452,)</f>
        <v>#RH-KE-A-450</v>
      </c>
      <c r="I452" t="str">
        <f>concatenate("FO-",A452,"-",TEXT(B452,"00"),H452)</f>
        <v>FO-NBI-00#RH-KE-A-450</v>
      </c>
      <c r="N452" t="str">
        <f>D452&amp;" - "&amp;M452</f>
        <v xml:space="preserve">Roam Hub - </v>
      </c>
      <c r="O452" t="str">
        <f>CONCATENATE(I452,": ",N452)</f>
        <v xml:space="preserve">FO-NBI-00#RH-KE-A-450: Roam Hub - </v>
      </c>
      <c r="S452" t="b">
        <v>0</v>
      </c>
      <c r="T452" t="b">
        <v>0</v>
      </c>
      <c r="U452" t="b">
        <v>0</v>
      </c>
      <c r="V452" t="b">
        <v>0</v>
      </c>
      <c r="W452" t="b">
        <v>0</v>
      </c>
      <c r="AE452">
        <f>sum(AG452:AK452)</f>
        <v>0</v>
      </c>
      <c r="AF452">
        <f>AG452*(6*84/1000)+AH452*(9*84/1000)+AI452*(10*84/1000)+AJ452*(25*84/1000)+AK452*(40*84/1000)</f>
        <v>0</v>
      </c>
    </row>
    <row r="453">
      <c r="A453" t="str">
        <v>NBI</v>
      </c>
      <c r="C453" t="str">
        <v>RH</v>
      </c>
      <c r="D453" t="str">
        <f>vlookup(C453,'List of Chargers'!$A$2:$B$5,2,FALSE)</f>
        <v>Roam Hub</v>
      </c>
      <c r="E453" t="str">
        <v>KE</v>
      </c>
      <c r="F453" t="str">
        <v>A</v>
      </c>
      <c r="G453">
        <v>451</v>
      </c>
      <c r="H453" t="str">
        <f>CONCATENATE("#",C453,"-",E453,"-",F453,"-",G453,)</f>
        <v>#RH-KE-A-451</v>
      </c>
      <c r="I453" t="str">
        <f>concatenate("FO-",A453,"-",TEXT(B453,"00"),H453)</f>
        <v>FO-NBI-00#RH-KE-A-451</v>
      </c>
      <c r="N453" t="str">
        <f>D453&amp;" - "&amp;M453</f>
        <v xml:space="preserve">Roam Hub - </v>
      </c>
      <c r="O453" t="str">
        <f>CONCATENATE(I453,": ",N453)</f>
        <v xml:space="preserve">FO-NBI-00#RH-KE-A-451: Roam Hub - </v>
      </c>
      <c r="S453" t="b">
        <v>0</v>
      </c>
      <c r="T453" t="b">
        <v>0</v>
      </c>
      <c r="U453" t="b">
        <v>0</v>
      </c>
      <c r="V453" t="b">
        <v>0</v>
      </c>
      <c r="W453" t="b">
        <v>0</v>
      </c>
      <c r="AE453">
        <f>sum(AG453:AK453)</f>
        <v>0</v>
      </c>
      <c r="AF453">
        <f>AG453*(6*84/1000)+AH453*(9*84/1000)+AI453*(10*84/1000)+AJ453*(25*84/1000)+AK453*(40*84/1000)</f>
        <v>0</v>
      </c>
    </row>
    <row r="454">
      <c r="A454" t="str">
        <v>NBI</v>
      </c>
      <c r="C454" t="str">
        <v>RH</v>
      </c>
      <c r="D454" t="str">
        <f>vlookup(C454,'List of Chargers'!$A$2:$B$5,2,FALSE)</f>
        <v>Roam Hub</v>
      </c>
      <c r="E454" t="str">
        <v>KE</v>
      </c>
      <c r="F454" t="str">
        <v>A</v>
      </c>
      <c r="G454">
        <v>452</v>
      </c>
      <c r="H454" t="str">
        <f>CONCATENATE("#",C454,"-",E454,"-",F454,"-",G454,)</f>
        <v>#RH-KE-A-452</v>
      </c>
      <c r="I454" t="str">
        <f>concatenate("FO-",A454,"-",TEXT(B454,"00"),H454)</f>
        <v>FO-NBI-00#RH-KE-A-452</v>
      </c>
      <c r="N454" t="str">
        <f>D454&amp;" - "&amp;M454</f>
        <v xml:space="preserve">Roam Hub - </v>
      </c>
      <c r="O454" t="str">
        <f>CONCATENATE(I454,": ",N454)</f>
        <v xml:space="preserve">FO-NBI-00#RH-KE-A-452: Roam Hub - </v>
      </c>
      <c r="S454" t="b">
        <v>0</v>
      </c>
      <c r="T454" t="b">
        <v>0</v>
      </c>
      <c r="U454" t="b">
        <v>0</v>
      </c>
      <c r="V454" t="b">
        <v>0</v>
      </c>
      <c r="W454" t="b">
        <v>0</v>
      </c>
      <c r="AE454">
        <f>sum(AG454:AK454)</f>
        <v>0</v>
      </c>
      <c r="AF454">
        <f>AG454*(6*84/1000)+AH454*(9*84/1000)+AI454*(10*84/1000)+AJ454*(25*84/1000)+AK454*(40*84/1000)</f>
        <v>0</v>
      </c>
    </row>
    <row r="455">
      <c r="A455" t="str">
        <v>NBI</v>
      </c>
      <c r="C455" t="str">
        <v>RH</v>
      </c>
      <c r="D455" t="str">
        <f>vlookup(C455,'List of Chargers'!$A$2:$B$5,2,FALSE)</f>
        <v>Roam Hub</v>
      </c>
      <c r="E455" t="str">
        <v>KE</v>
      </c>
      <c r="F455" t="str">
        <v>A</v>
      </c>
      <c r="G455">
        <v>453</v>
      </c>
      <c r="H455" t="str">
        <f>CONCATENATE("#",C455,"-",E455,"-",F455,"-",G455,)</f>
        <v>#RH-KE-A-453</v>
      </c>
      <c r="I455" t="str">
        <f>concatenate("FO-",A455,"-",TEXT(B455,"00"),H455)</f>
        <v>FO-NBI-00#RH-KE-A-453</v>
      </c>
      <c r="N455" t="str">
        <f>D455&amp;" - "&amp;M455</f>
        <v xml:space="preserve">Roam Hub - </v>
      </c>
      <c r="O455" t="str">
        <f>CONCATENATE(I455,": ",N455)</f>
        <v xml:space="preserve">FO-NBI-00#RH-KE-A-453: Roam Hub - </v>
      </c>
      <c r="S455" t="b">
        <v>0</v>
      </c>
      <c r="T455" t="b">
        <v>0</v>
      </c>
      <c r="U455" t="b">
        <v>0</v>
      </c>
      <c r="V455" t="b">
        <v>0</v>
      </c>
      <c r="W455" t="b">
        <v>0</v>
      </c>
      <c r="AE455">
        <f>sum(AG455:AK455)</f>
        <v>0</v>
      </c>
      <c r="AF455">
        <f>AG455*(6*84/1000)+AH455*(9*84/1000)+AI455*(10*84/1000)+AJ455*(25*84/1000)+AK455*(40*84/1000)</f>
        <v>0</v>
      </c>
    </row>
    <row r="456">
      <c r="A456" t="str">
        <v>NBI</v>
      </c>
      <c r="C456" t="str">
        <v>RH</v>
      </c>
      <c r="D456" t="str">
        <f>vlookup(C456,'List of Chargers'!$A$2:$B$5,2,FALSE)</f>
        <v>Roam Hub</v>
      </c>
      <c r="E456" t="str">
        <v>KE</v>
      </c>
      <c r="F456" t="str">
        <v>A</v>
      </c>
      <c r="G456">
        <v>454</v>
      </c>
      <c r="H456" t="str">
        <f>CONCATENATE("#",C456,"-",E456,"-",F456,"-",G456,)</f>
        <v>#RH-KE-A-454</v>
      </c>
      <c r="I456" t="str">
        <f>concatenate("FO-",A456,"-",TEXT(B456,"00"),H456)</f>
        <v>FO-NBI-00#RH-KE-A-454</v>
      </c>
      <c r="N456" t="str">
        <f>D456&amp;" - "&amp;M456</f>
        <v xml:space="preserve">Roam Hub - </v>
      </c>
      <c r="O456" t="str">
        <f>CONCATENATE(I456,": ",N456)</f>
        <v xml:space="preserve">FO-NBI-00#RH-KE-A-454: Roam Hub - </v>
      </c>
      <c r="S456" t="b">
        <v>0</v>
      </c>
      <c r="T456" t="b">
        <v>0</v>
      </c>
      <c r="U456" t="b">
        <v>0</v>
      </c>
      <c r="V456" t="b">
        <v>0</v>
      </c>
      <c r="W456" t="b">
        <v>0</v>
      </c>
      <c r="AE456">
        <f>sum(AG456:AK456)</f>
        <v>0</v>
      </c>
      <c r="AF456">
        <f>AG456*(6*84/1000)+AH456*(9*84/1000)+AI456*(10*84/1000)+AJ456*(25*84/1000)+AK456*(40*84/1000)</f>
        <v>0</v>
      </c>
    </row>
    <row r="457">
      <c r="A457" t="str">
        <v>NBI</v>
      </c>
      <c r="C457" t="str">
        <v>RH</v>
      </c>
      <c r="D457" t="str">
        <f>vlookup(C457,'List of Chargers'!$A$2:$B$5,2,FALSE)</f>
        <v>Roam Hub</v>
      </c>
      <c r="E457" t="str">
        <v>KE</v>
      </c>
      <c r="F457" t="str">
        <v>A</v>
      </c>
      <c r="G457">
        <v>455</v>
      </c>
      <c r="H457" t="str">
        <f>CONCATENATE("#",C457,"-",E457,"-",F457,"-",G457,)</f>
        <v>#RH-KE-A-455</v>
      </c>
      <c r="I457" t="str">
        <f>concatenate("FO-",A457,"-",TEXT(B457,"00"),H457)</f>
        <v>FO-NBI-00#RH-KE-A-455</v>
      </c>
      <c r="N457" t="str">
        <f>D457&amp;" - "&amp;M457</f>
        <v xml:space="preserve">Roam Hub - </v>
      </c>
      <c r="O457" t="str">
        <f>CONCATENATE(I457,": ",N457)</f>
        <v xml:space="preserve">FO-NBI-00#RH-KE-A-455: Roam Hub - </v>
      </c>
      <c r="S457" t="b">
        <v>0</v>
      </c>
      <c r="T457" t="b">
        <v>0</v>
      </c>
      <c r="U457" t="b">
        <v>0</v>
      </c>
      <c r="V457" t="b">
        <v>0</v>
      </c>
      <c r="W457" t="b">
        <v>0</v>
      </c>
      <c r="AE457">
        <f>sum(AG457:AK457)</f>
        <v>0</v>
      </c>
      <c r="AF457">
        <f>AG457*(6*84/1000)+AH457*(9*84/1000)+AI457*(10*84/1000)+AJ457*(25*84/1000)+AK457*(40*84/1000)</f>
        <v>0</v>
      </c>
    </row>
    <row r="458">
      <c r="A458" t="str">
        <v>NBI</v>
      </c>
      <c r="C458" t="str">
        <v>RH</v>
      </c>
      <c r="D458" t="str">
        <f>vlookup(C458,'List of Chargers'!$A$2:$B$5,2,FALSE)</f>
        <v>Roam Hub</v>
      </c>
      <c r="E458" t="str">
        <v>KE</v>
      </c>
      <c r="F458" t="str">
        <v>A</v>
      </c>
      <c r="G458">
        <v>456</v>
      </c>
      <c r="H458" t="str">
        <f>CONCATENATE("#",C458,"-",E458,"-",F458,"-",G458,)</f>
        <v>#RH-KE-A-456</v>
      </c>
      <c r="I458" t="str">
        <f>concatenate("FO-",A458,"-",TEXT(B458,"00"),H458)</f>
        <v>FO-NBI-00#RH-KE-A-456</v>
      </c>
      <c r="N458" t="str">
        <f>D458&amp;" - "&amp;M458</f>
        <v xml:space="preserve">Roam Hub - </v>
      </c>
      <c r="O458" t="str">
        <f>CONCATENATE(I458,": ",N458)</f>
        <v xml:space="preserve">FO-NBI-00#RH-KE-A-456: Roam Hub - </v>
      </c>
      <c r="S458" t="b">
        <v>0</v>
      </c>
      <c r="T458" t="b">
        <v>0</v>
      </c>
      <c r="U458" t="b">
        <v>0</v>
      </c>
      <c r="V458" t="b">
        <v>0</v>
      </c>
      <c r="W458" t="b">
        <v>0</v>
      </c>
      <c r="AE458">
        <f>sum(AG458:AK458)</f>
        <v>0</v>
      </c>
      <c r="AF458">
        <f>AG458*(6*84/1000)+AH458*(9*84/1000)+AI458*(10*84/1000)+AJ458*(25*84/1000)+AK458*(40*84/1000)</f>
        <v>0</v>
      </c>
    </row>
    <row r="459">
      <c r="A459" t="str">
        <v>NBI</v>
      </c>
      <c r="C459" t="str">
        <v>RH</v>
      </c>
      <c r="D459" t="str">
        <f>vlookup(C459,'List of Chargers'!$A$2:$B$5,2,FALSE)</f>
        <v>Roam Hub</v>
      </c>
      <c r="E459" t="str">
        <v>KE</v>
      </c>
      <c r="F459" t="str">
        <v>A</v>
      </c>
      <c r="G459">
        <v>457</v>
      </c>
      <c r="H459" t="str">
        <f>CONCATENATE("#",C459,"-",E459,"-",F459,"-",G459,)</f>
        <v>#RH-KE-A-457</v>
      </c>
      <c r="I459" t="str">
        <f>concatenate("FO-",A459,"-",TEXT(B459,"00"),H459)</f>
        <v>FO-NBI-00#RH-KE-A-457</v>
      </c>
      <c r="N459" t="str">
        <f>D459&amp;" - "&amp;M459</f>
        <v xml:space="preserve">Roam Hub - </v>
      </c>
      <c r="O459" t="str">
        <f>CONCATENATE(I459,": ",N459)</f>
        <v xml:space="preserve">FO-NBI-00#RH-KE-A-457: Roam Hub - </v>
      </c>
      <c r="S459" t="b">
        <v>0</v>
      </c>
      <c r="T459" t="b">
        <v>0</v>
      </c>
      <c r="U459" t="b">
        <v>0</v>
      </c>
      <c r="V459" t="b">
        <v>0</v>
      </c>
      <c r="W459" t="b">
        <v>0</v>
      </c>
      <c r="AE459">
        <f>sum(AG459:AK459)</f>
        <v>0</v>
      </c>
      <c r="AF459">
        <f>AG459*(6*84/1000)+AH459*(9*84/1000)+AI459*(10*84/1000)+AJ459*(25*84/1000)+AK459*(40*84/1000)</f>
        <v>0</v>
      </c>
    </row>
    <row r="460">
      <c r="A460" t="str">
        <v>NBI</v>
      </c>
      <c r="C460" t="str">
        <v>RH</v>
      </c>
      <c r="D460" t="str">
        <f>vlookup(C460,'List of Chargers'!$A$2:$B$5,2,FALSE)</f>
        <v>Roam Hub</v>
      </c>
      <c r="E460" t="str">
        <v>KE</v>
      </c>
      <c r="F460" t="str">
        <v>A</v>
      </c>
      <c r="G460">
        <v>458</v>
      </c>
      <c r="H460" t="str">
        <f>CONCATENATE("#",C460,"-",E460,"-",F460,"-",G460,)</f>
        <v>#RH-KE-A-458</v>
      </c>
      <c r="I460" t="str">
        <f>concatenate("FO-",A460,"-",TEXT(B460,"00"),H460)</f>
        <v>FO-NBI-00#RH-KE-A-458</v>
      </c>
      <c r="N460" t="str">
        <f>D460&amp;" - "&amp;M460</f>
        <v xml:space="preserve">Roam Hub - </v>
      </c>
      <c r="O460" t="str">
        <f>CONCATENATE(I460,": ",N460)</f>
        <v xml:space="preserve">FO-NBI-00#RH-KE-A-458: Roam Hub - </v>
      </c>
      <c r="S460" t="b">
        <v>0</v>
      </c>
      <c r="T460" t="b">
        <v>0</v>
      </c>
      <c r="U460" t="b">
        <v>0</v>
      </c>
      <c r="V460" t="b">
        <v>0</v>
      </c>
      <c r="W460" t="b">
        <v>0</v>
      </c>
      <c r="AE460">
        <f>sum(AG460:AK460)</f>
        <v>0</v>
      </c>
      <c r="AF460">
        <f>AG460*(6*84/1000)+AH460*(9*84/1000)+AI460*(10*84/1000)+AJ460*(25*84/1000)+AK460*(40*84/1000)</f>
        <v>0</v>
      </c>
    </row>
    <row r="461">
      <c r="A461" t="str">
        <v>NBI</v>
      </c>
      <c r="C461" t="str">
        <v>RH</v>
      </c>
      <c r="D461" t="str">
        <f>vlookup(C461,'List of Chargers'!$A$2:$B$5,2,FALSE)</f>
        <v>Roam Hub</v>
      </c>
      <c r="E461" t="str">
        <v>KE</v>
      </c>
      <c r="F461" t="str">
        <v>A</v>
      </c>
      <c r="G461">
        <v>459</v>
      </c>
      <c r="H461" t="str">
        <f>CONCATENATE("#",C461,"-",E461,"-",F461,"-",G461,)</f>
        <v>#RH-KE-A-459</v>
      </c>
      <c r="I461" t="str">
        <f>concatenate("FO-",A461,"-",TEXT(B461,"00"),H461)</f>
        <v>FO-NBI-00#RH-KE-A-459</v>
      </c>
      <c r="N461" t="str">
        <f>D461&amp;" - "&amp;M461</f>
        <v xml:space="preserve">Roam Hub - </v>
      </c>
      <c r="O461" t="str">
        <f>CONCATENATE(I461,": ",N461)</f>
        <v xml:space="preserve">FO-NBI-00#RH-KE-A-459: Roam Hub - </v>
      </c>
      <c r="S461" t="b">
        <v>0</v>
      </c>
      <c r="T461" t="b">
        <v>0</v>
      </c>
      <c r="U461" t="b">
        <v>0</v>
      </c>
      <c r="V461" t="b">
        <v>0</v>
      </c>
      <c r="W461" t="b">
        <v>0</v>
      </c>
      <c r="AE461">
        <f>sum(AG461:AK461)</f>
        <v>0</v>
      </c>
      <c r="AF461">
        <f>AG461*(6*84/1000)+AH461*(9*84/1000)+AI461*(10*84/1000)+AJ461*(25*84/1000)+AK461*(40*84/1000)</f>
        <v>0</v>
      </c>
    </row>
    <row r="462">
      <c r="A462" t="str">
        <v>NBI</v>
      </c>
      <c r="C462" t="str">
        <v>RH</v>
      </c>
      <c r="D462" t="str">
        <f>vlookup(C462,'List of Chargers'!$A$2:$B$5,2,FALSE)</f>
        <v>Roam Hub</v>
      </c>
      <c r="E462" t="str">
        <v>KE</v>
      </c>
      <c r="F462" t="str">
        <v>A</v>
      </c>
      <c r="G462">
        <v>460</v>
      </c>
      <c r="H462" t="str">
        <f>CONCATENATE("#",C462,"-",E462,"-",F462,"-",G462,)</f>
        <v>#RH-KE-A-460</v>
      </c>
      <c r="I462" t="str">
        <f>concatenate("FO-",A462,"-",TEXT(B462,"00"),H462)</f>
        <v>FO-NBI-00#RH-KE-A-460</v>
      </c>
      <c r="N462" t="str">
        <f>D462&amp;" - "&amp;M462</f>
        <v xml:space="preserve">Roam Hub - </v>
      </c>
      <c r="O462" t="str">
        <f>CONCATENATE(I462,": ",N462)</f>
        <v xml:space="preserve">FO-NBI-00#RH-KE-A-460: Roam Hub - </v>
      </c>
      <c r="S462" t="b">
        <v>0</v>
      </c>
      <c r="T462" t="b">
        <v>0</v>
      </c>
      <c r="U462" t="b">
        <v>0</v>
      </c>
      <c r="V462" t="b">
        <v>0</v>
      </c>
      <c r="W462" t="b">
        <v>0</v>
      </c>
      <c r="AE462">
        <f>sum(AG462:AK462)</f>
        <v>0</v>
      </c>
      <c r="AF462">
        <f>AG462*(6*84/1000)+AH462*(9*84/1000)+AI462*(10*84/1000)+AJ462*(25*84/1000)+AK462*(40*84/1000)</f>
        <v>0</v>
      </c>
    </row>
    <row r="463">
      <c r="A463" t="str">
        <v>NBI</v>
      </c>
      <c r="C463" t="str">
        <v>RH</v>
      </c>
      <c r="D463" t="str">
        <f>vlookup(C463,'List of Chargers'!$A$2:$B$5,2,FALSE)</f>
        <v>Roam Hub</v>
      </c>
      <c r="E463" t="str">
        <v>KE</v>
      </c>
      <c r="F463" t="str">
        <v>A</v>
      </c>
      <c r="G463">
        <v>461</v>
      </c>
      <c r="H463" t="str">
        <f>CONCATENATE("#",C463,"-",E463,"-",F463,"-",G463,)</f>
        <v>#RH-KE-A-461</v>
      </c>
      <c r="I463" t="str">
        <f>concatenate("FO-",A463,"-",TEXT(B463,"00"),H463)</f>
        <v>FO-NBI-00#RH-KE-A-461</v>
      </c>
      <c r="N463" t="str">
        <f>D463&amp;" - "&amp;M463</f>
        <v xml:space="preserve">Roam Hub - </v>
      </c>
      <c r="O463" t="str">
        <f>CONCATENATE(I463,": ",N463)</f>
        <v xml:space="preserve">FO-NBI-00#RH-KE-A-461: Roam Hub - </v>
      </c>
      <c r="S463" t="b">
        <v>0</v>
      </c>
      <c r="T463" t="b">
        <v>0</v>
      </c>
      <c r="U463" t="b">
        <v>0</v>
      </c>
      <c r="V463" t="b">
        <v>0</v>
      </c>
      <c r="W463" t="b">
        <v>0</v>
      </c>
      <c r="AE463">
        <f>sum(AG463:AK463)</f>
        <v>0</v>
      </c>
      <c r="AF463">
        <f>AG463*(6*84/1000)+AH463*(9*84/1000)+AI463*(10*84/1000)+AJ463*(25*84/1000)+AK463*(40*84/1000)</f>
        <v>0</v>
      </c>
    </row>
    <row r="464">
      <c r="A464" t="str">
        <v>NBI</v>
      </c>
      <c r="C464" t="str">
        <v>RH</v>
      </c>
      <c r="D464" t="str">
        <f>vlookup(C464,'List of Chargers'!$A$2:$B$5,2,FALSE)</f>
        <v>Roam Hub</v>
      </c>
      <c r="E464" t="str">
        <v>KE</v>
      </c>
      <c r="F464" t="str">
        <v>A</v>
      </c>
      <c r="G464">
        <v>462</v>
      </c>
      <c r="H464" t="str">
        <f>CONCATENATE("#",C464,"-",E464,"-",F464,"-",G464,)</f>
        <v>#RH-KE-A-462</v>
      </c>
      <c r="I464" t="str">
        <f>concatenate("FO-",A464,"-",TEXT(B464,"00"),H464)</f>
        <v>FO-NBI-00#RH-KE-A-462</v>
      </c>
      <c r="N464" t="str">
        <f>D464&amp;" - "&amp;M464</f>
        <v xml:space="preserve">Roam Hub - </v>
      </c>
      <c r="O464" t="str">
        <f>CONCATENATE(I464,": ",N464)</f>
        <v xml:space="preserve">FO-NBI-00#RH-KE-A-462: Roam Hub - </v>
      </c>
      <c r="S464" t="b">
        <v>0</v>
      </c>
      <c r="T464" t="b">
        <v>0</v>
      </c>
      <c r="U464" t="b">
        <v>0</v>
      </c>
      <c r="V464" t="b">
        <v>0</v>
      </c>
      <c r="W464" t="b">
        <v>0</v>
      </c>
      <c r="AE464">
        <f>sum(AG464:AK464)</f>
        <v>0</v>
      </c>
      <c r="AF464">
        <f>AG464*(6*84/1000)+AH464*(9*84/1000)+AI464*(10*84/1000)+AJ464*(25*84/1000)+AK464*(40*84/1000)</f>
        <v>0</v>
      </c>
    </row>
    <row r="465">
      <c r="A465" t="str">
        <v>NBI</v>
      </c>
      <c r="C465" t="str">
        <v>RH</v>
      </c>
      <c r="D465" t="str">
        <f>vlookup(C465,'List of Chargers'!$A$2:$B$5,2,FALSE)</f>
        <v>Roam Hub</v>
      </c>
      <c r="E465" t="str">
        <v>KE</v>
      </c>
      <c r="F465" t="str">
        <v>A</v>
      </c>
      <c r="G465">
        <v>463</v>
      </c>
      <c r="H465" t="str">
        <f>CONCATENATE("#",C465,"-",E465,"-",F465,"-",G465,)</f>
        <v>#RH-KE-A-463</v>
      </c>
      <c r="I465" t="str">
        <f>concatenate("FO-",A465,"-",TEXT(B465,"00"),H465)</f>
        <v>FO-NBI-00#RH-KE-A-463</v>
      </c>
      <c r="N465" t="str">
        <f>D465&amp;" - "&amp;M465</f>
        <v xml:space="preserve">Roam Hub - </v>
      </c>
      <c r="O465" t="str">
        <f>CONCATENATE(I465,": ",N465)</f>
        <v xml:space="preserve">FO-NBI-00#RH-KE-A-463: Roam Hub - </v>
      </c>
      <c r="S465" t="b">
        <v>0</v>
      </c>
      <c r="T465" t="b">
        <v>0</v>
      </c>
      <c r="U465" t="b">
        <v>0</v>
      </c>
      <c r="V465" t="b">
        <v>0</v>
      </c>
      <c r="W465" t="b">
        <v>0</v>
      </c>
      <c r="AE465">
        <f>sum(AG465:AK465)</f>
        <v>0</v>
      </c>
      <c r="AF465">
        <f>AG465*(6*84/1000)+AH465*(9*84/1000)+AI465*(10*84/1000)+AJ465*(25*84/1000)+AK465*(40*84/1000)</f>
        <v>0</v>
      </c>
    </row>
    <row r="466">
      <c r="A466" t="str">
        <v>NBI</v>
      </c>
      <c r="C466" t="str">
        <v>RH</v>
      </c>
      <c r="D466" t="str">
        <f>vlookup(C466,'List of Chargers'!$A$2:$B$5,2,FALSE)</f>
        <v>Roam Hub</v>
      </c>
      <c r="E466" t="str">
        <v>KE</v>
      </c>
      <c r="F466" t="str">
        <v>A</v>
      </c>
      <c r="G466">
        <v>464</v>
      </c>
      <c r="H466" t="str">
        <f>CONCATENATE("#",C466,"-",E466,"-",F466,"-",G466,)</f>
        <v>#RH-KE-A-464</v>
      </c>
      <c r="I466" t="str">
        <f>concatenate("FO-",A466,"-",TEXT(B466,"00"),H466)</f>
        <v>FO-NBI-00#RH-KE-A-464</v>
      </c>
      <c r="N466" t="str">
        <f>D466&amp;" - "&amp;M466</f>
        <v xml:space="preserve">Roam Hub - </v>
      </c>
      <c r="O466" t="str">
        <f>CONCATENATE(I466,": ",N466)</f>
        <v xml:space="preserve">FO-NBI-00#RH-KE-A-464: Roam Hub - </v>
      </c>
      <c r="S466" t="b">
        <v>0</v>
      </c>
      <c r="T466" t="b">
        <v>0</v>
      </c>
      <c r="U466" t="b">
        <v>0</v>
      </c>
      <c r="V466" t="b">
        <v>0</v>
      </c>
      <c r="W466" t="b">
        <v>0</v>
      </c>
      <c r="AE466">
        <f>sum(AG466:AK466)</f>
        <v>0</v>
      </c>
      <c r="AF466">
        <f>AG466*(6*84/1000)+AH466*(9*84/1000)+AI466*(10*84/1000)+AJ466*(25*84/1000)+AK466*(40*84/1000)</f>
        <v>0</v>
      </c>
    </row>
    <row r="467">
      <c r="A467" t="str">
        <v>NBI</v>
      </c>
      <c r="C467" t="str">
        <v>RH</v>
      </c>
      <c r="D467" t="str">
        <f>vlookup(C467,'List of Chargers'!$A$2:$B$5,2,FALSE)</f>
        <v>Roam Hub</v>
      </c>
      <c r="E467" t="str">
        <v>KE</v>
      </c>
      <c r="F467" t="str">
        <v>A</v>
      </c>
      <c r="G467">
        <v>465</v>
      </c>
      <c r="H467" t="str">
        <f>CONCATENATE("#",C467,"-",E467,"-",F467,"-",G467,)</f>
        <v>#RH-KE-A-465</v>
      </c>
      <c r="I467" t="str">
        <f>concatenate("FO-",A467,"-",TEXT(B467,"00"),H467)</f>
        <v>FO-NBI-00#RH-KE-A-465</v>
      </c>
      <c r="N467" t="str">
        <f>D467&amp;" - "&amp;M467</f>
        <v xml:space="preserve">Roam Hub - </v>
      </c>
      <c r="O467" t="str">
        <f>CONCATENATE(I467,": ",N467)</f>
        <v xml:space="preserve">FO-NBI-00#RH-KE-A-465: Roam Hub - </v>
      </c>
      <c r="S467" t="b">
        <v>0</v>
      </c>
      <c r="T467" t="b">
        <v>0</v>
      </c>
      <c r="U467" t="b">
        <v>0</v>
      </c>
      <c r="V467" t="b">
        <v>0</v>
      </c>
      <c r="W467" t="b">
        <v>0</v>
      </c>
      <c r="AE467">
        <f>sum(AG467:AK467)</f>
        <v>0</v>
      </c>
      <c r="AF467">
        <f>AG467*(6*84/1000)+AH467*(9*84/1000)+AI467*(10*84/1000)+AJ467*(25*84/1000)+AK467*(40*84/1000)</f>
        <v>0</v>
      </c>
    </row>
    <row r="468">
      <c r="A468" t="str">
        <v>NBI</v>
      </c>
      <c r="C468" t="str">
        <v>RH</v>
      </c>
      <c r="D468" t="str">
        <f>vlookup(C468,'List of Chargers'!$A$2:$B$5,2,FALSE)</f>
        <v>Roam Hub</v>
      </c>
      <c r="E468" t="str">
        <v>KE</v>
      </c>
      <c r="F468" t="str">
        <v>A</v>
      </c>
      <c r="G468">
        <v>466</v>
      </c>
      <c r="H468" t="str">
        <f>CONCATENATE("#",C468,"-",E468,"-",F468,"-",G468,)</f>
        <v>#RH-KE-A-466</v>
      </c>
      <c r="I468" t="str">
        <f>concatenate("FO-",A468,"-",TEXT(B468,"00"),H468)</f>
        <v>FO-NBI-00#RH-KE-A-466</v>
      </c>
      <c r="N468" t="str">
        <f>D468&amp;" - "&amp;M468</f>
        <v xml:space="preserve">Roam Hub - </v>
      </c>
      <c r="O468" t="str">
        <f>CONCATENATE(I468,": ",N468)</f>
        <v xml:space="preserve">FO-NBI-00#RH-KE-A-466: Roam Hub - </v>
      </c>
      <c r="S468" t="b">
        <v>0</v>
      </c>
      <c r="T468" t="b">
        <v>0</v>
      </c>
      <c r="U468" t="b">
        <v>0</v>
      </c>
      <c r="V468" t="b">
        <v>0</v>
      </c>
      <c r="W468" t="b">
        <v>0</v>
      </c>
      <c r="AE468">
        <f>sum(AG468:AK468)</f>
        <v>0</v>
      </c>
      <c r="AF468">
        <f>AG468*(6*84/1000)+AH468*(9*84/1000)+AI468*(10*84/1000)+AJ468*(25*84/1000)+AK468*(40*84/1000)</f>
        <v>0</v>
      </c>
    </row>
    <row r="469">
      <c r="A469" t="str">
        <v>NBI</v>
      </c>
      <c r="C469" t="str">
        <v>RH</v>
      </c>
      <c r="D469" t="str">
        <f>vlookup(C469,'List of Chargers'!$A$2:$B$5,2,FALSE)</f>
        <v>Roam Hub</v>
      </c>
      <c r="E469" t="str">
        <v>KE</v>
      </c>
      <c r="F469" t="str">
        <v>A</v>
      </c>
      <c r="G469">
        <v>467</v>
      </c>
      <c r="H469" t="str">
        <f>CONCATENATE("#",C469,"-",E469,"-",F469,"-",G469,)</f>
        <v>#RH-KE-A-467</v>
      </c>
      <c r="I469" t="str">
        <f>concatenate("FO-",A469,"-",TEXT(B469,"00"),H469)</f>
        <v>FO-NBI-00#RH-KE-A-467</v>
      </c>
      <c r="N469" t="str">
        <f>D469&amp;" - "&amp;M469</f>
        <v xml:space="preserve">Roam Hub - </v>
      </c>
      <c r="O469" t="str">
        <f>CONCATENATE(I469,": ",N469)</f>
        <v xml:space="preserve">FO-NBI-00#RH-KE-A-467: Roam Hub - </v>
      </c>
      <c r="S469" t="b">
        <v>0</v>
      </c>
      <c r="T469" t="b">
        <v>0</v>
      </c>
      <c r="U469" t="b">
        <v>0</v>
      </c>
      <c r="V469" t="b">
        <v>0</v>
      </c>
      <c r="W469" t="b">
        <v>0</v>
      </c>
      <c r="AE469">
        <f>sum(AG469:AK469)</f>
        <v>0</v>
      </c>
      <c r="AF469">
        <f>AG469*(6*84/1000)+AH469*(9*84/1000)+AI469*(10*84/1000)+AJ469*(25*84/1000)+AK469*(40*84/1000)</f>
        <v>0</v>
      </c>
    </row>
    <row r="470">
      <c r="A470" t="str">
        <v>NBI</v>
      </c>
      <c r="C470" t="str">
        <v>RH</v>
      </c>
      <c r="D470" t="str">
        <f>vlookup(C470,'List of Chargers'!$A$2:$B$5,2,FALSE)</f>
        <v>Roam Hub</v>
      </c>
      <c r="E470" t="str">
        <v>KE</v>
      </c>
      <c r="F470" t="str">
        <v>A</v>
      </c>
      <c r="G470">
        <v>468</v>
      </c>
      <c r="H470" t="str">
        <f>CONCATENATE("#",C470,"-",E470,"-",F470,"-",G470,)</f>
        <v>#RH-KE-A-468</v>
      </c>
      <c r="I470" t="str">
        <f>concatenate("FO-",A470,"-",TEXT(B470,"00"),H470)</f>
        <v>FO-NBI-00#RH-KE-A-468</v>
      </c>
      <c r="N470" t="str">
        <f>D470&amp;" - "&amp;M470</f>
        <v xml:space="preserve">Roam Hub - </v>
      </c>
      <c r="O470" t="str">
        <f>CONCATENATE(I470,": ",N470)</f>
        <v xml:space="preserve">FO-NBI-00#RH-KE-A-468: Roam Hub - </v>
      </c>
      <c r="S470" t="b">
        <v>0</v>
      </c>
      <c r="T470" t="b">
        <v>0</v>
      </c>
      <c r="U470" t="b">
        <v>0</v>
      </c>
      <c r="V470" t="b">
        <v>0</v>
      </c>
      <c r="W470" t="b">
        <v>0</v>
      </c>
      <c r="AE470">
        <f>sum(AG470:AK470)</f>
        <v>0</v>
      </c>
      <c r="AF470">
        <f>AG470*(6*84/1000)+AH470*(9*84/1000)+AI470*(10*84/1000)+AJ470*(25*84/1000)+AK470*(40*84/1000)</f>
        <v>0</v>
      </c>
    </row>
    <row r="471">
      <c r="A471" t="str">
        <v>NBI</v>
      </c>
      <c r="C471" t="str">
        <v>RH</v>
      </c>
      <c r="D471" t="str">
        <f>vlookup(C471,'List of Chargers'!$A$2:$B$5,2,FALSE)</f>
        <v>Roam Hub</v>
      </c>
      <c r="E471" t="str">
        <v>KE</v>
      </c>
      <c r="F471" t="str">
        <v>A</v>
      </c>
      <c r="G471">
        <v>469</v>
      </c>
      <c r="H471" t="str">
        <f>CONCATENATE("#",C471,"-",E471,"-",F471,"-",G471,)</f>
        <v>#RH-KE-A-469</v>
      </c>
      <c r="I471" t="str">
        <f>concatenate("FO-",A471,"-",TEXT(B471,"00"),H471)</f>
        <v>FO-NBI-00#RH-KE-A-469</v>
      </c>
      <c r="N471" t="str">
        <f>D471&amp;" - "&amp;M471</f>
        <v xml:space="preserve">Roam Hub - </v>
      </c>
      <c r="O471" t="str">
        <f>CONCATENATE(I471,": ",N471)</f>
        <v xml:space="preserve">FO-NBI-00#RH-KE-A-469: Roam Hub - </v>
      </c>
      <c r="S471" t="b">
        <v>0</v>
      </c>
      <c r="T471" t="b">
        <v>0</v>
      </c>
      <c r="U471" t="b">
        <v>0</v>
      </c>
      <c r="V471" t="b">
        <v>0</v>
      </c>
      <c r="W471" t="b">
        <v>0</v>
      </c>
      <c r="AE471">
        <f>sum(AG471:AK471)</f>
        <v>0</v>
      </c>
      <c r="AF471">
        <f>AG471*(6*84/1000)+AH471*(9*84/1000)+AI471*(10*84/1000)+AJ471*(25*84/1000)+AK471*(40*84/1000)</f>
        <v>0</v>
      </c>
    </row>
    <row r="472">
      <c r="A472" t="str">
        <v>NBI</v>
      </c>
      <c r="C472" t="str">
        <v>RH</v>
      </c>
      <c r="D472" t="str">
        <f>vlookup(C472,'List of Chargers'!$A$2:$B$5,2,FALSE)</f>
        <v>Roam Hub</v>
      </c>
      <c r="E472" t="str">
        <v>KE</v>
      </c>
      <c r="F472" t="str">
        <v>A</v>
      </c>
      <c r="G472">
        <v>470</v>
      </c>
      <c r="H472" t="str">
        <f>CONCATENATE("#",C472,"-",E472,"-",F472,"-",G472,)</f>
        <v>#RH-KE-A-470</v>
      </c>
      <c r="I472" t="str">
        <f>concatenate("FO-",A472,"-",TEXT(B472,"00"),H472)</f>
        <v>FO-NBI-00#RH-KE-A-470</v>
      </c>
      <c r="N472" t="str">
        <f>D472&amp;" - "&amp;M472</f>
        <v xml:space="preserve">Roam Hub - </v>
      </c>
      <c r="O472" t="str">
        <f>CONCATENATE(I472,": ",N472)</f>
        <v xml:space="preserve">FO-NBI-00#RH-KE-A-470: Roam Hub - </v>
      </c>
      <c r="S472" t="b">
        <v>0</v>
      </c>
      <c r="T472" t="b">
        <v>0</v>
      </c>
      <c r="U472" t="b">
        <v>0</v>
      </c>
      <c r="V472" t="b">
        <v>0</v>
      </c>
      <c r="W472" t="b">
        <v>0</v>
      </c>
      <c r="AE472">
        <f>sum(AG472:AK472)</f>
        <v>0</v>
      </c>
      <c r="AF472">
        <f>AG472*(6*84/1000)+AH472*(9*84/1000)+AI472*(10*84/1000)+AJ472*(25*84/1000)+AK472*(40*84/1000)</f>
        <v>0</v>
      </c>
    </row>
    <row r="473">
      <c r="A473" t="str">
        <v>NBI</v>
      </c>
      <c r="C473" t="str">
        <v>RH</v>
      </c>
      <c r="D473" t="str">
        <f>vlookup(C473,'List of Chargers'!$A$2:$B$5,2,FALSE)</f>
        <v>Roam Hub</v>
      </c>
      <c r="E473" t="str">
        <v>KE</v>
      </c>
      <c r="F473" t="str">
        <v>A</v>
      </c>
      <c r="G473">
        <v>471</v>
      </c>
      <c r="H473" t="str">
        <f>CONCATENATE("#",C473,"-",E473,"-",F473,"-",G473,)</f>
        <v>#RH-KE-A-471</v>
      </c>
      <c r="I473" t="str">
        <f>concatenate("FO-",A473,"-",TEXT(B473,"00"),H473)</f>
        <v>FO-NBI-00#RH-KE-A-471</v>
      </c>
      <c r="N473" t="str">
        <f>D473&amp;" - "&amp;M473</f>
        <v xml:space="preserve">Roam Hub - </v>
      </c>
      <c r="O473" t="str">
        <f>CONCATENATE(I473,": ",N473)</f>
        <v xml:space="preserve">FO-NBI-00#RH-KE-A-471: Roam Hub - </v>
      </c>
      <c r="S473" t="b">
        <v>0</v>
      </c>
      <c r="T473" t="b">
        <v>0</v>
      </c>
      <c r="U473" t="b">
        <v>0</v>
      </c>
      <c r="V473" t="b">
        <v>0</v>
      </c>
      <c r="W473" t="b">
        <v>0</v>
      </c>
      <c r="AE473">
        <f>sum(AG473:AK473)</f>
        <v>0</v>
      </c>
      <c r="AF473">
        <f>AG473*(6*84/1000)+AH473*(9*84/1000)+AI473*(10*84/1000)+AJ473*(25*84/1000)+AK473*(40*84/1000)</f>
        <v>0</v>
      </c>
    </row>
    <row r="474">
      <c r="A474" t="str">
        <v>NBI</v>
      </c>
      <c r="C474" t="str">
        <v>RH</v>
      </c>
      <c r="D474" t="str">
        <f>vlookup(C474,'List of Chargers'!$A$2:$B$5,2,FALSE)</f>
        <v>Roam Hub</v>
      </c>
      <c r="E474" t="str">
        <v>KE</v>
      </c>
      <c r="F474" t="str">
        <v>A</v>
      </c>
      <c r="G474">
        <v>472</v>
      </c>
      <c r="H474" t="str">
        <f>CONCATENATE("#",C474,"-",E474,"-",F474,"-",G474,)</f>
        <v>#RH-KE-A-472</v>
      </c>
      <c r="I474" t="str">
        <f>concatenate("FO-",A474,"-",TEXT(B474,"00"),H474)</f>
        <v>FO-NBI-00#RH-KE-A-472</v>
      </c>
      <c r="N474" t="str">
        <f>D474&amp;" - "&amp;M474</f>
        <v xml:space="preserve">Roam Hub - </v>
      </c>
      <c r="O474" t="str">
        <f>CONCATENATE(I474,": ",N474)</f>
        <v xml:space="preserve">FO-NBI-00#RH-KE-A-472: Roam Hub - </v>
      </c>
      <c r="S474" t="b">
        <v>0</v>
      </c>
      <c r="T474" t="b">
        <v>0</v>
      </c>
      <c r="U474" t="b">
        <v>0</v>
      </c>
      <c r="V474" t="b">
        <v>0</v>
      </c>
      <c r="W474" t="b">
        <v>0</v>
      </c>
      <c r="AE474">
        <f>sum(AG474:AK474)</f>
        <v>0</v>
      </c>
      <c r="AF474">
        <f>AG474*(6*84/1000)+AH474*(9*84/1000)+AI474*(10*84/1000)+AJ474*(25*84/1000)+AK474*(40*84/1000)</f>
        <v>0</v>
      </c>
    </row>
    <row r="475">
      <c r="A475" t="str">
        <v>NBI</v>
      </c>
      <c r="C475" t="str">
        <v>RH</v>
      </c>
      <c r="D475" t="str">
        <f>vlookup(C475,'List of Chargers'!$A$2:$B$5,2,FALSE)</f>
        <v>Roam Hub</v>
      </c>
      <c r="E475" t="str">
        <v>KE</v>
      </c>
      <c r="F475" t="str">
        <v>A</v>
      </c>
      <c r="G475">
        <v>473</v>
      </c>
      <c r="H475" t="str">
        <f>CONCATENATE("#",C475,"-",E475,"-",F475,"-",G475,)</f>
        <v>#RH-KE-A-473</v>
      </c>
      <c r="I475" t="str">
        <f>concatenate("FO-",A475,"-",TEXT(B475,"00"),H475)</f>
        <v>FO-NBI-00#RH-KE-A-473</v>
      </c>
      <c r="N475" t="str">
        <f>D475&amp;" - "&amp;M475</f>
        <v xml:space="preserve">Roam Hub - </v>
      </c>
      <c r="O475" t="str">
        <f>CONCATENATE(I475,": ",N475)</f>
        <v xml:space="preserve">FO-NBI-00#RH-KE-A-473: Roam Hub - </v>
      </c>
      <c r="S475" t="b">
        <v>0</v>
      </c>
      <c r="T475" t="b">
        <v>0</v>
      </c>
      <c r="U475" t="b">
        <v>0</v>
      </c>
      <c r="V475" t="b">
        <v>0</v>
      </c>
      <c r="W475" t="b">
        <v>0</v>
      </c>
      <c r="AE475">
        <f>sum(AG475:AK475)</f>
        <v>0</v>
      </c>
      <c r="AF475">
        <f>AG475*(6*84/1000)+AH475*(9*84/1000)+AI475*(10*84/1000)+AJ475*(25*84/1000)+AK475*(40*84/1000)</f>
        <v>0</v>
      </c>
    </row>
    <row r="476">
      <c r="A476" t="str">
        <v>NBI</v>
      </c>
      <c r="C476" t="str">
        <v>RH</v>
      </c>
      <c r="D476" t="str">
        <f>vlookup(C476,'List of Chargers'!$A$2:$B$5,2,FALSE)</f>
        <v>Roam Hub</v>
      </c>
      <c r="E476" t="str">
        <v>KE</v>
      </c>
      <c r="F476" t="str">
        <v>A</v>
      </c>
      <c r="G476">
        <v>474</v>
      </c>
      <c r="H476" t="str">
        <f>CONCATENATE("#",C476,"-",E476,"-",F476,"-",G476,)</f>
        <v>#RH-KE-A-474</v>
      </c>
      <c r="I476" t="str">
        <f>concatenate("FO-",A476,"-",TEXT(B476,"00"),H476)</f>
        <v>FO-NBI-00#RH-KE-A-474</v>
      </c>
      <c r="N476" t="str">
        <f>D476&amp;" - "&amp;M476</f>
        <v xml:space="preserve">Roam Hub - </v>
      </c>
      <c r="O476" t="str">
        <f>CONCATENATE(I476,": ",N476)</f>
        <v xml:space="preserve">FO-NBI-00#RH-KE-A-474: Roam Hub - </v>
      </c>
      <c r="S476" t="b">
        <v>0</v>
      </c>
      <c r="T476" t="b">
        <v>0</v>
      </c>
      <c r="U476" t="b">
        <v>0</v>
      </c>
      <c r="V476" t="b">
        <v>0</v>
      </c>
      <c r="W476" t="b">
        <v>0</v>
      </c>
      <c r="AE476">
        <f>sum(AG476:AK476)</f>
        <v>0</v>
      </c>
      <c r="AF476">
        <f>AG476*(6*84/1000)+AH476*(9*84/1000)+AI476*(10*84/1000)+AJ476*(25*84/1000)+AK476*(40*84/1000)</f>
        <v>0</v>
      </c>
    </row>
    <row r="477">
      <c r="A477" t="str">
        <v>NBI</v>
      </c>
      <c r="C477" t="str">
        <v>RH</v>
      </c>
      <c r="D477" t="str">
        <f>vlookup(C477,'List of Chargers'!$A$2:$B$5,2,FALSE)</f>
        <v>Roam Hub</v>
      </c>
      <c r="E477" t="str">
        <v>KE</v>
      </c>
      <c r="F477" t="str">
        <v>A</v>
      </c>
      <c r="G477">
        <v>475</v>
      </c>
      <c r="H477" t="str">
        <f>CONCATENATE("#",C477,"-",E477,"-",F477,"-",G477,)</f>
        <v>#RH-KE-A-475</v>
      </c>
      <c r="I477" t="str">
        <f>concatenate("FO-",A477,"-",TEXT(B477,"00"),H477)</f>
        <v>FO-NBI-00#RH-KE-A-475</v>
      </c>
      <c r="N477" t="str">
        <f>D477&amp;" - "&amp;M477</f>
        <v xml:space="preserve">Roam Hub - </v>
      </c>
      <c r="O477" t="str">
        <f>CONCATENATE(I477,": ",N477)</f>
        <v xml:space="preserve">FO-NBI-00#RH-KE-A-475: Roam Hub - </v>
      </c>
      <c r="S477" t="b">
        <v>0</v>
      </c>
      <c r="T477" t="b">
        <v>0</v>
      </c>
      <c r="U477" t="b">
        <v>0</v>
      </c>
      <c r="V477" t="b">
        <v>0</v>
      </c>
      <c r="W477" t="b">
        <v>0</v>
      </c>
      <c r="AE477">
        <f>sum(AG477:AK477)</f>
        <v>0</v>
      </c>
      <c r="AF477">
        <f>AG477*(6*84/1000)+AH477*(9*84/1000)+AI477*(10*84/1000)+AJ477*(25*84/1000)+AK477*(40*84/1000)</f>
        <v>0</v>
      </c>
    </row>
    <row r="478">
      <c r="A478" t="str">
        <v>NBI</v>
      </c>
      <c r="C478" t="str">
        <v>RH</v>
      </c>
      <c r="D478" t="str">
        <f>vlookup(C478,'List of Chargers'!$A$2:$B$5,2,FALSE)</f>
        <v>Roam Hub</v>
      </c>
      <c r="E478" t="str">
        <v>KE</v>
      </c>
      <c r="F478" t="str">
        <v>A</v>
      </c>
      <c r="G478">
        <v>476</v>
      </c>
      <c r="H478" t="str">
        <f>CONCATENATE("#",C478,"-",E478,"-",F478,"-",G478,)</f>
        <v>#RH-KE-A-476</v>
      </c>
      <c r="I478" t="str">
        <f>concatenate("FO-",A478,"-",TEXT(B478,"00"),H478)</f>
        <v>FO-NBI-00#RH-KE-A-476</v>
      </c>
      <c r="N478" t="str">
        <f>D478&amp;" - "&amp;M478</f>
        <v xml:space="preserve">Roam Hub - </v>
      </c>
      <c r="O478" t="str">
        <f>CONCATENATE(I478,": ",N478)</f>
        <v xml:space="preserve">FO-NBI-00#RH-KE-A-476: Roam Hub - </v>
      </c>
      <c r="S478" t="b">
        <v>0</v>
      </c>
      <c r="T478" t="b">
        <v>0</v>
      </c>
      <c r="U478" t="b">
        <v>0</v>
      </c>
      <c r="V478" t="b">
        <v>0</v>
      </c>
      <c r="W478" t="b">
        <v>0</v>
      </c>
      <c r="AE478">
        <f>sum(AG478:AK478)</f>
        <v>0</v>
      </c>
      <c r="AF478">
        <f>AG478*(6*84/1000)+AH478*(9*84/1000)+AI478*(10*84/1000)+AJ478*(25*84/1000)+AK478*(40*84/1000)</f>
        <v>0</v>
      </c>
    </row>
    <row r="479">
      <c r="A479" t="str">
        <v>NBI</v>
      </c>
      <c r="C479" t="str">
        <v>RH</v>
      </c>
      <c r="D479" t="str">
        <f>vlookup(C479,'List of Chargers'!$A$2:$B$5,2,FALSE)</f>
        <v>Roam Hub</v>
      </c>
      <c r="E479" t="str">
        <v>KE</v>
      </c>
      <c r="F479" t="str">
        <v>A</v>
      </c>
      <c r="G479">
        <v>477</v>
      </c>
      <c r="H479" t="str">
        <f>CONCATENATE("#",C479,"-",E479,"-",F479,"-",G479,)</f>
        <v>#RH-KE-A-477</v>
      </c>
      <c r="I479" t="str">
        <f>concatenate("FO-",A479,"-",TEXT(B479,"00"),H479)</f>
        <v>FO-NBI-00#RH-KE-A-477</v>
      </c>
      <c r="N479" t="str">
        <f>D479&amp;" - "&amp;M479</f>
        <v xml:space="preserve">Roam Hub - </v>
      </c>
      <c r="O479" t="str">
        <f>CONCATENATE(I479,": ",N479)</f>
        <v xml:space="preserve">FO-NBI-00#RH-KE-A-477: Roam Hub - </v>
      </c>
      <c r="S479" t="b">
        <v>0</v>
      </c>
      <c r="T479" t="b">
        <v>0</v>
      </c>
      <c r="U479" t="b">
        <v>0</v>
      </c>
      <c r="V479" t="b">
        <v>0</v>
      </c>
      <c r="W479" t="b">
        <v>0</v>
      </c>
      <c r="AE479">
        <f>sum(AG479:AK479)</f>
        <v>0</v>
      </c>
      <c r="AF479">
        <f>AG479*(6*84/1000)+AH479*(9*84/1000)+AI479*(10*84/1000)+AJ479*(25*84/1000)+AK479*(40*84/1000)</f>
        <v>0</v>
      </c>
    </row>
    <row r="480">
      <c r="A480" t="str">
        <v>NBI</v>
      </c>
      <c r="C480" t="str">
        <v>RH</v>
      </c>
      <c r="D480" t="str">
        <f>vlookup(C480,'List of Chargers'!$A$2:$B$5,2,FALSE)</f>
        <v>Roam Hub</v>
      </c>
      <c r="E480" t="str">
        <v>KE</v>
      </c>
      <c r="F480" t="str">
        <v>A</v>
      </c>
      <c r="G480">
        <v>478</v>
      </c>
      <c r="H480" t="str">
        <f>CONCATENATE("#",C480,"-",E480,"-",F480,"-",G480,)</f>
        <v>#RH-KE-A-478</v>
      </c>
      <c r="I480" t="str">
        <f>concatenate("FO-",A480,"-",TEXT(B480,"00"),H480)</f>
        <v>FO-NBI-00#RH-KE-A-478</v>
      </c>
      <c r="N480" t="str">
        <f>D480&amp;" - "&amp;M480</f>
        <v xml:space="preserve">Roam Hub - </v>
      </c>
      <c r="O480" t="str">
        <f>CONCATENATE(I480,": ",N480)</f>
        <v xml:space="preserve">FO-NBI-00#RH-KE-A-478: Roam Hub - </v>
      </c>
      <c r="S480" t="b">
        <v>0</v>
      </c>
      <c r="T480" t="b">
        <v>0</v>
      </c>
      <c r="U480" t="b">
        <v>0</v>
      </c>
      <c r="V480" t="b">
        <v>0</v>
      </c>
      <c r="W480" t="b">
        <v>0</v>
      </c>
      <c r="AE480">
        <f>sum(AG480:AK480)</f>
        <v>0</v>
      </c>
      <c r="AF480">
        <f>AG480*(6*84/1000)+AH480*(9*84/1000)+AI480*(10*84/1000)+AJ480*(25*84/1000)+AK480*(40*84/1000)</f>
        <v>0</v>
      </c>
    </row>
    <row r="481">
      <c r="A481" t="str">
        <v>NBI</v>
      </c>
      <c r="C481" t="str">
        <v>RH</v>
      </c>
      <c r="D481" t="str">
        <f>vlookup(C481,'List of Chargers'!$A$2:$B$5,2,FALSE)</f>
        <v>Roam Hub</v>
      </c>
      <c r="E481" t="str">
        <v>KE</v>
      </c>
      <c r="F481" t="str">
        <v>A</v>
      </c>
      <c r="G481">
        <v>479</v>
      </c>
      <c r="H481" t="str">
        <f>CONCATENATE("#",C481,"-",E481,"-",F481,"-",G481,)</f>
        <v>#RH-KE-A-479</v>
      </c>
      <c r="I481" t="str">
        <f>concatenate("FO-",A481,"-",TEXT(B481,"00"),H481)</f>
        <v>FO-NBI-00#RH-KE-A-479</v>
      </c>
      <c r="N481" t="str">
        <f>D481&amp;" - "&amp;M481</f>
        <v xml:space="preserve">Roam Hub - </v>
      </c>
      <c r="O481" t="str">
        <f>CONCATENATE(I481,": ",N481)</f>
        <v xml:space="preserve">FO-NBI-00#RH-KE-A-479: Roam Hub - </v>
      </c>
      <c r="S481" t="b">
        <v>0</v>
      </c>
      <c r="T481" t="b">
        <v>0</v>
      </c>
      <c r="U481" t="b">
        <v>0</v>
      </c>
      <c r="V481" t="b">
        <v>0</v>
      </c>
      <c r="W481" t="b">
        <v>0</v>
      </c>
      <c r="AE481">
        <f>sum(AG481:AK481)</f>
        <v>0</v>
      </c>
      <c r="AF481">
        <f>AG481*(6*84/1000)+AH481*(9*84/1000)+AI481*(10*84/1000)+AJ481*(25*84/1000)+AK481*(40*84/1000)</f>
        <v>0</v>
      </c>
    </row>
    <row r="482">
      <c r="A482" t="str">
        <v>NBI</v>
      </c>
      <c r="C482" t="str">
        <v>RH</v>
      </c>
      <c r="D482" t="str">
        <f>vlookup(C482,'List of Chargers'!$A$2:$B$5,2,FALSE)</f>
        <v>Roam Hub</v>
      </c>
      <c r="E482" t="str">
        <v>KE</v>
      </c>
      <c r="F482" t="str">
        <v>A</v>
      </c>
      <c r="G482">
        <v>480</v>
      </c>
      <c r="H482" t="str">
        <f>CONCATENATE("#",C482,"-",E482,"-",F482,"-",G482,)</f>
        <v>#RH-KE-A-480</v>
      </c>
      <c r="I482" t="str">
        <f>concatenate("FO-",A482,"-",TEXT(B482,"00"),H482)</f>
        <v>FO-NBI-00#RH-KE-A-480</v>
      </c>
      <c r="N482" t="str">
        <f>D482&amp;" - "&amp;M482</f>
        <v xml:space="preserve">Roam Hub - </v>
      </c>
      <c r="O482" t="str">
        <f>CONCATENATE(I482,": ",N482)</f>
        <v xml:space="preserve">FO-NBI-00#RH-KE-A-480: Roam Hub - </v>
      </c>
      <c r="S482" t="b">
        <v>0</v>
      </c>
      <c r="T482" t="b">
        <v>0</v>
      </c>
      <c r="U482" t="b">
        <v>0</v>
      </c>
      <c r="V482" t="b">
        <v>0</v>
      </c>
      <c r="W482" t="b">
        <v>0</v>
      </c>
      <c r="AE482">
        <f>sum(AG482:AK482)</f>
        <v>0</v>
      </c>
      <c r="AF482">
        <f>AG482*(6*84/1000)+AH482*(9*84/1000)+AI482*(10*84/1000)+AJ482*(25*84/1000)+AK482*(40*84/1000)</f>
        <v>0</v>
      </c>
    </row>
    <row r="483">
      <c r="A483" t="str">
        <v>NBI</v>
      </c>
      <c r="C483" t="str">
        <v>RH</v>
      </c>
      <c r="D483" t="str">
        <f>vlookup(C483,'List of Chargers'!$A$2:$B$5,2,FALSE)</f>
        <v>Roam Hub</v>
      </c>
      <c r="E483" t="str">
        <v>KE</v>
      </c>
      <c r="F483" t="str">
        <v>A</v>
      </c>
      <c r="G483">
        <v>481</v>
      </c>
      <c r="H483" t="str">
        <f>CONCATENATE("#",C483,"-",E483,"-",F483,"-",G483,)</f>
        <v>#RH-KE-A-481</v>
      </c>
      <c r="I483" t="str">
        <f>concatenate("FO-",A483,"-",TEXT(B483,"00"),H483)</f>
        <v>FO-NBI-00#RH-KE-A-481</v>
      </c>
      <c r="N483" t="str">
        <f>D483&amp;" - "&amp;M483</f>
        <v xml:space="preserve">Roam Hub - </v>
      </c>
      <c r="O483" t="str">
        <f>CONCATENATE(I483,": ",N483)</f>
        <v xml:space="preserve">FO-NBI-00#RH-KE-A-481: Roam Hub - </v>
      </c>
      <c r="S483" t="b">
        <v>0</v>
      </c>
      <c r="T483" t="b">
        <v>0</v>
      </c>
      <c r="U483" t="b">
        <v>0</v>
      </c>
      <c r="V483" t="b">
        <v>0</v>
      </c>
      <c r="W483" t="b">
        <v>0</v>
      </c>
      <c r="AE483">
        <f>sum(AG483:AK483)</f>
        <v>0</v>
      </c>
      <c r="AF483">
        <f>AG483*(6*84/1000)+AH483*(9*84/1000)+AI483*(10*84/1000)+AJ483*(25*84/1000)+AK483*(40*84/1000)</f>
        <v>0</v>
      </c>
    </row>
    <row r="484">
      <c r="A484" t="str">
        <v>NBI</v>
      </c>
      <c r="C484" t="str">
        <v>RH</v>
      </c>
      <c r="D484" t="str">
        <f>vlookup(C484,'List of Chargers'!$A$2:$B$5,2,FALSE)</f>
        <v>Roam Hub</v>
      </c>
      <c r="E484" t="str">
        <v>KE</v>
      </c>
      <c r="F484" t="str">
        <v>A</v>
      </c>
      <c r="G484">
        <v>482</v>
      </c>
      <c r="H484" t="str">
        <f>CONCATENATE("#",C484,"-",E484,"-",F484,"-",G484,)</f>
        <v>#RH-KE-A-482</v>
      </c>
      <c r="I484" t="str">
        <f>concatenate("FO-",A484,"-",TEXT(B484,"00"),H484)</f>
        <v>FO-NBI-00#RH-KE-A-482</v>
      </c>
      <c r="N484" t="str">
        <f>D484&amp;" - "&amp;M484</f>
        <v xml:space="preserve">Roam Hub - </v>
      </c>
      <c r="O484" t="str">
        <f>CONCATENATE(I484,": ",N484)</f>
        <v xml:space="preserve">FO-NBI-00#RH-KE-A-482: Roam Hub - </v>
      </c>
      <c r="S484" t="b">
        <v>0</v>
      </c>
      <c r="T484" t="b">
        <v>0</v>
      </c>
      <c r="U484" t="b">
        <v>0</v>
      </c>
      <c r="V484" t="b">
        <v>0</v>
      </c>
      <c r="W484" t="b">
        <v>0</v>
      </c>
      <c r="AE484">
        <f>sum(AG484:AK484)</f>
        <v>0</v>
      </c>
      <c r="AF484">
        <f>AG484*(6*84/1000)+AH484*(9*84/1000)+AI484*(10*84/1000)+AJ484*(25*84/1000)+AK484*(40*84/1000)</f>
        <v>0</v>
      </c>
    </row>
    <row r="485">
      <c r="A485" t="str">
        <v>NBI</v>
      </c>
      <c r="C485" t="str">
        <v>RH</v>
      </c>
      <c r="D485" t="str">
        <f>vlookup(C485,'List of Chargers'!$A$2:$B$5,2,FALSE)</f>
        <v>Roam Hub</v>
      </c>
      <c r="E485" t="str">
        <v>KE</v>
      </c>
      <c r="F485" t="str">
        <v>A</v>
      </c>
      <c r="G485">
        <v>483</v>
      </c>
      <c r="H485" t="str">
        <f>CONCATENATE("#",C485,"-",E485,"-",F485,"-",G485,)</f>
        <v>#RH-KE-A-483</v>
      </c>
      <c r="I485" t="str">
        <f>concatenate("FO-",A485,"-",TEXT(B485,"00"),H485)</f>
        <v>FO-NBI-00#RH-KE-A-483</v>
      </c>
      <c r="N485" t="str">
        <f>D485&amp;" - "&amp;M485</f>
        <v xml:space="preserve">Roam Hub - </v>
      </c>
      <c r="O485" t="str">
        <f>CONCATENATE(I485,": ",N485)</f>
        <v xml:space="preserve">FO-NBI-00#RH-KE-A-483: Roam Hub - </v>
      </c>
      <c r="S485" t="b">
        <v>0</v>
      </c>
      <c r="T485" t="b">
        <v>0</v>
      </c>
      <c r="U485" t="b">
        <v>0</v>
      </c>
      <c r="V485" t="b">
        <v>0</v>
      </c>
      <c r="W485" t="b">
        <v>0</v>
      </c>
      <c r="AE485">
        <f>sum(AG485:AK485)</f>
        <v>0</v>
      </c>
      <c r="AF485">
        <f>AG485*(6*84/1000)+AH485*(9*84/1000)+AI485*(10*84/1000)+AJ485*(25*84/1000)+AK485*(40*84/1000)</f>
        <v>0</v>
      </c>
    </row>
    <row r="486">
      <c r="A486" t="str">
        <v>NBI</v>
      </c>
      <c r="C486" t="str">
        <v>RH</v>
      </c>
      <c r="D486" t="str">
        <f>vlookup(C486,'List of Chargers'!$A$2:$B$5,2,FALSE)</f>
        <v>Roam Hub</v>
      </c>
      <c r="E486" t="str">
        <v>KE</v>
      </c>
      <c r="F486" t="str">
        <v>A</v>
      </c>
      <c r="G486">
        <v>484</v>
      </c>
      <c r="H486" t="str">
        <f>CONCATENATE("#",C486,"-",E486,"-",F486,"-",G486,)</f>
        <v>#RH-KE-A-484</v>
      </c>
      <c r="I486" t="str">
        <f>concatenate("FO-",A486,"-",TEXT(B486,"00"),H486)</f>
        <v>FO-NBI-00#RH-KE-A-484</v>
      </c>
      <c r="N486" t="str">
        <f>D486&amp;" - "&amp;M486</f>
        <v xml:space="preserve">Roam Hub - </v>
      </c>
      <c r="O486" t="str">
        <f>CONCATENATE(I486,": ",N486)</f>
        <v xml:space="preserve">FO-NBI-00#RH-KE-A-484: Roam Hub - </v>
      </c>
      <c r="S486" t="b">
        <v>0</v>
      </c>
      <c r="T486" t="b">
        <v>0</v>
      </c>
      <c r="U486" t="b">
        <v>0</v>
      </c>
      <c r="V486" t="b">
        <v>0</v>
      </c>
      <c r="W486" t="b">
        <v>0</v>
      </c>
      <c r="AE486">
        <f>sum(AG486:AK486)</f>
        <v>0</v>
      </c>
      <c r="AF486">
        <f>AG486*(6*84/1000)+AH486*(9*84/1000)+AI486*(10*84/1000)+AJ486*(25*84/1000)+AK486*(40*84/1000)</f>
        <v>0</v>
      </c>
    </row>
    <row r="487">
      <c r="A487" t="str">
        <v>NBI</v>
      </c>
      <c r="C487" t="str">
        <v>RH</v>
      </c>
      <c r="D487" t="str">
        <f>vlookup(C487,'List of Chargers'!$A$2:$B$5,2,FALSE)</f>
        <v>Roam Hub</v>
      </c>
      <c r="E487" t="str">
        <v>KE</v>
      </c>
      <c r="F487" t="str">
        <v>A</v>
      </c>
      <c r="G487">
        <v>485</v>
      </c>
      <c r="H487" t="str">
        <f>CONCATENATE("#",C487,"-",E487,"-",F487,"-",G487,)</f>
        <v>#RH-KE-A-485</v>
      </c>
      <c r="I487" t="str">
        <f>concatenate("FO-",A487,"-",TEXT(B487,"00"),H487)</f>
        <v>FO-NBI-00#RH-KE-A-485</v>
      </c>
      <c r="N487" t="str">
        <f>D487&amp;" - "&amp;M487</f>
        <v xml:space="preserve">Roam Hub - </v>
      </c>
      <c r="O487" t="str">
        <f>CONCATENATE(I487,": ",N487)</f>
        <v xml:space="preserve">FO-NBI-00#RH-KE-A-485: Roam Hub - </v>
      </c>
      <c r="S487" t="b">
        <v>0</v>
      </c>
      <c r="T487" t="b">
        <v>0</v>
      </c>
      <c r="U487" t="b">
        <v>0</v>
      </c>
      <c r="V487" t="b">
        <v>0</v>
      </c>
      <c r="W487" t="b">
        <v>0</v>
      </c>
      <c r="AE487">
        <f>sum(AG487:AK487)</f>
        <v>0</v>
      </c>
      <c r="AF487">
        <f>AG487*(6*84/1000)+AH487*(9*84/1000)+AI487*(10*84/1000)+AJ487*(25*84/1000)+AK487*(40*84/1000)</f>
        <v>0</v>
      </c>
    </row>
    <row r="488">
      <c r="A488" t="str">
        <v>NBI</v>
      </c>
      <c r="C488" t="str">
        <v>RH</v>
      </c>
      <c r="D488" t="str">
        <f>vlookup(C488,'List of Chargers'!$A$2:$B$5,2,FALSE)</f>
        <v>Roam Hub</v>
      </c>
      <c r="E488" t="str">
        <v>KE</v>
      </c>
      <c r="F488" t="str">
        <v>A</v>
      </c>
      <c r="G488">
        <v>486</v>
      </c>
      <c r="H488" t="str">
        <f>CONCATENATE("#",C488,"-",E488,"-",F488,"-",G488,)</f>
        <v>#RH-KE-A-486</v>
      </c>
      <c r="I488" t="str">
        <f>concatenate("FO-",A488,"-",TEXT(B488,"00"),H488)</f>
        <v>FO-NBI-00#RH-KE-A-486</v>
      </c>
      <c r="N488" t="str">
        <f>D488&amp;" - "&amp;M488</f>
        <v xml:space="preserve">Roam Hub - </v>
      </c>
      <c r="O488" t="str">
        <f>CONCATENATE(I488,": ",N488)</f>
        <v xml:space="preserve">FO-NBI-00#RH-KE-A-486: Roam Hub - </v>
      </c>
      <c r="S488" t="b">
        <v>0</v>
      </c>
      <c r="T488" t="b">
        <v>0</v>
      </c>
      <c r="U488" t="b">
        <v>0</v>
      </c>
      <c r="V488" t="b">
        <v>0</v>
      </c>
      <c r="W488" t="b">
        <v>0</v>
      </c>
      <c r="AE488">
        <f>sum(AG488:AK488)</f>
        <v>0</v>
      </c>
      <c r="AF488">
        <f>AG488*(6*84/1000)+AH488*(9*84/1000)+AI488*(10*84/1000)+AJ488*(25*84/1000)+AK488*(40*84/1000)</f>
        <v>0</v>
      </c>
    </row>
    <row r="489">
      <c r="A489" t="str">
        <v>NBI</v>
      </c>
      <c r="C489" t="str">
        <v>RH</v>
      </c>
      <c r="D489" t="str">
        <f>vlookup(C489,'List of Chargers'!$A$2:$B$5,2,FALSE)</f>
        <v>Roam Hub</v>
      </c>
      <c r="E489" t="str">
        <v>KE</v>
      </c>
      <c r="F489" t="str">
        <v>A</v>
      </c>
      <c r="G489">
        <v>487</v>
      </c>
      <c r="H489" t="str">
        <f>CONCATENATE("#",C489,"-",E489,"-",F489,"-",G489,)</f>
        <v>#RH-KE-A-487</v>
      </c>
      <c r="I489" t="str">
        <f>concatenate("FO-",A489,"-",TEXT(B489,"00"),H489)</f>
        <v>FO-NBI-00#RH-KE-A-487</v>
      </c>
      <c r="N489" t="str">
        <f>D489&amp;" - "&amp;M489</f>
        <v xml:space="preserve">Roam Hub - </v>
      </c>
      <c r="O489" t="str">
        <f>CONCATENATE(I489,": ",N489)</f>
        <v xml:space="preserve">FO-NBI-00#RH-KE-A-487: Roam Hub - </v>
      </c>
      <c r="S489" t="b">
        <v>0</v>
      </c>
      <c r="T489" t="b">
        <v>0</v>
      </c>
      <c r="U489" t="b">
        <v>0</v>
      </c>
      <c r="V489" t="b">
        <v>0</v>
      </c>
      <c r="W489" t="b">
        <v>0</v>
      </c>
      <c r="AE489">
        <f>sum(AG489:AK489)</f>
        <v>0</v>
      </c>
      <c r="AF489">
        <f>AG489*(6*84/1000)+AH489*(9*84/1000)+AI489*(10*84/1000)+AJ489*(25*84/1000)+AK489*(40*84/1000)</f>
        <v>0</v>
      </c>
    </row>
    <row r="490">
      <c r="A490" t="str">
        <v>NBI</v>
      </c>
      <c r="C490" t="str">
        <v>RH</v>
      </c>
      <c r="D490" t="str">
        <f>vlookup(C490,'List of Chargers'!$A$2:$B$5,2,FALSE)</f>
        <v>Roam Hub</v>
      </c>
      <c r="E490" t="str">
        <v>KE</v>
      </c>
      <c r="F490" t="str">
        <v>A</v>
      </c>
      <c r="G490">
        <v>488</v>
      </c>
      <c r="H490" t="str">
        <f>CONCATENATE("#",C490,"-",E490,"-",F490,"-",G490,)</f>
        <v>#RH-KE-A-488</v>
      </c>
      <c r="I490" t="str">
        <f>concatenate("FO-",A490,"-",TEXT(B490,"00"),H490)</f>
        <v>FO-NBI-00#RH-KE-A-488</v>
      </c>
      <c r="N490" t="str">
        <f>D490&amp;" - "&amp;M490</f>
        <v xml:space="preserve">Roam Hub - </v>
      </c>
      <c r="O490" t="str">
        <f>CONCATENATE(I490,": ",N490)</f>
        <v xml:space="preserve">FO-NBI-00#RH-KE-A-488: Roam Hub - </v>
      </c>
      <c r="S490" t="b">
        <v>0</v>
      </c>
      <c r="T490" t="b">
        <v>0</v>
      </c>
      <c r="U490" t="b">
        <v>0</v>
      </c>
      <c r="V490" t="b">
        <v>0</v>
      </c>
      <c r="W490" t="b">
        <v>0</v>
      </c>
      <c r="AE490">
        <f>sum(AG490:AK490)</f>
        <v>0</v>
      </c>
      <c r="AF490">
        <f>AG490*(6*84/1000)+AH490*(9*84/1000)+AI490*(10*84/1000)+AJ490*(25*84/1000)+AK490*(40*84/1000)</f>
        <v>0</v>
      </c>
    </row>
    <row r="491">
      <c r="A491" t="str">
        <v>NBI</v>
      </c>
      <c r="C491" t="str">
        <v>RH</v>
      </c>
      <c r="D491" t="str">
        <f>vlookup(C491,'List of Chargers'!$A$2:$B$5,2,FALSE)</f>
        <v>Roam Hub</v>
      </c>
      <c r="E491" t="str">
        <v>KE</v>
      </c>
      <c r="F491" t="str">
        <v>A</v>
      </c>
      <c r="G491">
        <v>489</v>
      </c>
      <c r="H491" t="str">
        <f>CONCATENATE("#",C491,"-",E491,"-",F491,"-",G491,)</f>
        <v>#RH-KE-A-489</v>
      </c>
      <c r="I491" t="str">
        <f>concatenate("FO-",A491,"-",TEXT(B491,"00"),H491)</f>
        <v>FO-NBI-00#RH-KE-A-489</v>
      </c>
      <c r="N491" t="str">
        <f>D491&amp;" - "&amp;M491</f>
        <v xml:space="preserve">Roam Hub - </v>
      </c>
      <c r="O491" t="str">
        <f>CONCATENATE(I491,": ",N491)</f>
        <v xml:space="preserve">FO-NBI-00#RH-KE-A-489: Roam Hub - </v>
      </c>
      <c r="S491" t="b">
        <v>0</v>
      </c>
      <c r="T491" t="b">
        <v>0</v>
      </c>
      <c r="U491" t="b">
        <v>0</v>
      </c>
      <c r="V491" t="b">
        <v>0</v>
      </c>
      <c r="W491" t="b">
        <v>0</v>
      </c>
      <c r="AE491">
        <f>sum(AG491:AK491)</f>
        <v>0</v>
      </c>
      <c r="AF491">
        <f>AG491*(6*84/1000)+AH491*(9*84/1000)+AI491*(10*84/1000)+AJ491*(25*84/1000)+AK491*(40*84/1000)</f>
        <v>0</v>
      </c>
    </row>
    <row r="492">
      <c r="A492" t="str">
        <v>NBI</v>
      </c>
      <c r="C492" t="str">
        <v>RH</v>
      </c>
      <c r="D492" t="str">
        <f>vlookup(C492,'List of Chargers'!$A$2:$B$5,2,FALSE)</f>
        <v>Roam Hub</v>
      </c>
      <c r="E492" t="str">
        <v>KE</v>
      </c>
      <c r="F492" t="str">
        <v>A</v>
      </c>
      <c r="G492">
        <v>490</v>
      </c>
      <c r="H492" t="str">
        <f>CONCATENATE("#",C492,"-",E492,"-",F492,"-",G492,)</f>
        <v>#RH-KE-A-490</v>
      </c>
      <c r="I492" t="str">
        <f>concatenate("FO-",A492,"-",TEXT(B492,"00"),H492)</f>
        <v>FO-NBI-00#RH-KE-A-490</v>
      </c>
      <c r="N492" t="str">
        <f>D492&amp;" - "&amp;M492</f>
        <v xml:space="preserve">Roam Hub - </v>
      </c>
      <c r="O492" t="str">
        <f>CONCATENATE(I492,": ",N492)</f>
        <v xml:space="preserve">FO-NBI-00#RH-KE-A-490: Roam Hub - </v>
      </c>
      <c r="S492" t="b">
        <v>0</v>
      </c>
      <c r="T492" t="b">
        <v>0</v>
      </c>
      <c r="U492" t="b">
        <v>0</v>
      </c>
      <c r="V492" t="b">
        <v>0</v>
      </c>
      <c r="W492" t="b">
        <v>0</v>
      </c>
      <c r="AE492">
        <f>sum(AG492:AK492)</f>
        <v>0</v>
      </c>
      <c r="AF492">
        <f>AG492*(6*84/1000)+AH492*(9*84/1000)+AI492*(10*84/1000)+AJ492*(25*84/1000)+AK492*(40*84/1000)</f>
        <v>0</v>
      </c>
    </row>
    <row r="493">
      <c r="A493" t="str">
        <v>NBI</v>
      </c>
      <c r="C493" t="str">
        <v>RH</v>
      </c>
      <c r="D493" t="str">
        <f>vlookup(C493,'List of Chargers'!$A$2:$B$5,2,FALSE)</f>
        <v>Roam Hub</v>
      </c>
      <c r="E493" t="str">
        <v>KE</v>
      </c>
      <c r="F493" t="str">
        <v>A</v>
      </c>
      <c r="G493">
        <v>491</v>
      </c>
      <c r="H493" t="str">
        <f>CONCATENATE("#",C493,"-",E493,"-",F493,"-",G493,)</f>
        <v>#RH-KE-A-491</v>
      </c>
      <c r="I493" t="str">
        <f>concatenate("FO-",A493,"-",TEXT(B493,"00"),H493)</f>
        <v>FO-NBI-00#RH-KE-A-491</v>
      </c>
      <c r="N493" t="str">
        <f>D493&amp;" - "&amp;M493</f>
        <v xml:space="preserve">Roam Hub - </v>
      </c>
      <c r="O493" t="str">
        <f>CONCATENATE(I493,": ",N493)</f>
        <v xml:space="preserve">FO-NBI-00#RH-KE-A-491: Roam Hub - </v>
      </c>
      <c r="S493" t="b">
        <v>0</v>
      </c>
      <c r="T493" t="b">
        <v>0</v>
      </c>
      <c r="U493" t="b">
        <v>0</v>
      </c>
      <c r="V493" t="b">
        <v>0</v>
      </c>
      <c r="W493" t="b">
        <v>0</v>
      </c>
      <c r="AE493">
        <f>sum(AG493:AK493)</f>
        <v>0</v>
      </c>
      <c r="AF493">
        <f>AG493*(6*84/1000)+AH493*(9*84/1000)+AI493*(10*84/1000)+AJ493*(25*84/1000)+AK493*(40*84/1000)</f>
        <v>0</v>
      </c>
    </row>
    <row r="494">
      <c r="A494" t="str">
        <v>NBI</v>
      </c>
      <c r="C494" t="str">
        <v>RH</v>
      </c>
      <c r="D494" t="str">
        <f>vlookup(C494,'List of Chargers'!$A$2:$B$5,2,FALSE)</f>
        <v>Roam Hub</v>
      </c>
      <c r="E494" t="str">
        <v>KE</v>
      </c>
      <c r="F494" t="str">
        <v>A</v>
      </c>
      <c r="G494">
        <v>492</v>
      </c>
      <c r="H494" t="str">
        <f>CONCATENATE("#",C494,"-",E494,"-",F494,"-",G494,)</f>
        <v>#RH-KE-A-492</v>
      </c>
      <c r="I494" t="str">
        <f>concatenate("FO-",A494,"-",TEXT(B494,"00"),H494)</f>
        <v>FO-NBI-00#RH-KE-A-492</v>
      </c>
      <c r="N494" t="str">
        <f>D494&amp;" - "&amp;M494</f>
        <v xml:space="preserve">Roam Hub - </v>
      </c>
      <c r="O494" t="str">
        <f>CONCATENATE(I494,": ",N494)</f>
        <v xml:space="preserve">FO-NBI-00#RH-KE-A-492: Roam Hub - </v>
      </c>
      <c r="S494" t="b">
        <v>0</v>
      </c>
      <c r="T494" t="b">
        <v>0</v>
      </c>
      <c r="U494" t="b">
        <v>0</v>
      </c>
      <c r="V494" t="b">
        <v>0</v>
      </c>
      <c r="W494" t="b">
        <v>0</v>
      </c>
      <c r="AE494">
        <f>sum(AG494:AK494)</f>
        <v>0</v>
      </c>
      <c r="AF494">
        <f>AG494*(6*84/1000)+AH494*(9*84/1000)+AI494*(10*84/1000)+AJ494*(25*84/1000)+AK494*(40*84/1000)</f>
        <v>0</v>
      </c>
    </row>
    <row r="495">
      <c r="A495" t="str">
        <v>NBI</v>
      </c>
      <c r="C495" t="str">
        <v>RH</v>
      </c>
      <c r="D495" t="str">
        <f>vlookup(C495,'List of Chargers'!$A$2:$B$5,2,FALSE)</f>
        <v>Roam Hub</v>
      </c>
      <c r="E495" t="str">
        <v>KE</v>
      </c>
      <c r="F495" t="str">
        <v>A</v>
      </c>
      <c r="G495">
        <v>493</v>
      </c>
      <c r="H495" t="str">
        <f>CONCATENATE("#",C495,"-",E495,"-",F495,"-",G495,)</f>
        <v>#RH-KE-A-493</v>
      </c>
      <c r="I495" t="str">
        <f>concatenate("FO-",A495,"-",TEXT(B495,"00"),H495)</f>
        <v>FO-NBI-00#RH-KE-A-493</v>
      </c>
      <c r="N495" t="str">
        <f>D495&amp;" - "&amp;M495</f>
        <v xml:space="preserve">Roam Hub - </v>
      </c>
      <c r="O495" t="str">
        <f>CONCATENATE(I495,": ",N495)</f>
        <v xml:space="preserve">FO-NBI-00#RH-KE-A-493: Roam Hub - </v>
      </c>
      <c r="S495" t="b">
        <v>0</v>
      </c>
      <c r="T495" t="b">
        <v>0</v>
      </c>
      <c r="U495" t="b">
        <v>0</v>
      </c>
      <c r="V495" t="b">
        <v>0</v>
      </c>
      <c r="W495" t="b">
        <v>0</v>
      </c>
      <c r="AE495">
        <f>sum(AG495:AK495)</f>
        <v>0</v>
      </c>
      <c r="AF495">
        <f>AG495*(6*84/1000)+AH495*(9*84/1000)+AI495*(10*84/1000)+AJ495*(25*84/1000)+AK495*(40*84/1000)</f>
        <v>0</v>
      </c>
    </row>
    <row r="496">
      <c r="A496" t="str">
        <v>NBI</v>
      </c>
      <c r="C496" t="str">
        <v>RH</v>
      </c>
      <c r="D496" t="str">
        <f>vlookup(C496,'List of Chargers'!$A$2:$B$5,2,FALSE)</f>
        <v>Roam Hub</v>
      </c>
      <c r="E496" t="str">
        <v>KE</v>
      </c>
      <c r="F496" t="str">
        <v>A</v>
      </c>
      <c r="G496">
        <v>494</v>
      </c>
      <c r="H496" t="str">
        <f>CONCATENATE("#",C496,"-",E496,"-",F496,"-",G496,)</f>
        <v>#RH-KE-A-494</v>
      </c>
      <c r="I496" t="str">
        <f>concatenate("FO-",A496,"-",TEXT(B496,"00"),H496)</f>
        <v>FO-NBI-00#RH-KE-A-494</v>
      </c>
      <c r="N496" t="str">
        <f>D496&amp;" - "&amp;M496</f>
        <v xml:space="preserve">Roam Hub - </v>
      </c>
      <c r="O496" t="str">
        <f>CONCATENATE(I496,": ",N496)</f>
        <v xml:space="preserve">FO-NBI-00#RH-KE-A-494: Roam Hub - </v>
      </c>
      <c r="S496" t="b">
        <v>0</v>
      </c>
      <c r="T496" t="b">
        <v>0</v>
      </c>
      <c r="U496" t="b">
        <v>0</v>
      </c>
      <c r="V496" t="b">
        <v>0</v>
      </c>
      <c r="W496" t="b">
        <v>0</v>
      </c>
      <c r="AE496">
        <f>sum(AG496:AK496)</f>
        <v>0</v>
      </c>
      <c r="AF496">
        <f>AG496*(6*84/1000)+AH496*(9*84/1000)+AI496*(10*84/1000)+AJ496*(25*84/1000)+AK496*(40*84/1000)</f>
        <v>0</v>
      </c>
    </row>
    <row r="497">
      <c r="A497" t="str">
        <v>NBI</v>
      </c>
      <c r="C497" t="str">
        <v>RH</v>
      </c>
      <c r="D497" t="str">
        <f>vlookup(C497,'List of Chargers'!$A$2:$B$5,2,FALSE)</f>
        <v>Roam Hub</v>
      </c>
      <c r="E497" t="str">
        <v>KE</v>
      </c>
      <c r="F497" t="str">
        <v>A</v>
      </c>
      <c r="G497">
        <v>495</v>
      </c>
      <c r="H497" t="str">
        <f>CONCATENATE("#",C497,"-",E497,"-",F497,"-",G497,)</f>
        <v>#RH-KE-A-495</v>
      </c>
      <c r="I497" t="str">
        <f>concatenate("FO-",A497,"-",TEXT(B497,"00"),H497)</f>
        <v>FO-NBI-00#RH-KE-A-495</v>
      </c>
      <c r="N497" t="str">
        <f>D497&amp;" - "&amp;M497</f>
        <v xml:space="preserve">Roam Hub - </v>
      </c>
      <c r="O497" t="str">
        <f>CONCATENATE(I497,": ",N497)</f>
        <v xml:space="preserve">FO-NBI-00#RH-KE-A-495: Roam Hub - </v>
      </c>
      <c r="S497" t="b">
        <v>0</v>
      </c>
      <c r="T497" t="b">
        <v>0</v>
      </c>
      <c r="U497" t="b">
        <v>0</v>
      </c>
      <c r="V497" t="b">
        <v>0</v>
      </c>
      <c r="W497" t="b">
        <v>0</v>
      </c>
      <c r="AE497">
        <f>sum(AG497:AK497)</f>
        <v>0</v>
      </c>
      <c r="AF497">
        <f>AG497*(6*84/1000)+AH497*(9*84/1000)+AI497*(10*84/1000)+AJ497*(25*84/1000)+AK497*(40*84/1000)</f>
        <v>0</v>
      </c>
    </row>
    <row r="498">
      <c r="A498" t="str">
        <v>NBI</v>
      </c>
      <c r="C498" t="str">
        <v>RH</v>
      </c>
      <c r="D498" t="str">
        <f>vlookup(C498,'List of Chargers'!$A$2:$B$5,2,FALSE)</f>
        <v>Roam Hub</v>
      </c>
      <c r="E498" t="str">
        <v>KE</v>
      </c>
      <c r="F498" t="str">
        <v>A</v>
      </c>
      <c r="G498">
        <v>496</v>
      </c>
      <c r="H498" t="str">
        <f>CONCATENATE("#",C498,"-",E498,"-",F498,"-",G498,)</f>
        <v>#RH-KE-A-496</v>
      </c>
      <c r="I498" t="str">
        <f>concatenate("FO-",A498,"-",TEXT(B498,"00"),H498)</f>
        <v>FO-NBI-00#RH-KE-A-496</v>
      </c>
      <c r="N498" t="str">
        <f>D498&amp;" - "&amp;M498</f>
        <v xml:space="preserve">Roam Hub - </v>
      </c>
      <c r="O498" t="str">
        <f>CONCATENATE(I498,": ",N498)</f>
        <v xml:space="preserve">FO-NBI-00#RH-KE-A-496: Roam Hub - </v>
      </c>
      <c r="S498" t="b">
        <v>0</v>
      </c>
      <c r="T498" t="b">
        <v>0</v>
      </c>
      <c r="U498" t="b">
        <v>0</v>
      </c>
      <c r="V498" t="b">
        <v>0</v>
      </c>
      <c r="W498" t="b">
        <v>0</v>
      </c>
      <c r="AE498">
        <f>sum(AG498:AK498)</f>
        <v>0</v>
      </c>
      <c r="AF498">
        <f>AG498*(6*84/1000)+AH498*(9*84/1000)+AI498*(10*84/1000)+AJ498*(25*84/1000)+AK498*(40*84/1000)</f>
        <v>0</v>
      </c>
    </row>
    <row r="499">
      <c r="A499" t="str">
        <v>NBI</v>
      </c>
      <c r="C499" t="str">
        <v>RH</v>
      </c>
      <c r="D499" t="str">
        <f>vlookup(C499,'List of Chargers'!$A$2:$B$5,2,FALSE)</f>
        <v>Roam Hub</v>
      </c>
      <c r="E499" t="str">
        <v>KE</v>
      </c>
      <c r="F499" t="str">
        <v>A</v>
      </c>
      <c r="G499">
        <v>497</v>
      </c>
      <c r="H499" t="str">
        <f>CONCATENATE("#",C499,"-",E499,"-",F499,"-",G499,)</f>
        <v>#RH-KE-A-497</v>
      </c>
      <c r="I499" t="str">
        <f>concatenate("FO-",A499,"-",TEXT(B499,"00"),H499)</f>
        <v>FO-NBI-00#RH-KE-A-497</v>
      </c>
      <c r="N499" t="str">
        <f>D499&amp;" - "&amp;M499</f>
        <v xml:space="preserve">Roam Hub - </v>
      </c>
      <c r="O499" t="str">
        <f>CONCATENATE(I499,": ",N499)</f>
        <v xml:space="preserve">FO-NBI-00#RH-KE-A-497: Roam Hub - </v>
      </c>
      <c r="S499" t="b">
        <v>0</v>
      </c>
      <c r="T499" t="b">
        <v>0</v>
      </c>
      <c r="U499" t="b">
        <v>0</v>
      </c>
      <c r="V499" t="b">
        <v>0</v>
      </c>
      <c r="W499" t="b">
        <v>0</v>
      </c>
      <c r="AE499">
        <f>sum(AG499:AK499)</f>
        <v>0</v>
      </c>
      <c r="AF499">
        <f>AG499*(6*84/1000)+AH499*(9*84/1000)+AI499*(10*84/1000)+AJ499*(25*84/1000)+AK499*(40*84/1000)</f>
        <v>0</v>
      </c>
    </row>
    <row r="500">
      <c r="A500" t="str">
        <v>NBI</v>
      </c>
      <c r="C500" t="str">
        <v>RH</v>
      </c>
      <c r="D500" t="str">
        <f>vlookup(C500,'List of Chargers'!$A$2:$B$5,2,FALSE)</f>
        <v>Roam Hub</v>
      </c>
      <c r="E500" t="str">
        <v>KE</v>
      </c>
      <c r="F500" t="str">
        <v>A</v>
      </c>
      <c r="G500">
        <v>498</v>
      </c>
      <c r="H500" t="str">
        <f>CONCATENATE("#",C500,"-",E500,"-",F500,"-",G500,)</f>
        <v>#RH-KE-A-498</v>
      </c>
      <c r="I500" t="str">
        <f>concatenate("FO-",A500,"-",TEXT(B500,"00"),H500)</f>
        <v>FO-NBI-00#RH-KE-A-498</v>
      </c>
      <c r="N500" t="str">
        <f>D500&amp;" - "&amp;M500</f>
        <v xml:space="preserve">Roam Hub - </v>
      </c>
      <c r="O500" t="str">
        <f>CONCATENATE(I500,": ",N500)</f>
        <v xml:space="preserve">FO-NBI-00#RH-KE-A-498: Roam Hub - </v>
      </c>
      <c r="S500" t="b">
        <v>0</v>
      </c>
      <c r="T500" t="b">
        <v>0</v>
      </c>
      <c r="U500" t="b">
        <v>0</v>
      </c>
      <c r="V500" t="b">
        <v>0</v>
      </c>
      <c r="W500" t="b">
        <v>0</v>
      </c>
      <c r="AE500">
        <f>sum(AG500:AK500)</f>
        <v>0</v>
      </c>
      <c r="AF500">
        <f>AG500*(6*84/1000)+AH500*(9*84/1000)+AI500*(10*84/1000)+AJ500*(25*84/1000)+AK500*(40*84/1000)</f>
        <v>0</v>
      </c>
    </row>
    <row r="501">
      <c r="A501" t="str">
        <v>NBI</v>
      </c>
      <c r="C501" t="str">
        <v>RH</v>
      </c>
      <c r="D501" t="str">
        <f>vlookup(C501,'List of Chargers'!$A$2:$B$5,2,FALSE)</f>
        <v>Roam Hub</v>
      </c>
      <c r="E501" t="str">
        <v>KE</v>
      </c>
      <c r="F501" t="str">
        <v>A</v>
      </c>
      <c r="G501">
        <v>499</v>
      </c>
      <c r="H501" t="str">
        <f>CONCATENATE("#",C501,"-",E501,"-",F501,"-",G501,)</f>
        <v>#RH-KE-A-499</v>
      </c>
      <c r="I501" t="str">
        <f>concatenate("FO-",A501,"-",TEXT(B501,"00"),H501)</f>
        <v>FO-NBI-00#RH-KE-A-499</v>
      </c>
      <c r="N501" t="str">
        <f>D501&amp;" - "&amp;M501</f>
        <v xml:space="preserve">Roam Hub - </v>
      </c>
      <c r="O501" t="str">
        <f>CONCATENATE(I501,": ",N501)</f>
        <v xml:space="preserve">FO-NBI-00#RH-KE-A-499: Roam Hub - </v>
      </c>
      <c r="S501" t="b">
        <v>0</v>
      </c>
      <c r="T501" t="b">
        <v>0</v>
      </c>
      <c r="U501" t="b">
        <v>0</v>
      </c>
      <c r="V501" t="b">
        <v>0</v>
      </c>
      <c r="W501" t="b">
        <v>0</v>
      </c>
      <c r="AE501">
        <f>sum(AG501:AK501)</f>
        <v>0</v>
      </c>
      <c r="AF501">
        <f>AG501*(6*84/1000)+AH501*(9*84/1000)+AI501*(10*84/1000)+AJ501*(25*84/1000)+AK501*(40*84/1000)</f>
        <v>0</v>
      </c>
    </row>
    <row r="502">
      <c r="A502" t="str">
        <v>NBI</v>
      </c>
      <c r="C502" t="str">
        <v>RH</v>
      </c>
      <c r="D502" t="str">
        <f>vlookup(C502,'List of Chargers'!$A$2:$B$5,2,FALSE)</f>
        <v>Roam Hub</v>
      </c>
      <c r="E502" t="str">
        <v>KE</v>
      </c>
      <c r="F502" t="str">
        <v>A</v>
      </c>
      <c r="G502">
        <v>500</v>
      </c>
      <c r="H502" t="str">
        <f>CONCATENATE("#",C502,"-",E502,"-",F502,"-",G502,)</f>
        <v>#RH-KE-A-500</v>
      </c>
      <c r="I502" t="str">
        <f>concatenate("FO-",A502,"-",TEXT(B502,"00"),H502)</f>
        <v>FO-NBI-00#RH-KE-A-500</v>
      </c>
      <c r="N502" t="str">
        <f>D502&amp;" - "&amp;M502</f>
        <v xml:space="preserve">Roam Hub - </v>
      </c>
      <c r="O502" t="str">
        <f>CONCATENATE(I502,": ",N502)</f>
        <v xml:space="preserve">FO-NBI-00#RH-KE-A-500: Roam Hub - </v>
      </c>
      <c r="S502" t="b">
        <v>0</v>
      </c>
      <c r="T502" t="b">
        <v>0</v>
      </c>
      <c r="U502" t="b">
        <v>0</v>
      </c>
      <c r="V502" t="b">
        <v>0</v>
      </c>
      <c r="W502" t="b">
        <v>0</v>
      </c>
      <c r="AE502">
        <f>sum(AG502:AK502)</f>
        <v>0</v>
      </c>
      <c r="AF502">
        <f>AG502*(6*84/1000)+AH502*(9*84/1000)+AI502*(10*84/1000)+AJ502*(25*84/1000)+AK502*(40*84/1000)</f>
        <v>0</v>
      </c>
    </row>
  </sheetData>
  <autoFilter ref="$A$2:$AS$502"/>
  <mergeCells count="9">
    <mergeCell ref="AL1:AO1"/>
    <mergeCell ref="AP1:AS1"/>
    <mergeCell ref="A1:B1"/>
    <mergeCell ref="C1:I1"/>
    <mergeCell ref="Q1:R1"/>
    <mergeCell ref="V1:W1"/>
    <mergeCell ref="Y1:AB1"/>
    <mergeCell ref="AC1:AD1"/>
    <mergeCell ref="AE1:AK1"/>
  </mergeCells>
  <pageMargins left="0.7" right="0.7" top="0.75" bottom="0.75" header="0" footer="0"/>
  <ignoredErrors>
    <ignoredError numberStoredAsText="1" sqref="A1:AS502"/>
  </ignoredErrors>
  <legacyDrawing r:id="rId1"/>
</worksheet>
</file>

<file path=xl/worksheets/sheet6.xml><?xml version="1.0" encoding="utf-8"?>
<worksheet xmlns="http://schemas.openxmlformats.org/spreadsheetml/2006/main" xmlns:r="http://schemas.openxmlformats.org/officeDocument/2006/relationships">
  <dimension ref="A1:AA1001"/>
  <sheetViews>
    <sheetView workbookViewId="0" rightToLeft="0"/>
  </sheetViews>
  <sheetData>
    <row r="1">
      <c r="A1" t="str">
        <v>FIELD OPS</v>
      </c>
      <c r="J1">
        <f>countif(J3:J1001,"Operational")</f>
        <v>0</v>
      </c>
      <c r="K1" t="str">
        <v>Operational Points</v>
      </c>
      <c r="L1" t="str">
        <v>Site Information</v>
      </c>
      <c r="Q1" t="str">
        <v>Site Manager</v>
      </c>
      <c r="S1" t="str">
        <v>Serial Numbers</v>
      </c>
      <c r="T1" t="str">
        <v>emobility tarriff</v>
      </c>
      <c r="U1" t="str">
        <v>KPLC Meter</v>
      </c>
      <c r="V1" t="str">
        <v>KPLC Account</v>
      </c>
    </row>
    <row r="2">
      <c r="A2" t="str">
        <v>Region</v>
      </c>
      <c r="B2" t="str">
        <v>Area</v>
      </c>
      <c r="C2" t="str">
        <v>Short Name</v>
      </c>
      <c r="D2" t="str">
        <v>Long Name</v>
      </c>
      <c r="E2" t="str">
        <v>Country</v>
      </c>
      <c r="F2" t="str">
        <v>Alphabet</v>
      </c>
      <c r="G2" t="str">
        <v>No</v>
      </c>
      <c r="H2" t="str">
        <v>Roam Charge Station ID</v>
      </c>
      <c r="I2" t="str">
        <v>Dynamics Project Code</v>
      </c>
      <c r="J2" t="str">
        <v>Status</v>
      </c>
      <c r="K2" t="str">
        <v>Launch Date</v>
      </c>
      <c r="L2" t="str">
        <v>Partner</v>
      </c>
      <c r="M2" t="str">
        <v>Site Name</v>
      </c>
      <c r="N2" t="str">
        <v>Charger Name</v>
      </c>
      <c r="O2" t="str">
        <v>Complete Name</v>
      </c>
      <c r="P2" t="str">
        <v>Coordinate</v>
      </c>
      <c r="Q2" t="str">
        <v>Full Name</v>
      </c>
      <c r="R2" t="str">
        <v>Phone Number</v>
      </c>
      <c r="S2" t="str">
        <v>1P Energy Meter</v>
      </c>
      <c r="T2" t="str">
        <v>Yes / No</v>
      </c>
      <c r="U2" t="str">
        <v>No.</v>
      </c>
      <c r="V2" t="str">
        <v>No.</v>
      </c>
      <c r="W2" t="str">
        <v>Ownership</v>
      </c>
      <c r="X2" t="str">
        <v>Operation</v>
      </c>
      <c r="Y2" t="str">
        <v>Socket v1.2</v>
      </c>
      <c r="Z2" t="str">
        <v>6kW DC 1xType 6 3P</v>
      </c>
      <c r="AA2" t="str">
        <v>6kW DC 2xType 6 1P</v>
      </c>
    </row>
    <row r="3">
      <c r="A3" t="str">
        <v>NBI</v>
      </c>
      <c r="B3">
        <v>1</v>
      </c>
      <c r="C3" t="str">
        <v>RP</v>
      </c>
      <c r="D3" t="str">
        <f>vlookup(C3,'List of Chargers'!$A$2:$B$5,2,FALSE)</f>
        <v>Roam Point</v>
      </c>
      <c r="E3" t="str">
        <v>KE</v>
      </c>
      <c r="F3" t="str">
        <v>A</v>
      </c>
      <c r="G3" t="str">
        <v>01</v>
      </c>
      <c r="H3" t="str">
        <f>CONCATENATE("#",C3,"-",E3,"-",F3,"-",G3,)</f>
        <v>#RP-KE-A-01</v>
      </c>
      <c r="I3" t="str">
        <f>concatenate("FO-",A3,"-",TEXT(B3,"00"),H3)</f>
        <v>FO-NBI-01#RP-KE-A-01</v>
      </c>
      <c r="J3" t="str">
        <v>Blocked</v>
      </c>
      <c r="L3" t="str">
        <v>Anita Karambu</v>
      </c>
      <c r="M3" t="str">
        <v>Pangani 1</v>
      </c>
      <c r="N3" t="str">
        <f>D3&amp;" - "&amp;M3</f>
        <v>Roam Point - Pangani 1</v>
      </c>
      <c r="O3" t="str">
        <f>CONCATENATE(I3,": ",N3)</f>
        <v>FO-NBI-01#RP-KE-A-01: Roam Point - Pangani 1</v>
      </c>
      <c r="P3" t="str">
        <v>-1.266212, 36.835316</v>
      </c>
      <c r="Q3" t="str">
        <v>Anita Karambu</v>
      </c>
      <c r="R3" t="str">
        <v>0716899985</v>
      </c>
      <c r="S3" t="str">
        <v>3BAD8FBE</v>
      </c>
      <c r="W3" t="str">
        <v>Roam Electric Limited</v>
      </c>
      <c r="X3" t="str">
        <v>Roam Electric Limited</v>
      </c>
      <c r="Z3">
        <v>1</v>
      </c>
    </row>
    <row r="4">
      <c r="A4" t="str">
        <v>NBI</v>
      </c>
      <c r="B4">
        <v>1</v>
      </c>
      <c r="C4" t="str">
        <v>RP</v>
      </c>
      <c r="D4" t="str">
        <f>vlookup(C4,'List of Chargers'!$A$2:$B$5,2,FALSE)</f>
        <v>Roam Point</v>
      </c>
      <c r="E4" t="str">
        <v>KE</v>
      </c>
      <c r="F4" t="str">
        <v>A</v>
      </c>
      <c r="G4" t="str">
        <v>02</v>
      </c>
      <c r="H4" t="str">
        <f>CONCATENATE("#",C4,"-",E4,"-",F4,"-",G4,)</f>
        <v>#RP-KE-A-02</v>
      </c>
      <c r="I4" t="str">
        <f>concatenate("FO-",A4,"-",TEXT(B4,"00"),H4)</f>
        <v>FO-NBI-01#RP-KE-A-02</v>
      </c>
      <c r="J4" t="str">
        <v>Blocked</v>
      </c>
      <c r="L4" t="str">
        <v>Edward Kinyua Kimotho</v>
      </c>
      <c r="M4" t="str">
        <v>Kariobangi North 1</v>
      </c>
      <c r="N4" t="str">
        <f>D4&amp;" - "&amp;M4</f>
        <v>Roam Point - Kariobangi North 1</v>
      </c>
      <c r="O4" t="str">
        <f>CONCATENATE(I4,": ",N4)</f>
        <v>FO-NBI-01#RP-KE-A-02: Roam Point - Kariobangi North 1</v>
      </c>
      <c r="P4" t="str">
        <v>-1.2564947,36.8817722</v>
      </c>
      <c r="Q4" t="str">
        <v>Edward Kinyua Kimotho</v>
      </c>
      <c r="R4" t="str">
        <v>0790539015</v>
      </c>
      <c r="W4" t="str">
        <v>Roam Electric Limited</v>
      </c>
      <c r="X4" t="str">
        <v>Roam Electric Limited</v>
      </c>
      <c r="AA4">
        <v>1</v>
      </c>
    </row>
    <row r="5">
      <c r="A5" t="str">
        <v>NBI</v>
      </c>
      <c r="B5">
        <v>6</v>
      </c>
      <c r="C5" t="str">
        <v>RP</v>
      </c>
      <c r="D5" t="str">
        <f>vlookup(C5,'List of Chargers'!$A$2:$B$5,2,FALSE)</f>
        <v>Roam Point</v>
      </c>
      <c r="E5" t="str">
        <v>KE</v>
      </c>
      <c r="F5" t="str">
        <v>A</v>
      </c>
      <c r="G5" t="str">
        <v>03</v>
      </c>
      <c r="H5" t="str">
        <f>CONCATENATE("#",C5,"-",E5,"-",F5,"-",G5,)</f>
        <v>#RP-KE-A-03</v>
      </c>
      <c r="I5" t="str">
        <v>SITE-31A11BC4</v>
      </c>
      <c r="J5" t="str">
        <v>Construction</v>
      </c>
      <c r="L5" t="str">
        <v>Pheliesia Kasera</v>
      </c>
      <c r="M5" t="str">
        <v>Precious Gems School</v>
      </c>
      <c r="N5" t="str">
        <v>Roam Point - Precious Gems School</v>
      </c>
      <c r="O5" t="str">
        <v>SITE-31A11BC4: Roam Point - Precious Gems School</v>
      </c>
      <c r="P5" t="str">
        <v>-1.39130665,36.7705306</v>
      </c>
      <c r="Q5" t="str">
        <v>Pheliesia Kasera</v>
      </c>
      <c r="R5" t="str">
        <v>+254705797584</v>
      </c>
      <c r="W5" t="str">
        <v>Roam Electric Limited</v>
      </c>
      <c r="X5" t="str">
        <v>Roam Electric Limited</v>
      </c>
      <c r="AA5">
        <v>1</v>
      </c>
    </row>
    <row r="6">
      <c r="A6" t="str">
        <v>NBI</v>
      </c>
      <c r="B6">
        <v>5</v>
      </c>
      <c r="C6" t="str">
        <v>RP</v>
      </c>
      <c r="D6" t="str">
        <f>vlookup(C6,'List of Chargers'!$A$2:$B$5,2,FALSE)</f>
        <v>Roam Point</v>
      </c>
      <c r="E6" t="str">
        <v>KE</v>
      </c>
      <c r="F6" t="str">
        <v>A</v>
      </c>
      <c r="G6" t="str">
        <v>04</v>
      </c>
      <c r="H6" t="str">
        <f>CONCATENATE("#",C6,"-",E6,"-",F6,"-",G6,)</f>
        <v>#RP-KE-A-04</v>
      </c>
      <c r="I6" t="str">
        <f>concatenate("FO-",A6,"-",TEXT(B6,"00"),H6)</f>
        <v>FO-NBI-05#RP-KE-A-04</v>
      </c>
      <c r="J6" t="str">
        <v>Blocked</v>
      </c>
      <c r="L6" t="str">
        <v>Joyce Pere</v>
      </c>
      <c r="M6" t="str">
        <v>Kitengela 1</v>
      </c>
      <c r="N6" t="str">
        <f>D6&amp;" - "&amp;M6</f>
        <v>Roam Point - Kitengela 1</v>
      </c>
      <c r="O6" t="str">
        <f>CONCATENATE(I6,": ",N6)</f>
        <v>FO-NBI-05#RP-KE-A-04: Roam Point - Kitengela 1</v>
      </c>
      <c r="P6" t="str">
        <v>-1.4862217,36.9547761</v>
      </c>
      <c r="Q6" t="str">
        <v>Joyce Pere</v>
      </c>
      <c r="R6" t="str">
        <v>0713226840</v>
      </c>
      <c r="W6" t="str">
        <v>Roam Electric Limited</v>
      </c>
      <c r="X6" t="str">
        <v>Roam Electric Limited</v>
      </c>
      <c r="AA6">
        <v>1</v>
      </c>
    </row>
    <row r="7">
      <c r="A7" t="str">
        <v>NBI</v>
      </c>
      <c r="B7">
        <v>1</v>
      </c>
      <c r="C7" t="str">
        <v>RP</v>
      </c>
      <c r="D7" t="str">
        <f>vlookup(C7,'List of Chargers'!$A$2:$B$5,2,FALSE)</f>
        <v>Roam Point</v>
      </c>
      <c r="E7" t="str">
        <v>KE</v>
      </c>
      <c r="F7" t="str">
        <v>A</v>
      </c>
      <c r="G7" t="str">
        <v>05</v>
      </c>
      <c r="H7" t="str">
        <f>CONCATENATE("#",C7,"-",E7,"-",F7,"-",G7,)</f>
        <v>#RP-KE-A-05</v>
      </c>
      <c r="I7" t="str">
        <v>SITE-1B13B2F9</v>
      </c>
      <c r="J7" t="str">
        <v>Construction</v>
      </c>
      <c r="L7" t="str">
        <v>Mercy Nduta</v>
      </c>
      <c r="M7" t="str">
        <v>The Point Mall Buruburu</v>
      </c>
      <c r="N7" t="str">
        <v>Roam Point - The Point Mall Buruburu</v>
      </c>
      <c r="O7" t="str">
        <v>SITE-1B13B2F9: Roam Point - The Point Mall Buruburu</v>
      </c>
      <c r="P7" t="str">
        <v>-1.2942145,36.8758017</v>
      </c>
      <c r="Q7" t="str">
        <v>Mercy Nduta</v>
      </c>
      <c r="R7" t="str">
        <v>708534944</v>
      </c>
      <c r="W7" t="str">
        <v>Roam Electric Limited</v>
      </c>
      <c r="X7" t="str">
        <v>Roam Electric Limited</v>
      </c>
      <c r="AA7">
        <v>3</v>
      </c>
    </row>
    <row r="8">
      <c r="A8" t="str">
        <v>NBI</v>
      </c>
      <c r="B8">
        <v>1</v>
      </c>
      <c r="C8" t="str">
        <v>RP</v>
      </c>
      <c r="D8" t="str">
        <f>vlookup(C8,'List of Chargers'!$A$2:$B$5,2,FALSE)</f>
        <v>Roam Point</v>
      </c>
      <c r="E8" t="str">
        <v>KE</v>
      </c>
      <c r="F8" t="str">
        <v>A</v>
      </c>
      <c r="G8" t="str">
        <v>06</v>
      </c>
      <c r="H8" t="str">
        <f>CONCATENATE("#",C8,"-",E8,"-",F8,"-",G8,)</f>
        <v>#RP-KE-A-06</v>
      </c>
      <c r="I8" t="str">
        <f>concatenate("FO-",A8,"-",TEXT(B8,"00"),H8)</f>
        <v>FO-NBI-01#RP-KE-A-06</v>
      </c>
      <c r="J8" t="str">
        <v>Archived</v>
      </c>
      <c r="L8" t="str">
        <v>John Njoki</v>
      </c>
      <c r="M8" t="str">
        <v>Kawangware 1</v>
      </c>
      <c r="N8" t="str">
        <f>D8&amp;" - "&amp;M8</f>
        <v>Roam Point - Kawangware 1</v>
      </c>
      <c r="O8" t="str">
        <f>CONCATENATE(I8,": ",N8)</f>
        <v>FO-NBI-01#RP-KE-A-06: Roam Point - Kawangware 1</v>
      </c>
      <c r="P8" t="str">
        <v>-1.2944176,36.7227883</v>
      </c>
      <c r="Q8" t="str">
        <v>John Njoki</v>
      </c>
      <c r="R8" t="str">
        <v>0727990176</v>
      </c>
      <c r="W8" t="str">
        <v>Roam Electric Limited</v>
      </c>
      <c r="X8" t="str">
        <v>Roam Electric Limited</v>
      </c>
      <c r="AA8">
        <v>1</v>
      </c>
    </row>
    <row r="9">
      <c r="A9" t="str">
        <v>NBI</v>
      </c>
      <c r="B9">
        <v>1</v>
      </c>
      <c r="C9" t="str">
        <v>RP</v>
      </c>
      <c r="D9" t="str">
        <f>vlookup(C9,'List of Chargers'!$A$2:$B$5,2,FALSE)</f>
        <v>Roam Point</v>
      </c>
      <c r="E9" t="str">
        <v>KE</v>
      </c>
      <c r="F9" t="str">
        <v>A</v>
      </c>
      <c r="G9" t="str">
        <v>07</v>
      </c>
      <c r="H9" t="str">
        <f>CONCATENATE("#",C9,"-",E9,"-",F9,"-",G9,)</f>
        <v>#RP-KE-A-07</v>
      </c>
      <c r="I9" t="str">
        <f>concatenate("FO-",A9,"-",TEXT(B9,"00"),H9)</f>
        <v>FO-NBI-01#RP-KE-A-07</v>
      </c>
      <c r="J9" t="str">
        <v>Archived</v>
      </c>
      <c r="L9" t="str">
        <v>Munene Mbuchi</v>
      </c>
      <c r="M9" t="str">
        <v>Ruaka 1</v>
      </c>
      <c r="N9" t="str">
        <f>D9&amp;" - "&amp;M9</f>
        <v>Roam Point - Ruaka 1</v>
      </c>
      <c r="O9" t="str">
        <f>CONCATENATE(I9,": ",N9)</f>
        <v>FO-NBI-01#RP-KE-A-07: Roam Point - Ruaka 1</v>
      </c>
      <c r="P9" t="str">
        <v>-1.207359,36.7856069</v>
      </c>
      <c r="Q9" t="str">
        <v>Munene Mbuchi</v>
      </c>
      <c r="R9" t="str">
        <v>0722531006</v>
      </c>
      <c r="W9" t="str">
        <v>Roam Electric Limited</v>
      </c>
      <c r="X9" t="str">
        <v>Roam Electric Limited</v>
      </c>
    </row>
    <row r="10">
      <c r="A10" t="str">
        <v>NBI</v>
      </c>
      <c r="B10">
        <v>1</v>
      </c>
      <c r="C10" t="str">
        <v>RP</v>
      </c>
      <c r="D10" t="str">
        <f>vlookup(C10,'List of Chargers'!$A$2:$B$5,2,FALSE)</f>
        <v>Roam Point</v>
      </c>
      <c r="E10" t="str">
        <v>KE</v>
      </c>
      <c r="F10" t="str">
        <v>A</v>
      </c>
      <c r="G10" t="str">
        <v>08</v>
      </c>
      <c r="H10" t="str">
        <f>CONCATENATE("#",C10,"-",E10,"-",F10,"-",G10,)</f>
        <v>#RP-KE-A-08</v>
      </c>
      <c r="I10" t="str">
        <f>concatenate("FO-",A10,"-",TEXT(B10,"00"),H10)</f>
        <v>FO-NBI-01#RP-KE-A-08</v>
      </c>
      <c r="J10" t="str">
        <v>Blocked</v>
      </c>
      <c r="L10" t="str">
        <v>Peter Macharia</v>
      </c>
      <c r="M10" t="str">
        <v>Kiambu Road 1</v>
      </c>
      <c r="N10" t="str">
        <f>D10&amp;" - "&amp;M10</f>
        <v>Roam Point - Kiambu Road 1</v>
      </c>
      <c r="O10" t="str">
        <f>CONCATENATE(I10,": ",N10)</f>
        <v>FO-NBI-01#RP-KE-A-08: Roam Point - Kiambu Road 1</v>
      </c>
      <c r="P10" t="str">
        <v>-1.2184234,36.8229217</v>
      </c>
      <c r="Q10" t="str">
        <v>Peter Macharia</v>
      </c>
      <c r="R10" t="str">
        <v>0722843770</v>
      </c>
      <c r="W10" t="str">
        <v>Roam Electric Limited</v>
      </c>
      <c r="X10" t="str">
        <v>Roam Electric Limited</v>
      </c>
    </row>
    <row r="11">
      <c r="A11" t="str">
        <v>NBI</v>
      </c>
      <c r="B11">
        <v>2</v>
      </c>
      <c r="C11" t="str">
        <v>RP</v>
      </c>
      <c r="D11" t="str">
        <f>vlookup(C11,'List of Chargers'!$A$2:$B$5,2,FALSE)</f>
        <v>Roam Point</v>
      </c>
      <c r="E11" t="str">
        <v>KE</v>
      </c>
      <c r="F11" t="str">
        <v>A</v>
      </c>
      <c r="G11" t="str">
        <v>09</v>
      </c>
      <c r="H11" t="str">
        <f>CONCATENATE("#",C11,"-",E11,"-",F11,"-",G11,)</f>
        <v>#RP-KE-A-09</v>
      </c>
      <c r="I11" t="str">
        <f>concatenate("FO-",A11,"-",TEXT(B11,"00"),H11)</f>
        <v>FO-NBI-02#RP-KE-A-09</v>
      </c>
      <c r="J11" t="str">
        <v>Archived</v>
      </c>
      <c r="L11" t="str">
        <v>Ivy Cheruto</v>
      </c>
      <c r="M11" t="str">
        <v>Juja 1</v>
      </c>
      <c r="N11" t="str">
        <f>D11&amp;" - "&amp;M11</f>
        <v>Roam Point - Juja 1</v>
      </c>
      <c r="O11" t="str">
        <f>CONCATENATE(I11,": ",N11)</f>
        <v>FO-NBI-02#RP-KE-A-09: Roam Point - Juja 1</v>
      </c>
      <c r="P11" t="str">
        <v>-1.0932973,37.0198771</v>
      </c>
      <c r="Q11" t="str">
        <v>Ivy Cheruto</v>
      </c>
      <c r="R11" t="str">
        <v>0700071760</v>
      </c>
      <c r="W11" t="str">
        <v>Roam Electric Limited</v>
      </c>
      <c r="X11" t="str">
        <v>Roam Electric Limited</v>
      </c>
    </row>
    <row r="12">
      <c r="A12" t="str">
        <v>NBI</v>
      </c>
      <c r="B12">
        <v>1</v>
      </c>
      <c r="C12" t="str">
        <v>RP</v>
      </c>
      <c r="D12" t="str">
        <f>vlookup(C12,'List of Chargers'!$A$2:$B$5,2,FALSE)</f>
        <v>Roam Point</v>
      </c>
      <c r="E12" t="str">
        <v>KE</v>
      </c>
      <c r="F12" t="str">
        <v>A</v>
      </c>
      <c r="G12" t="str">
        <v>10</v>
      </c>
      <c r="H12" t="str">
        <f>CONCATENATE("#",C12,"-",E12,"-",F12,"-",G12,)</f>
        <v>#RP-KE-A-10</v>
      </c>
      <c r="I12" t="str">
        <f>concatenate("FO-",A12,"-",TEXT(B12,"00"),H12)</f>
        <v>FO-NBI-01#RP-KE-A-10</v>
      </c>
      <c r="J12" t="str">
        <v>Archived</v>
      </c>
      <c r="L12" t="str">
        <v>George Maina Njoroge</v>
      </c>
      <c r="M12" t="str">
        <v>Umoja 1</v>
      </c>
      <c r="N12" t="str">
        <f>D12&amp;" - "&amp;M12</f>
        <v>Roam Point - Umoja 1</v>
      </c>
      <c r="O12" t="str">
        <f>CONCATENATE(I12,": ",N12)</f>
        <v>FO-NBI-01#RP-KE-A-10: Roam Point - Umoja 1</v>
      </c>
      <c r="P12" t="str">
        <v>-1.2785188,36.8879889</v>
      </c>
      <c r="Q12" t="str">
        <v>George Maina Njoroge</v>
      </c>
      <c r="R12" t="str">
        <v>0722958498</v>
      </c>
      <c r="W12" t="str">
        <v>Roam Electric Limited</v>
      </c>
      <c r="X12" t="str">
        <v>Roam Electric Limited</v>
      </c>
    </row>
    <row r="13">
      <c r="A13" t="str">
        <v>NBI</v>
      </c>
      <c r="B13">
        <v>1</v>
      </c>
      <c r="C13" t="str">
        <v>RP</v>
      </c>
      <c r="D13" t="str">
        <f>vlookup(C13,'List of Chargers'!$A$2:$B$5,2,FALSE)</f>
        <v>Roam Point</v>
      </c>
      <c r="E13" t="str">
        <v>KE</v>
      </c>
      <c r="F13" t="str">
        <v>A</v>
      </c>
      <c r="G13" t="str">
        <v>11</v>
      </c>
      <c r="H13" t="str">
        <f>CONCATENATE("#",C13,"-",E13,"-",F13,"-",G13,)</f>
        <v>#RP-KE-A-11</v>
      </c>
      <c r="I13" t="str">
        <f>concatenate("FO-",A13,"-",TEXT(B13,"00"),H13)</f>
        <v>FO-NBI-01#RP-KE-A-11</v>
      </c>
      <c r="J13" t="str">
        <v>Archived</v>
      </c>
      <c r="L13" t="str">
        <v>Kevin Kaburu</v>
      </c>
      <c r="M13" t="str">
        <v>Marurui 1</v>
      </c>
      <c r="N13" t="str">
        <f>D13&amp;" - "&amp;M13</f>
        <v>Roam Point - Marurui 1</v>
      </c>
      <c r="O13" t="str">
        <f>CONCATENATE(I13,": ",N13)</f>
        <v>FO-NBI-01#RP-KE-A-11: Roam Point - Marurui 1</v>
      </c>
      <c r="P13" t="str">
        <v>-1.2073934,36.8726554</v>
      </c>
      <c r="Q13" t="str">
        <v>Kevin Kaburu</v>
      </c>
      <c r="R13" t="str">
        <v>0799838826</v>
      </c>
      <c r="W13" t="str">
        <v>Roam Electric Limited</v>
      </c>
      <c r="X13" t="str">
        <v>Roam Electric Limited</v>
      </c>
    </row>
    <row r="14">
      <c r="A14" t="str">
        <v>NBI</v>
      </c>
      <c r="B14">
        <v>1</v>
      </c>
      <c r="C14" t="str">
        <v>RP</v>
      </c>
      <c r="D14" t="str">
        <f>vlookup(C14,'List of Chargers'!$A$2:$B$5,2,FALSE)</f>
        <v>Roam Point</v>
      </c>
      <c r="E14" t="str">
        <v>KE</v>
      </c>
      <c r="F14" t="str">
        <v>A</v>
      </c>
      <c r="G14" t="str">
        <v>12</v>
      </c>
      <c r="H14" t="str">
        <f>CONCATENATE("#",C14,"-",E14,"-",F14,"-",G14,)</f>
        <v>#RP-KE-A-12</v>
      </c>
      <c r="I14" t="str">
        <f>concatenate("FO-",A14,"-",TEXT(B14,"00"),H14)</f>
        <v>FO-NBI-01#RP-KE-A-12</v>
      </c>
      <c r="J14" t="str">
        <v>Archived</v>
      </c>
      <c r="L14" t="str">
        <v xml:space="preserve">Kevin Njeru </v>
      </c>
      <c r="M14" t="str">
        <v>TRM Drive 1</v>
      </c>
      <c r="N14" t="str">
        <f>D14&amp;" - "&amp;M14</f>
        <v>Roam Point - TRM Drive 1</v>
      </c>
      <c r="O14" t="str">
        <f>CONCATENATE(I14,": ",N14)</f>
        <v>FO-NBI-01#RP-KE-A-12: Roam Point - TRM Drive 1</v>
      </c>
      <c r="P14" t="str">
        <v>-1.2188724,36.8848064</v>
      </c>
      <c r="Q14" t="str">
        <v xml:space="preserve">Kevin Njeru </v>
      </c>
      <c r="R14" t="str">
        <v>0717615283</v>
      </c>
      <c r="W14" t="str">
        <v>Roam Electric Limited</v>
      </c>
      <c r="X14" t="str">
        <v>Roam Electric Limited</v>
      </c>
    </row>
    <row r="15">
      <c r="A15" t="str">
        <v>NBI</v>
      </c>
      <c r="B15">
        <v>1</v>
      </c>
      <c r="C15" t="str">
        <v>RP</v>
      </c>
      <c r="D15" t="str">
        <f>vlookup(C15,'List of Chargers'!$A$2:$B$5,2,FALSE)</f>
        <v>Roam Point</v>
      </c>
      <c r="E15" t="str">
        <v>KE</v>
      </c>
      <c r="F15" t="str">
        <v>A</v>
      </c>
      <c r="G15" t="str">
        <v>13</v>
      </c>
      <c r="H15" t="str">
        <f>CONCATENATE("#",C15,"-",E15,"-",F15,"-",G15,)</f>
        <v>#RP-KE-A-13</v>
      </c>
      <c r="I15" t="str">
        <f>concatenate("FO-",A15,"-",TEXT(B15,"00"),H15)</f>
        <v>FO-NBI-01#RP-KE-A-13</v>
      </c>
      <c r="J15" t="str">
        <v>Archived</v>
      </c>
      <c r="L15" t="str">
        <v>Andrew Murimi</v>
      </c>
      <c r="M15" t="str">
        <v>Ngara 1</v>
      </c>
      <c r="N15" t="str">
        <f>D15&amp;" - "&amp;M15</f>
        <v>Roam Point - Ngara 1</v>
      </c>
      <c r="O15" t="str">
        <f>CONCATENATE(I15,": ",N15)</f>
        <v>FO-NBI-01#RP-KE-A-13: Roam Point - Ngara 1</v>
      </c>
      <c r="P15" t="str">
        <v>-1.2736004,36.8319322</v>
      </c>
      <c r="Q15" t="str">
        <v>Andrew Murimi</v>
      </c>
      <c r="R15" t="str">
        <v>0722341329</v>
      </c>
      <c r="W15" t="str">
        <v>Roam Electric Limited</v>
      </c>
      <c r="X15" t="str">
        <v>Roam Electric Limited</v>
      </c>
    </row>
    <row r="16">
      <c r="A16" t="str">
        <v>NBI</v>
      </c>
      <c r="B16">
        <v>1</v>
      </c>
      <c r="C16" t="str">
        <v>RP</v>
      </c>
      <c r="D16" t="str">
        <f>vlookup(C16,'List of Chargers'!$A$2:$B$5,2,FALSE)</f>
        <v>Roam Point</v>
      </c>
      <c r="E16" t="str">
        <v>KE</v>
      </c>
      <c r="F16" t="str">
        <v>A</v>
      </c>
      <c r="G16" t="str">
        <v>14</v>
      </c>
      <c r="H16" t="str">
        <f>CONCATENATE("#",C16,"-",E16,"-",F16,"-",G16,)</f>
        <v>#RP-KE-A-14</v>
      </c>
      <c r="I16" t="str">
        <f>concatenate("FO-",A16,"-",TEXT(B16,"00"),H16)</f>
        <v>FO-NBI-01#RP-KE-A-14</v>
      </c>
      <c r="J16" t="str">
        <v>Blocked</v>
      </c>
      <c r="L16" t="str">
        <v>Stanley Mbugua</v>
      </c>
      <c r="M16" t="str">
        <v>Mirema Drive 1</v>
      </c>
      <c r="N16" t="str">
        <f>D16&amp;" - "&amp;M16</f>
        <v>Roam Point - Mirema Drive 1</v>
      </c>
      <c r="O16" t="str">
        <f>CONCATENATE(I16,": ",N16)</f>
        <v>FO-NBI-01#RP-KE-A-14: Roam Point - Mirema Drive 1</v>
      </c>
      <c r="P16" t="str">
        <v>-1.211768, 36.889741</v>
      </c>
      <c r="Q16" t="str">
        <v>Stanley Mbugua</v>
      </c>
      <c r="R16" t="str">
        <v>0702115108</v>
      </c>
      <c r="W16" t="str">
        <v>Roam Electric Limited</v>
      </c>
      <c r="X16" t="str">
        <v>Roam Electric Limited</v>
      </c>
    </row>
    <row r="17">
      <c r="A17" t="str">
        <v>NBI</v>
      </c>
      <c r="B17">
        <v>1</v>
      </c>
      <c r="C17" t="str">
        <v>RP</v>
      </c>
      <c r="D17" t="str">
        <f>vlookup(C17,'List of Chargers'!$A$2:$B$5,2,FALSE)</f>
        <v>Roam Point</v>
      </c>
      <c r="E17" t="str">
        <v>KE</v>
      </c>
      <c r="F17" t="str">
        <v>A</v>
      </c>
      <c r="G17" t="str">
        <v>15</v>
      </c>
      <c r="H17" t="str">
        <f>CONCATENATE("#",C17,"-",E17,"-",F17,"-",G17,)</f>
        <v>#RP-KE-A-15</v>
      </c>
      <c r="I17" t="str">
        <f>concatenate("FO-",A17,"-",TEXT(B17,"00"),H17)</f>
        <v>FO-NBI-01#RP-KE-A-15</v>
      </c>
      <c r="J17" t="str">
        <v>Blocked</v>
      </c>
      <c r="L17" t="str">
        <v>Stanley Mbugua</v>
      </c>
      <c r="M17" t="str">
        <v xml:space="preserve">Alcapone Lounge </v>
      </c>
      <c r="N17" t="str">
        <f>D17&amp;" - "&amp;M17</f>
        <v xml:space="preserve">Roam Point - Alcapone Lounge </v>
      </c>
      <c r="O17" t="str">
        <f>CONCATENATE(I17,": ",N17)</f>
        <v xml:space="preserve">FO-NBI-01#RP-KE-A-15: Roam Point - Alcapone Lounge </v>
      </c>
      <c r="P17" t="str">
        <v>-1.231141, 36.876106</v>
      </c>
      <c r="Q17" t="str">
        <v>Stanley Mbugua</v>
      </c>
      <c r="R17" t="str">
        <v>0702115108</v>
      </c>
      <c r="W17" t="str">
        <v>Roam Electric Limited</v>
      </c>
      <c r="X17" t="str">
        <v>Roam Electric Limited</v>
      </c>
    </row>
    <row r="18">
      <c r="A18" t="str">
        <v>NBI</v>
      </c>
      <c r="B18">
        <v>1</v>
      </c>
      <c r="C18" t="str">
        <v>RP</v>
      </c>
      <c r="D18" t="str">
        <f>vlookup(C18,'List of Chargers'!$A$2:$B$5,2,FALSE)</f>
        <v>Roam Point</v>
      </c>
      <c r="E18" t="str">
        <v>KE</v>
      </c>
      <c r="F18" t="str">
        <v>A</v>
      </c>
      <c r="G18" t="str">
        <v>16</v>
      </c>
      <c r="H18" t="str">
        <f>CONCATENATE("#",C18,"-",E18,"-",F18,"-",G18,)</f>
        <v>#RP-KE-A-16</v>
      </c>
      <c r="I18" t="str">
        <v>SITE-29A5CA88</v>
      </c>
      <c r="J18" t="str">
        <v>Construction</v>
      </c>
      <c r="L18" t="str">
        <v>Andrew Kamanu</v>
      </c>
      <c r="M18" t="str">
        <v>Astrol Petrol Station, Thika Road</v>
      </c>
      <c r="N18" t="str">
        <v>Roam Point - Astrol Petrol Station, Thika Road</v>
      </c>
      <c r="O18" t="str">
        <v>SITE-29A5CA88: Roam Point - Astrol Petrol Station, Thika Road</v>
      </c>
      <c r="P18" t="str">
        <v>-1.2289605,36.8763357</v>
      </c>
      <c r="Q18" t="str">
        <v>Andrew Kamanu</v>
      </c>
      <c r="R18" t="str">
        <v>723944326</v>
      </c>
      <c r="W18" t="str">
        <v>Roam Electric Limited</v>
      </c>
      <c r="X18" t="str">
        <v>Roam Electric Limited</v>
      </c>
      <c r="AA18">
        <v>1</v>
      </c>
    </row>
    <row r="19">
      <c r="A19" t="str">
        <v>NBI</v>
      </c>
      <c r="B19">
        <v>1</v>
      </c>
      <c r="C19" t="str">
        <v>RP</v>
      </c>
      <c r="D19" t="str">
        <f>vlookup(C19,'List of Chargers'!$A$2:$B$5,2,FALSE)</f>
        <v>Roam Point</v>
      </c>
      <c r="E19" t="str">
        <v>KE</v>
      </c>
      <c r="F19" t="str">
        <v>A</v>
      </c>
      <c r="G19" t="str">
        <v>17</v>
      </c>
      <c r="H19" t="str">
        <f>CONCATENATE("#",C19,"-",E19,"-",F19,"-",G19,)</f>
        <v>#RP-KE-A-17</v>
      </c>
      <c r="I19" t="str">
        <f>concatenate("FO-",A19,"-",TEXT(B19,"00"),H19)</f>
        <v>FO-NBI-01#RP-KE-A-17</v>
      </c>
      <c r="J19" t="str">
        <v>Blocked</v>
      </c>
      <c r="L19" t="str">
        <v>Joyce Wanjiku</v>
      </c>
      <c r="M19" t="str">
        <v>Kariobangi Roundabout 1</v>
      </c>
      <c r="N19" t="str">
        <f>D19&amp;" - "&amp;M19</f>
        <v>Roam Point - Kariobangi Roundabout 1</v>
      </c>
      <c r="O19" t="str">
        <f>CONCATENATE(I19,": ",N19)</f>
        <v>FO-NBI-01#RP-KE-A-17: Roam Point - Kariobangi Roundabout 1</v>
      </c>
      <c r="P19" t="str">
        <v>-1.261975, 36.877616</v>
      </c>
      <c r="Q19" t="str">
        <v>Joyce Wanjiku</v>
      </c>
      <c r="R19" t="str">
        <v>0729762478</v>
      </c>
      <c r="W19" t="str">
        <v>Roam Electric Limited</v>
      </c>
      <c r="X19" t="str">
        <v>Roam Electric Limited</v>
      </c>
    </row>
    <row r="20">
      <c r="A20" t="str">
        <v>NBI</v>
      </c>
      <c r="B20">
        <v>1</v>
      </c>
      <c r="C20" t="str">
        <v>RP</v>
      </c>
      <c r="D20" t="str">
        <f>vlookup(C20,'List of Chargers'!$A$2:$B$5,2,FALSE)</f>
        <v>Roam Point</v>
      </c>
      <c r="E20" t="str">
        <v>KE</v>
      </c>
      <c r="F20" t="str">
        <v>A</v>
      </c>
      <c r="G20" t="str">
        <v>18</v>
      </c>
      <c r="H20" t="str">
        <f>CONCATENATE("#",C20,"-",E20,"-",F20,"-",G20,)</f>
        <v>#RP-KE-A-18</v>
      </c>
      <c r="I20" t="str">
        <v>SITE-683501C1</v>
      </c>
      <c r="J20" t="str">
        <v>Construction</v>
      </c>
      <c r="L20" t="str">
        <v>Hans Haedtle</v>
      </c>
      <c r="M20" t="str">
        <v>Blessed Hands Prayer Centre Kawangware</v>
      </c>
      <c r="N20" t="str">
        <v>Roam Point - Blessed Hands Prayer Centre Kawangware</v>
      </c>
      <c r="O20" t="str">
        <v>SITE-683501C1: Roam Point - Blessed Hands Prayer Centre Kawangware</v>
      </c>
      <c r="P20" t="str">
        <v>-1.2848695,36.7434057</v>
      </c>
      <c r="Q20" t="str">
        <v>Hans Haedtle</v>
      </c>
      <c r="R20" t="str">
        <v>113166817</v>
      </c>
      <c r="W20" t="str">
        <v>Roam Electric Limited</v>
      </c>
      <c r="X20" t="str">
        <v>Roam Electric Limited</v>
      </c>
      <c r="AA20">
        <v>2</v>
      </c>
    </row>
    <row r="21">
      <c r="A21" t="str">
        <v>NBI</v>
      </c>
      <c r="B21">
        <v>5</v>
      </c>
      <c r="C21" t="str">
        <v>RP</v>
      </c>
      <c r="D21" t="str">
        <f>vlookup(C21,'List of Chargers'!$A$2:$B$5,2,FALSE)</f>
        <v>Roam Point</v>
      </c>
      <c r="E21" t="str">
        <v>KE</v>
      </c>
      <c r="F21" t="str">
        <v>A</v>
      </c>
      <c r="G21" t="str">
        <v>19</v>
      </c>
      <c r="H21" t="str">
        <f>CONCATENATE("#",C21,"-",E21,"-",F21,"-",G21,)</f>
        <v>#RP-KE-A-19</v>
      </c>
      <c r="I21" t="str">
        <v>SITE-D51CD887</v>
      </c>
      <c r="J21" t="str">
        <v>Construction</v>
      </c>
      <c r="L21" t="str">
        <v>Albert Chacha</v>
      </c>
      <c r="M21" t="str">
        <v>Nyancha House</v>
      </c>
      <c r="N21" t="str">
        <v>Roam Point - Nyancha House</v>
      </c>
      <c r="O21" t="str">
        <v>SITE-D51CD887: Roam Point - Nyancha House</v>
      </c>
      <c r="P21" t="str">
        <v>-1.4758763,36.9430533</v>
      </c>
      <c r="Q21" t="str">
        <v>Albert Chacha</v>
      </c>
      <c r="R21" t="str">
        <v>722759516</v>
      </c>
      <c r="W21" t="str">
        <v>Roam Electric Limited</v>
      </c>
      <c r="X21" t="str">
        <v>Roam Electric Limited</v>
      </c>
      <c r="AA21">
        <v>1</v>
      </c>
    </row>
    <row r="22">
      <c r="A22" t="str">
        <v>NBI</v>
      </c>
      <c r="B22">
        <v>1</v>
      </c>
      <c r="C22" t="str">
        <v>RP</v>
      </c>
      <c r="D22" t="str">
        <f>vlookup(C22,'List of Chargers'!$A$2:$B$5,2,FALSE)</f>
        <v>Roam Point</v>
      </c>
      <c r="E22" t="str">
        <v>KE</v>
      </c>
      <c r="F22" t="str">
        <v>A</v>
      </c>
      <c r="G22" t="str">
        <v>20</v>
      </c>
      <c r="H22" t="str">
        <f>CONCATENATE("#",C22,"-",E22,"-",F22,"-",G22,)</f>
        <v>#RP-KE-A-20</v>
      </c>
      <c r="I22" t="str">
        <f>concatenate("FO-",A22,"-",TEXT(B22,"00"),H22)</f>
        <v>FO-NBI-01#RP-KE-A-20</v>
      </c>
      <c r="J22" t="str">
        <v>Archived</v>
      </c>
      <c r="L22" t="str">
        <v>Joseph Mburu</v>
      </c>
      <c r="M22" t="str">
        <v>Ngara West 1</v>
      </c>
      <c r="N22" t="str">
        <f>D22&amp;" - "&amp;M22</f>
        <v>Roam Point - Ngara West 1</v>
      </c>
      <c r="O22" t="str">
        <f>CONCATENATE(I22,": ",N22)</f>
        <v>FO-NBI-01#RP-KE-A-20: Roam Point - Ngara West 1</v>
      </c>
      <c r="P22" t="str">
        <v>-1.2711089,36.82049</v>
      </c>
      <c r="Q22" t="str">
        <v>Joseph Mburu</v>
      </c>
      <c r="R22" t="str">
        <v>0705388019</v>
      </c>
      <c r="W22" t="str">
        <v>Roam Electric Limited</v>
      </c>
      <c r="X22" t="str">
        <v>Roam Electric Limited</v>
      </c>
    </row>
    <row r="23">
      <c r="A23" t="str">
        <v>NBI</v>
      </c>
      <c r="B23">
        <v>2</v>
      </c>
      <c r="C23" t="str">
        <v>RP</v>
      </c>
      <c r="D23" t="str">
        <f>vlookup(C23,'List of Chargers'!$A$2:$B$5,2,FALSE)</f>
        <v>Roam Point</v>
      </c>
      <c r="E23" t="str">
        <v>KE</v>
      </c>
      <c r="F23" t="str">
        <v>A</v>
      </c>
      <c r="G23" t="str">
        <v>21</v>
      </c>
      <c r="H23" t="str">
        <f>CONCATENATE("#",C23,"-",E23,"-",F23,"-",G23,)</f>
        <v>#RP-KE-A-21</v>
      </c>
      <c r="I23" t="str">
        <v>SITE-59C133E1</v>
      </c>
      <c r="J23" t="str">
        <v>Construction</v>
      </c>
      <c r="L23" t="str">
        <v>ATLAS Ruiru Bypass</v>
      </c>
      <c r="M23" t="str">
        <v>Githunguri High School</v>
      </c>
      <c r="N23" t="str">
        <v>Roam Point - Githunguri High School</v>
      </c>
      <c r="O23" t="str">
        <v>SITE-59C133E1: Roam Point - Githunguri High School</v>
      </c>
      <c r="P23" t="str">
        <v>-1.1544773,36.9372528</v>
      </c>
      <c r="Q23" t="str">
        <v>ATLAS Ruiru Bypass</v>
      </c>
      <c r="R23" t="str">
        <v>721715326</v>
      </c>
      <c r="W23" t="str">
        <v>Roam Electric Limited</v>
      </c>
      <c r="X23" t="str">
        <v>Roam Electric Limited</v>
      </c>
      <c r="AA23">
        <v>2</v>
      </c>
    </row>
    <row r="24">
      <c r="A24" t="str">
        <v>NBI</v>
      </c>
      <c r="B24">
        <v>1</v>
      </c>
      <c r="C24" t="str">
        <v>RP</v>
      </c>
      <c r="D24" t="str">
        <f>vlookup(C24,'List of Chargers'!$A$2:$B$5,2,FALSE)</f>
        <v>Roam Point</v>
      </c>
      <c r="E24" t="str">
        <v>KE</v>
      </c>
      <c r="F24" t="str">
        <v>A</v>
      </c>
      <c r="G24" t="str">
        <v>22</v>
      </c>
      <c r="H24" t="str">
        <f>CONCATENATE("#",C24,"-",E24,"-",F24,"-",G24,)</f>
        <v>#RP-KE-A-22</v>
      </c>
      <c r="I24" t="str">
        <v>SITE-FA371BFC</v>
      </c>
      <c r="J24" t="str">
        <v>Construction</v>
      </c>
      <c r="L24" t="str">
        <v>ATLAS Utawala</v>
      </c>
      <c r="M24" t="str">
        <v>Be Energy Utawala</v>
      </c>
      <c r="N24" t="str">
        <v>Roam Point - Be Energy Utawala</v>
      </c>
      <c r="O24" t="str">
        <v>SITE-FA371BFC: Roam Point - Be Energy Utawala</v>
      </c>
      <c r="P24" t="str">
        <v>-1.275188,36.9717323</v>
      </c>
      <c r="Q24" t="str">
        <v>ATLAS Utawala</v>
      </c>
      <c r="R24" t="str">
        <v>721715326</v>
      </c>
      <c r="W24" t="str">
        <v>Roam Electric Limited</v>
      </c>
      <c r="X24" t="str">
        <v>Roam Electric Limited</v>
      </c>
      <c r="AA24">
        <v>2</v>
      </c>
    </row>
    <row r="25">
      <c r="A25" t="str">
        <v>NBI</v>
      </c>
      <c r="B25">
        <v>1</v>
      </c>
      <c r="C25" t="str">
        <v>RP</v>
      </c>
      <c r="D25" t="str">
        <f>vlookup(C25,'List of Chargers'!$A$2:$B$5,2,FALSE)</f>
        <v>Roam Point</v>
      </c>
      <c r="E25" t="str">
        <v>KE</v>
      </c>
      <c r="F25" t="str">
        <v>A</v>
      </c>
      <c r="G25" t="str">
        <v>23</v>
      </c>
      <c r="H25" t="str">
        <f>CONCATENATE("#",C25,"-",E25,"-",F25,"-",G25,)</f>
        <v>#RP-KE-A-23</v>
      </c>
      <c r="I25" t="str">
        <f>concatenate("FO-",A25,"-",TEXT(B25,"00"),H25)</f>
        <v>FO-NBI-01#RP-KE-A-23</v>
      </c>
      <c r="J25" t="str">
        <v>Archived</v>
      </c>
      <c r="L25" t="str">
        <v>ATLAS; Harrison Wachenje</v>
      </c>
      <c r="M25" t="str">
        <v>Mihango 1</v>
      </c>
      <c r="N25" t="str">
        <f>D25&amp;" - "&amp;M25</f>
        <v>Roam Point - Mihango 1</v>
      </c>
      <c r="O25" t="str">
        <f>CONCATENATE(I25,": ",N25)</f>
        <v>FO-NBI-01#RP-KE-A-23: Roam Point - Mihango 1</v>
      </c>
      <c r="P25" t="str">
        <v>-1.2775993,36.949089</v>
      </c>
      <c r="Q25" t="str">
        <v>ATLAS; Harrison Wachenje</v>
      </c>
      <c r="R25" t="str">
        <v>0721715328</v>
      </c>
      <c r="W25" t="str">
        <v>Roam Electric Limited</v>
      </c>
      <c r="X25" t="str">
        <v>Roam Electric Limited</v>
      </c>
    </row>
    <row r="26">
      <c r="A26" t="str">
        <v>NBI</v>
      </c>
      <c r="B26">
        <v>2</v>
      </c>
      <c r="C26" t="str">
        <v>RP</v>
      </c>
      <c r="D26" t="str">
        <f>vlookup(C26,'List of Chargers'!$A$2:$B$5,2,FALSE)</f>
        <v>Roam Point</v>
      </c>
      <c r="E26" t="str">
        <v>KE</v>
      </c>
      <c r="F26" t="str">
        <v>A</v>
      </c>
      <c r="G26" t="str">
        <v>24</v>
      </c>
      <c r="H26" t="str">
        <f>CONCATENATE("#",C26,"-",E26,"-",F26,"-",G26,)</f>
        <v>#RP-KE-A-24</v>
      </c>
      <c r="I26" t="str">
        <f>concatenate("FO-",A26,"-",TEXT(B26,"00"),H26)</f>
        <v>FO-NBI-02#RP-KE-A-24</v>
      </c>
      <c r="J26" t="str">
        <v>Archived</v>
      </c>
      <c r="K26" t="str">
        <v>.</v>
      </c>
      <c r="L26" t="str">
        <v xml:space="preserve">Be Energy; Grace </v>
      </c>
      <c r="M26" t="str">
        <v>Ruiru 1</v>
      </c>
      <c r="N26" t="str">
        <f>D26&amp;" - "&amp;M26</f>
        <v>Roam Point - Ruiru 1</v>
      </c>
      <c r="O26" t="str">
        <f>CONCATENATE(I26,": ",N26)</f>
        <v>FO-NBI-02#RP-KE-A-24: Roam Point - Ruiru 1</v>
      </c>
      <c r="P26" t="str">
        <v>-1.146381,36.956178</v>
      </c>
      <c r="Q26" t="str">
        <v xml:space="preserve">Be Energy; Grace </v>
      </c>
      <c r="R26" t="str">
        <v>0722702811</v>
      </c>
      <c r="W26" t="str">
        <v>Roam Electric Limited</v>
      </c>
      <c r="X26" t="str">
        <v>Roam Electric Limited</v>
      </c>
    </row>
    <row r="27">
      <c r="A27" t="str">
        <v>NBI</v>
      </c>
      <c r="B27">
        <v>2</v>
      </c>
      <c r="C27" t="str">
        <v>RP</v>
      </c>
      <c r="D27" t="str">
        <f>vlookup(C27,'List of Chargers'!$A$2:$B$5,2,FALSE)</f>
        <v>Roam Point</v>
      </c>
      <c r="E27" t="str">
        <v>KE</v>
      </c>
      <c r="F27" t="str">
        <v>A</v>
      </c>
      <c r="G27" t="str">
        <v>25</v>
      </c>
      <c r="H27" t="str">
        <f>CONCATENATE("#",C27,"-",E27,"-",F27,"-",G27,)</f>
        <v>#RP-KE-A-25</v>
      </c>
      <c r="I27" t="str">
        <f>concatenate("FO-",A27,"-",TEXT(B27,"00"),H27)</f>
        <v>FO-NBI-02#RP-KE-A-25</v>
      </c>
      <c r="J27" t="str">
        <v>Archived</v>
      </c>
      <c r="L27" t="str">
        <v>Be Energy; Jespher</v>
      </c>
      <c r="M27" t="str">
        <v>Kiambu 1</v>
      </c>
      <c r="N27" t="str">
        <f>D27&amp;" - "&amp;M27</f>
        <v>Roam Point - Kiambu 1</v>
      </c>
      <c r="O27" t="str">
        <f>CONCATENATE(I27,": ",N27)</f>
        <v>FO-NBI-02#RP-KE-A-25: Roam Point - Kiambu 1</v>
      </c>
      <c r="P27" t="str">
        <v>-1.1670501,36.8204359</v>
      </c>
      <c r="Q27" t="str">
        <v>Be Energy; Jespher</v>
      </c>
      <c r="R27" t="str">
        <v>0792887023</v>
      </c>
      <c r="W27" t="str">
        <v>Roam Electric Limited</v>
      </c>
      <c r="X27" t="str">
        <v>Roam Electric Limited</v>
      </c>
    </row>
    <row r="28">
      <c r="A28" t="str">
        <v>NBI</v>
      </c>
      <c r="B28">
        <v>1</v>
      </c>
      <c r="C28" t="str">
        <v>RP</v>
      </c>
      <c r="D28" t="str">
        <f>vlookup(C28,'List of Chargers'!$A$2:$B$5,2,FALSE)</f>
        <v>Roam Point</v>
      </c>
      <c r="E28" t="str">
        <v>KE</v>
      </c>
      <c r="F28" t="str">
        <v>A</v>
      </c>
      <c r="G28" t="str">
        <v>26</v>
      </c>
      <c r="H28" t="str">
        <f>CONCATENATE("#",C28,"-",E28,"-",F28,"-",G28,)</f>
        <v>#RP-KE-A-26</v>
      </c>
      <c r="I28" t="str">
        <f>concatenate("FO-",A28,"-",TEXT(B28,"00"),H28)</f>
        <v>FO-NBI-01#RP-KE-A-26</v>
      </c>
      <c r="J28" t="str">
        <v>Archived</v>
      </c>
      <c r="L28" t="str">
        <v>Be Energy; Antony</v>
      </c>
      <c r="M28" t="str">
        <v>Utawala 2</v>
      </c>
      <c r="N28" t="str">
        <f>D28&amp;" - "&amp;M28</f>
        <v>Roam Point - Utawala 2</v>
      </c>
      <c r="O28" t="str">
        <f>CONCATENATE(I28,": ",N28)</f>
        <v>FO-NBI-01#RP-KE-A-26: Roam Point - Utawala 2</v>
      </c>
      <c r="P28" t="str">
        <v>-1.2750468,36.9698007</v>
      </c>
      <c r="Q28" t="str">
        <v>Be Energy; Antony</v>
      </c>
      <c r="R28" t="str">
        <v>0714657138</v>
      </c>
      <c r="W28" t="str">
        <v>Roam Electric Limited</v>
      </c>
      <c r="X28" t="str">
        <v>Roam Electric Limited</v>
      </c>
    </row>
    <row r="29">
      <c r="A29" t="str">
        <v>NBI</v>
      </c>
      <c r="B29">
        <v>1</v>
      </c>
      <c r="C29" t="str">
        <v>RP</v>
      </c>
      <c r="D29" t="str">
        <f>vlookup(C29,'List of Chargers'!$A$2:$B$5,2,FALSE)</f>
        <v>Roam Point</v>
      </c>
      <c r="E29" t="str">
        <v>KE</v>
      </c>
      <c r="F29" t="str">
        <v>A</v>
      </c>
      <c r="G29" t="str">
        <v>27</v>
      </c>
      <c r="H29" t="str">
        <f>CONCATENATE("#",C29,"-",E29,"-",F29,"-",G29,)</f>
        <v>#RP-KE-A-27</v>
      </c>
      <c r="I29" t="str">
        <f>concatenate("FO-",A29,"-",TEXT(B29,"00"),H29)</f>
        <v>FO-NBI-01#RP-KE-A-27</v>
      </c>
      <c r="J29" t="str">
        <v>Archived</v>
      </c>
      <c r="L29" t="str">
        <v>Be Energy; Tabitha</v>
      </c>
      <c r="M29" t="str">
        <v>Kayole Junction 1</v>
      </c>
      <c r="N29" t="str">
        <f>D29&amp;" - "&amp;M29</f>
        <v>Roam Point - Kayole Junction 1</v>
      </c>
      <c r="O29" t="str">
        <f>CONCATENATE(I29,": ",N29)</f>
        <v>FO-NBI-01#RP-KE-A-27: Roam Point - Kayole Junction 1</v>
      </c>
      <c r="P29" t="str">
        <v>-1.257151,36.917729</v>
      </c>
      <c r="Q29" t="str">
        <v>Be Energy; Tabitha</v>
      </c>
      <c r="R29" t="str">
        <v>0723332165</v>
      </c>
      <c r="W29" t="str">
        <v>Roam Electric Limited</v>
      </c>
      <c r="X29" t="str">
        <v>Roam Electric Limited</v>
      </c>
    </row>
    <row r="30">
      <c r="A30" t="str">
        <v>NBI</v>
      </c>
      <c r="B30">
        <v>4</v>
      </c>
      <c r="C30" t="str">
        <v>RP</v>
      </c>
      <c r="D30" t="str">
        <f>vlookup(C30,'List of Chargers'!$A$2:$B$5,2,FALSE)</f>
        <v>Roam Point</v>
      </c>
      <c r="E30" t="str">
        <v>KE</v>
      </c>
      <c r="F30" t="str">
        <v>A</v>
      </c>
      <c r="G30" t="str">
        <v>28</v>
      </c>
      <c r="H30" t="str">
        <f>CONCATENATE("#",C30,"-",E30,"-",F30,"-",G30,)</f>
        <v>#RP-KE-A-28</v>
      </c>
      <c r="I30" t="str">
        <f>concatenate("FO-",A30,"-",TEXT(B30,"00"),H30)</f>
        <v>FO-NBI-04#RP-KE-A-28</v>
      </c>
      <c r="J30" t="str">
        <v>Archived</v>
      </c>
      <c r="L30" t="str">
        <v>Be Energy; Philips</v>
      </c>
      <c r="M30" t="str">
        <v>Ngong Racecourse 1</v>
      </c>
      <c r="N30" t="str">
        <f>D30&amp;" - "&amp;M30</f>
        <v>Roam Point - Ngong Racecourse 1</v>
      </c>
      <c r="O30" t="str">
        <f>CONCATENATE(I30,": ",N30)</f>
        <v>FO-NBI-04#RP-KE-A-28: Roam Point - Ngong Racecourse 1</v>
      </c>
      <c r="P30" t="str">
        <v>-1.3067629,36.7335908</v>
      </c>
      <c r="Q30" t="str">
        <v>Be Energy; Philips</v>
      </c>
      <c r="R30" t="str">
        <v>0721561395</v>
      </c>
      <c r="W30" t="str">
        <v>Roam Electric Limited</v>
      </c>
      <c r="X30" t="str">
        <v>Roam Electric Limited</v>
      </c>
    </row>
    <row r="31">
      <c r="A31" t="str">
        <v>NBI</v>
      </c>
      <c r="B31">
        <v>1</v>
      </c>
      <c r="C31" t="str">
        <v>RP</v>
      </c>
      <c r="D31" t="str">
        <f>vlookup(C31,'List of Chargers'!$A$2:$B$5,2,FALSE)</f>
        <v>Roam Point</v>
      </c>
      <c r="E31" t="str">
        <v>KE</v>
      </c>
      <c r="F31" t="str">
        <v>A</v>
      </c>
      <c r="G31" t="str">
        <v>29</v>
      </c>
      <c r="H31" t="str">
        <f>CONCATENATE("#",C31,"-",E31,"-",F31,"-",G31,)</f>
        <v>#RP-KE-A-29</v>
      </c>
      <c r="I31" t="str">
        <f>concatenate("FO-",A31,"-",TEXT(B31,"00"),H31)</f>
        <v>FO-NBI-01#RP-KE-A-29</v>
      </c>
      <c r="J31" t="str">
        <v>Archived</v>
      </c>
      <c r="L31" t="str">
        <v>Be Energy; Teddy</v>
      </c>
      <c r="M31" t="str">
        <v>Gitaru 1</v>
      </c>
      <c r="N31" t="str">
        <f>D31&amp;" - "&amp;M31</f>
        <v>Roam Point - Gitaru 1</v>
      </c>
      <c r="O31" t="str">
        <f>CONCATENATE(I31,": ",N31)</f>
        <v>FO-NBI-01#RP-KE-A-29: Roam Point - Gitaru 1</v>
      </c>
      <c r="P31" t="str">
        <v>-1.2295536,36.6784509</v>
      </c>
      <c r="Q31" t="str">
        <v>Be Energy; Teddy</v>
      </c>
      <c r="R31" t="str">
        <v>0798281041</v>
      </c>
      <c r="W31" t="str">
        <v>Roam Electric Limited</v>
      </c>
      <c r="X31" t="str">
        <v>Roam Electric Limited</v>
      </c>
    </row>
    <row r="32">
      <c r="A32" t="str">
        <v>NBI</v>
      </c>
      <c r="B32">
        <v>1</v>
      </c>
      <c r="C32" t="str">
        <v>RP</v>
      </c>
      <c r="D32" t="str">
        <f>vlookup(C32,'List of Chargers'!$A$2:$B$5,2,FALSE)</f>
        <v>Roam Point</v>
      </c>
      <c r="E32" t="str">
        <v>KE</v>
      </c>
      <c r="F32" t="str">
        <v>A</v>
      </c>
      <c r="G32" t="str">
        <v>30</v>
      </c>
      <c r="H32" t="str">
        <f>CONCATENATE("#",C32,"-",E32,"-",F32,"-",G32,)</f>
        <v>#RP-KE-A-30</v>
      </c>
      <c r="I32" t="str">
        <f>concatenate("FO-",A32,"-",TEXT(B32,"00"),H32)</f>
        <v>FO-NBI-01#RP-KE-A-30</v>
      </c>
      <c r="J32" t="str">
        <v>Archived</v>
      </c>
      <c r="L32" t="str">
        <v>Trinity Energy; Mohammedin</v>
      </c>
      <c r="M32" t="str">
        <v>Thome 1</v>
      </c>
      <c r="N32" t="str">
        <f>D32&amp;" - "&amp;M32</f>
        <v>Roam Point - Thome 1</v>
      </c>
      <c r="O32" t="str">
        <f>CONCATENATE(I32,": ",N32)</f>
        <v>FO-NBI-01#RP-KE-A-30: Roam Point - Thome 1</v>
      </c>
      <c r="P32" t="str">
        <v>-1.2052805,36.8601241</v>
      </c>
      <c r="Q32" t="str">
        <v>Trinity Energy; Mohammedin</v>
      </c>
      <c r="R32" t="str">
        <v>0700106393</v>
      </c>
      <c r="W32" t="str">
        <v>Roam Electric Limited</v>
      </c>
      <c r="X32" t="str">
        <v>Roam Electric Limited</v>
      </c>
    </row>
    <row r="33">
      <c r="A33" t="str">
        <v>NBI</v>
      </c>
      <c r="B33">
        <v>1</v>
      </c>
      <c r="C33" t="str">
        <v>RP</v>
      </c>
      <c r="D33" t="str">
        <f>vlookup(C33,'List of Chargers'!$A$2:$B$5,2,FALSE)</f>
        <v>Roam Point</v>
      </c>
      <c r="E33" t="str">
        <v>KE</v>
      </c>
      <c r="F33" t="str">
        <v>A</v>
      </c>
      <c r="G33" t="str">
        <v>31</v>
      </c>
      <c r="H33" t="str">
        <f>CONCATENATE("#",C33,"-",E33,"-",F33,"-",G33,)</f>
        <v>#RP-KE-A-31</v>
      </c>
      <c r="I33" t="str">
        <f>concatenate("FO-",A33,"-",TEXT(B33,"00"),H33)</f>
        <v>FO-NBI-01#RP-KE-A-31</v>
      </c>
      <c r="J33" t="str">
        <v>Archived</v>
      </c>
      <c r="L33" t="str">
        <v>Trinity Energy; Mohammedin</v>
      </c>
      <c r="M33" t="str">
        <v>Dagoretti 1</v>
      </c>
      <c r="N33" t="str">
        <f>D33&amp;" - "&amp;M33</f>
        <v>Roam Point - Dagoretti 1</v>
      </c>
      <c r="O33" t="str">
        <f>CONCATENATE(I33,": ",N33)</f>
        <v>FO-NBI-01#RP-KE-A-31: Roam Point - Dagoretti 1</v>
      </c>
      <c r="P33" t="str">
        <v>-1.2786853,36.5486813</v>
      </c>
      <c r="Q33" t="str">
        <v>Trinity Energy; Mohammedin</v>
      </c>
      <c r="R33" t="str">
        <v>0700106394</v>
      </c>
      <c r="W33" t="str">
        <v>Roam Electric Limited</v>
      </c>
      <c r="X33" t="str">
        <v>Roam Electric Limited</v>
      </c>
    </row>
    <row r="34">
      <c r="A34" t="str">
        <v>NBI</v>
      </c>
      <c r="B34">
        <v>1</v>
      </c>
      <c r="C34" t="str">
        <v>RP</v>
      </c>
      <c r="D34" t="str">
        <f>vlookup(C34,'List of Chargers'!$A$2:$B$5,2,FALSE)</f>
        <v>Roam Point</v>
      </c>
      <c r="E34" t="str">
        <v>KE</v>
      </c>
      <c r="F34" t="str">
        <v>A</v>
      </c>
      <c r="G34" t="str">
        <v>32</v>
      </c>
      <c r="H34" t="str">
        <f>CONCATENATE("#",C34,"-",E34,"-",F34,"-",G34,)</f>
        <v>#RP-KE-A-32</v>
      </c>
      <c r="I34" t="str">
        <f>concatenate("FO-",A34,"-",TEXT(B34,"00"),H34)</f>
        <v>FO-NBI-01#RP-KE-A-32</v>
      </c>
      <c r="J34" t="str">
        <v>Archived</v>
      </c>
      <c r="L34" t="str">
        <v>Kelvin Kinani</v>
      </c>
      <c r="M34" t="str">
        <v>Buruburu 1</v>
      </c>
      <c r="N34" t="str">
        <f>D34&amp;" - "&amp;M34</f>
        <v>Roam Point - Buruburu 1</v>
      </c>
      <c r="O34" t="str">
        <f>CONCATENATE(I34,": ",N34)</f>
        <v>FO-NBI-01#RP-KE-A-32: Roam Point - Buruburu 1</v>
      </c>
      <c r="W34" t="str">
        <v>Roam Electric Limited</v>
      </c>
      <c r="X34" t="str">
        <v>Roam Electric Limited</v>
      </c>
    </row>
    <row r="35">
      <c r="A35" t="str">
        <v>NBI</v>
      </c>
      <c r="B35">
        <v>5</v>
      </c>
      <c r="C35" t="str">
        <v>RP</v>
      </c>
      <c r="D35" t="str">
        <f>vlookup(C35,'List of Chargers'!$A$2:$B$5,2,FALSE)</f>
        <v>Roam Point</v>
      </c>
      <c r="E35" t="str">
        <v>KE</v>
      </c>
      <c r="F35" t="str">
        <v>A</v>
      </c>
      <c r="G35" t="str">
        <v>33</v>
      </c>
      <c r="H35" t="str">
        <f>CONCATENATE("#",C35,"-",E35,"-",F35,"-",G35,)</f>
        <v>#RP-KE-A-33</v>
      </c>
      <c r="I35" t="str">
        <f>concatenate("FO-",A35,"-",TEXT(B35,"00"),H35)</f>
        <v>FO-NBI-05#RP-KE-A-33</v>
      </c>
      <c r="J35" t="str">
        <v>Archived</v>
      </c>
      <c r="L35" t="str">
        <v>Trinity Energy; Mohammedin</v>
      </c>
      <c r="M35" t="str">
        <v>Rimpa 1</v>
      </c>
      <c r="N35" t="str">
        <f>D35&amp;" - "&amp;M35</f>
        <v>Roam Point - Rimpa 1</v>
      </c>
      <c r="O35" t="str">
        <f>CONCATENATE(I35,": ",N35)</f>
        <v>FO-NBI-05#RP-KE-A-33: Roam Point - Rimpa 1</v>
      </c>
      <c r="P35" t="str">
        <v>-1.4214276,36.69642</v>
      </c>
      <c r="Q35" t="str">
        <v>Trinity Energy; Mohammedin</v>
      </c>
      <c r="R35" t="str">
        <v>0700106396</v>
      </c>
      <c r="W35" t="str">
        <v>Roam Electric Limited</v>
      </c>
      <c r="X35" t="str">
        <v>Roam Electric Limited</v>
      </c>
    </row>
    <row r="36">
      <c r="A36" t="str">
        <v>NBI</v>
      </c>
      <c r="B36">
        <v>5</v>
      </c>
      <c r="C36" t="str">
        <v>RP</v>
      </c>
      <c r="D36" t="str">
        <f>vlookup(C36,'List of Chargers'!$A$2:$B$5,2,FALSE)</f>
        <v>Roam Point</v>
      </c>
      <c r="E36" t="str">
        <v>KE</v>
      </c>
      <c r="F36" t="str">
        <v>A</v>
      </c>
      <c r="G36" t="str">
        <v>34</v>
      </c>
      <c r="H36" t="str">
        <f>CONCATENATE("#",C36,"-",E36,"-",F36,"-",G36,)</f>
        <v>#RP-KE-A-34</v>
      </c>
      <c r="I36" t="str">
        <f>concatenate("FO-",A36,"-",TEXT(B36,"00"),H36)</f>
        <v>FO-NBI-05#RP-KE-A-34</v>
      </c>
      <c r="J36" t="str">
        <v>Archived</v>
      </c>
      <c r="L36" t="str">
        <v>Trinity Energy; Mohammedin</v>
      </c>
      <c r="M36" t="str">
        <v>Kiserian 1</v>
      </c>
      <c r="N36" t="str">
        <f>D36&amp;" - "&amp;M36</f>
        <v>Roam Point - Kiserian 1</v>
      </c>
      <c r="O36" t="str">
        <f>CONCATENATE(I36,": ",N36)</f>
        <v>FO-NBI-05#RP-KE-A-34: Roam Point - Kiserian 1</v>
      </c>
      <c r="P36" t="str">
        <v>-1.424615,36.6811616</v>
      </c>
      <c r="Q36" t="str">
        <v>Trinity Energy; Mohammedin</v>
      </c>
      <c r="R36" t="str">
        <v>0700106397</v>
      </c>
      <c r="W36" t="str">
        <v>Roam Electric Limited</v>
      </c>
      <c r="X36" t="str">
        <v>Roam Electric Limited</v>
      </c>
    </row>
    <row r="37">
      <c r="A37" t="str">
        <v>NBI</v>
      </c>
      <c r="B37">
        <v>2</v>
      </c>
      <c r="C37" t="str">
        <v>RP</v>
      </c>
      <c r="D37" t="str">
        <f>vlookup(C37,'List of Chargers'!$A$2:$B$5,2,FALSE)</f>
        <v>Roam Point</v>
      </c>
      <c r="E37" t="str">
        <v>KE</v>
      </c>
      <c r="F37" t="str">
        <v>A</v>
      </c>
      <c r="G37" t="str">
        <v>35</v>
      </c>
      <c r="H37" t="str">
        <f>CONCATENATE("#",C37,"-",E37,"-",F37,"-",G37,)</f>
        <v>#RP-KE-A-35</v>
      </c>
      <c r="I37" t="str">
        <f>concatenate("FO-",A37,"-",TEXT(B37,"00"),H37)</f>
        <v>FO-NBI-02#RP-KE-A-35</v>
      </c>
      <c r="J37" t="str">
        <v>Archived</v>
      </c>
      <c r="L37" t="str">
        <v>Stephen Muchai</v>
      </c>
      <c r="M37" t="str">
        <v>Ruiru 2</v>
      </c>
      <c r="N37" t="str">
        <f>D37&amp;" - "&amp;M37</f>
        <v>Roam Point - Ruiru 2</v>
      </c>
      <c r="O37" t="str">
        <f>CONCATENATE(I37,": ",N37)</f>
        <v>FO-NBI-02#RP-KE-A-35: Roam Point - Ruiru 2</v>
      </c>
      <c r="P37" t="str">
        <v>-1.1497653,36.9635278</v>
      </c>
      <c r="Q37" t="str">
        <v>Stephen Muchai</v>
      </c>
      <c r="R37" t="str">
        <v>0791621171</v>
      </c>
      <c r="W37" t="str">
        <v>Roam Electric Limited</v>
      </c>
      <c r="X37" t="str">
        <v>Roam Electric Limited</v>
      </c>
    </row>
    <row r="38">
      <c r="A38" t="str">
        <v>NBI</v>
      </c>
      <c r="B38">
        <v>1</v>
      </c>
      <c r="C38" t="str">
        <v>RP</v>
      </c>
      <c r="D38" t="str">
        <f>vlookup(C38,'List of Chargers'!$A$2:$B$5,2,FALSE)</f>
        <v>Roam Point</v>
      </c>
      <c r="E38" t="str">
        <v>KE</v>
      </c>
      <c r="F38" t="str">
        <v>A</v>
      </c>
      <c r="G38" t="str">
        <v>36</v>
      </c>
      <c r="H38" t="str">
        <f>CONCATENATE("#",C38,"-",E38,"-",F38,"-",G38,)</f>
        <v>#RP-KE-A-36</v>
      </c>
      <c r="I38" t="str">
        <f>concatenate("FO-",A38,"-",TEXT(B38,"00"),H38)</f>
        <v>FO-NBI-01#RP-KE-A-36</v>
      </c>
      <c r="J38" t="str">
        <v>Archived</v>
      </c>
      <c r="L38" t="str">
        <v>Makadara Railway Station</v>
      </c>
      <c r="M38" t="str">
        <v>Makadara 1</v>
      </c>
      <c r="N38" t="str">
        <f>D38&amp;" - "&amp;M38</f>
        <v>Roam Point - Makadara 1</v>
      </c>
      <c r="O38" t="str">
        <f>CONCATENATE(I38,": ",N38)</f>
        <v>FO-NBI-01#RP-KE-A-36: Roam Point - Makadara 1</v>
      </c>
      <c r="P38" t="str">
        <v>-1.2980571,36.8688626</v>
      </c>
      <c r="Q38" t="str">
        <v>Makadara Railway Station</v>
      </c>
      <c r="W38" t="str">
        <v>Roam Electric Limited</v>
      </c>
      <c r="X38" t="str">
        <v>Roam Electric Limited</v>
      </c>
    </row>
    <row r="39">
      <c r="A39" t="str">
        <v>NBI</v>
      </c>
      <c r="B39">
        <v>1</v>
      </c>
      <c r="C39" t="str">
        <v>RP</v>
      </c>
      <c r="D39" t="str">
        <f>vlookup(C39,'List of Chargers'!$A$2:$B$5,2,FALSE)</f>
        <v>Roam Point</v>
      </c>
      <c r="E39" t="str">
        <v>KE</v>
      </c>
      <c r="F39" t="str">
        <v>A</v>
      </c>
      <c r="G39" t="str">
        <v>37</v>
      </c>
      <c r="H39" t="str">
        <f>CONCATENATE("#",C39,"-",E39,"-",F39,"-",G39,)</f>
        <v>#RP-KE-A-37</v>
      </c>
      <c r="I39" t="str">
        <v>SITE-B5C2E930</v>
      </c>
      <c r="J39" t="str">
        <v>Construction</v>
      </c>
      <c r="L39" t="str">
        <v>Rosemary Kamau</v>
      </c>
      <c r="M39" t="str">
        <v>Huruma Choma Zone</v>
      </c>
      <c r="N39" t="str">
        <v>Roam Point - Huruma Choma Zone</v>
      </c>
      <c r="O39" t="str">
        <v>SITE-B5C2E930: Roam Point - Huruma Choma Zone</v>
      </c>
      <c r="P39" t="str">
        <v>-1.2585667,36.8660151</v>
      </c>
      <c r="Q39" t="str">
        <v>Rosemary Kamau</v>
      </c>
      <c r="R39" t="str">
        <v>722354603</v>
      </c>
      <c r="W39" t="str">
        <v>Roam Electric Limited</v>
      </c>
      <c r="X39" t="str">
        <v>Roam Electric Limited</v>
      </c>
      <c r="AA39">
        <v>1</v>
      </c>
    </row>
    <row r="40">
      <c r="A40" t="str">
        <v>NBI</v>
      </c>
      <c r="B40">
        <v>1</v>
      </c>
      <c r="C40" t="str">
        <v>RP</v>
      </c>
      <c r="D40" t="str">
        <f>vlookup(C40,'List of Chargers'!$A$2:$B$5,2,FALSE)</f>
        <v>Roam Point</v>
      </c>
      <c r="E40" t="str">
        <v>KE</v>
      </c>
      <c r="F40" t="str">
        <v>A</v>
      </c>
      <c r="G40" t="str">
        <v>38</v>
      </c>
      <c r="H40" t="str">
        <f>CONCATENATE("#",C40,"-",E40,"-",F40,"-",G40,)</f>
        <v>#RP-KE-A-38</v>
      </c>
      <c r="I40" t="str">
        <v>SITE-5EFCC609</v>
      </c>
      <c r="J40" t="str">
        <v>Construction</v>
      </c>
      <c r="L40" t="str">
        <v>Zacharia Ngigi</v>
      </c>
      <c r="M40" t="str">
        <v>British American Tobacco</v>
      </c>
      <c r="N40" t="str">
        <v>Roam Point - British American Tobacco</v>
      </c>
      <c r="O40" t="str">
        <v>SITE-5EFCC609: Roam Point - British American Tobacco</v>
      </c>
      <c r="P40" t="str">
        <v>-1.3078582,36.8541481</v>
      </c>
      <c r="Q40" t="str">
        <v>Zacharia Ngigi</v>
      </c>
      <c r="R40" t="str">
        <v>788100111</v>
      </c>
      <c r="W40" t="str">
        <v>Roam Electric Limited</v>
      </c>
      <c r="X40" t="str">
        <v>Roam Electric Limited</v>
      </c>
      <c r="AA40">
        <v>2</v>
      </c>
    </row>
    <row r="41">
      <c r="A41" t="str">
        <v>NBI</v>
      </c>
      <c r="B41">
        <v>1</v>
      </c>
      <c r="C41" t="str">
        <v>RP</v>
      </c>
      <c r="D41" t="str">
        <f>vlookup(C41,'List of Chargers'!$A$2:$B$5,2,FALSE)</f>
        <v>Roam Point</v>
      </c>
      <c r="E41" t="str">
        <v>KE</v>
      </c>
      <c r="F41" t="str">
        <v>A</v>
      </c>
      <c r="G41" t="str">
        <v>39</v>
      </c>
      <c r="H41" t="str">
        <f>CONCATENATE("#",C41,"-",E41,"-",F41,"-",G41,)</f>
        <v>#RP-KE-A-39</v>
      </c>
      <c r="I41" t="str">
        <f>concatenate("FO-",A41,"-",TEXT(B41,"00"),H41)</f>
        <v>FO-NBI-01#RP-KE-A-39</v>
      </c>
      <c r="J41" t="str">
        <v>Archived</v>
      </c>
      <c r="L41" t="str">
        <v>Brian Mwake</v>
      </c>
      <c r="M41" t="str">
        <v>Industrial Area 2</v>
      </c>
      <c r="N41" t="str">
        <f>D41&amp;" - "&amp;M41</f>
        <v>Roam Point - Industrial Area 2</v>
      </c>
      <c r="O41" t="str">
        <f>CONCATENATE(I41,": ",N41)</f>
        <v>FO-NBI-01#RP-KE-A-39: Roam Point - Industrial Area 2</v>
      </c>
      <c r="Q41" t="str">
        <v>Brian Mwake</v>
      </c>
      <c r="R41" t="str">
        <v>0729881353</v>
      </c>
      <c r="W41" t="str">
        <v>Roam Electric Limited</v>
      </c>
      <c r="X41" t="str">
        <v>Roam Electric Limited</v>
      </c>
    </row>
    <row r="42">
      <c r="A42" t="str">
        <v>NBI</v>
      </c>
      <c r="B42">
        <v>1</v>
      </c>
      <c r="C42" t="str">
        <v>RP</v>
      </c>
      <c r="D42" t="str">
        <f>vlookup(C42,'List of Chargers'!$A$2:$B$5,2,FALSE)</f>
        <v>Roam Point</v>
      </c>
      <c r="E42" t="str">
        <v>KE</v>
      </c>
      <c r="F42" t="str">
        <v>A</v>
      </c>
      <c r="G42" t="str">
        <v>40</v>
      </c>
      <c r="H42" t="str">
        <f>CONCATENATE("#",C42,"-",E42,"-",F42,"-",G42,)</f>
        <v>#RP-KE-A-40</v>
      </c>
      <c r="I42" t="str">
        <f>concatenate("FO-",A42,"-",TEXT(B42,"00"),H42)</f>
        <v>FO-NBI-01#RP-KE-A-40</v>
      </c>
      <c r="J42" t="str">
        <v>Archived</v>
      </c>
      <c r="L42" t="str">
        <v>Joseph Cheng</v>
      </c>
      <c r="M42" t="str">
        <v>Upperhill 1</v>
      </c>
      <c r="N42" t="str">
        <f>D42&amp;" - "&amp;M42</f>
        <v>Roam Point - Upperhill 1</v>
      </c>
      <c r="O42" t="str">
        <f>CONCATENATE(I42,": ",N42)</f>
        <v>FO-NBI-01#RP-KE-A-40: Roam Point - Upperhill 1</v>
      </c>
      <c r="P42" t="str">
        <v>-1.2995369,36.8076478</v>
      </c>
      <c r="Q42" t="str">
        <v>Joseph Cheng</v>
      </c>
      <c r="R42" t="str">
        <v>0725266466</v>
      </c>
      <c r="W42" t="str">
        <v>Roam Electric Limited</v>
      </c>
      <c r="X42" t="str">
        <v>Roam Electric Limited</v>
      </c>
    </row>
    <row r="43">
      <c r="A43" t="str">
        <v>NBI</v>
      </c>
      <c r="B43">
        <v>1</v>
      </c>
      <c r="C43" t="str">
        <v>RP</v>
      </c>
      <c r="D43" t="str">
        <f>vlookup(C43,'List of Chargers'!$A$2:$B$5,2,FALSE)</f>
        <v>Roam Point</v>
      </c>
      <c r="E43" t="str">
        <v>KE</v>
      </c>
      <c r="F43" t="str">
        <v>A</v>
      </c>
      <c r="G43" t="str">
        <v>41</v>
      </c>
      <c r="H43" t="str">
        <f>CONCATENATE("#",C43,"-",E43,"-",F43,"-",G43,)</f>
        <v>#RP-KE-A-41</v>
      </c>
      <c r="I43" t="str">
        <f>concatenate("FO-",A43,"-",TEXT(B43,"00"),H43)</f>
        <v>FO-NBI-01#RP-KE-A-41</v>
      </c>
      <c r="J43" t="str">
        <v>Archived</v>
      </c>
      <c r="L43" t="str">
        <v>Brenda Too</v>
      </c>
      <c r="M43" t="str">
        <v>Kilimani 1</v>
      </c>
      <c r="N43" t="str">
        <f>D43&amp;" - "&amp;M43</f>
        <v>Roam Point - Kilimani 1</v>
      </c>
      <c r="O43" t="str">
        <f>CONCATENATE(I43,": ",N43)</f>
        <v>FO-NBI-01#RP-KE-A-41: Roam Point - Kilimani 1</v>
      </c>
      <c r="P43" t="str">
        <v>-1.2943264,36.7546944</v>
      </c>
      <c r="Q43" t="str">
        <v>Brenda Too</v>
      </c>
      <c r="R43" t="str">
        <v>0702919797</v>
      </c>
      <c r="W43" t="str">
        <v>Roam Electric Limited</v>
      </c>
      <c r="X43" t="str">
        <v>Roam Electric Limited</v>
      </c>
    </row>
    <row r="44">
      <c r="A44" t="str">
        <v>NBI</v>
      </c>
      <c r="B44">
        <v>1</v>
      </c>
      <c r="C44" t="str">
        <v>RP</v>
      </c>
      <c r="D44" t="str">
        <f>vlookup(C44,'List of Chargers'!$A$2:$B$5,2,FALSE)</f>
        <v>Roam Point</v>
      </c>
      <c r="E44" t="str">
        <v>KE</v>
      </c>
      <c r="F44" t="str">
        <v>A</v>
      </c>
      <c r="G44" t="str">
        <v>42</v>
      </c>
      <c r="H44" t="str">
        <f>CONCATENATE("#",C44,"-",E44,"-",F44,"-",G44,)</f>
        <v>#RP-KE-A-42</v>
      </c>
      <c r="I44" t="str">
        <f>concatenate("FO-",A44,"-",TEXT(B44,"00"),H44)</f>
        <v>FO-NBI-01#RP-KE-A-42</v>
      </c>
      <c r="J44" t="str">
        <v>Archived</v>
      </c>
      <c r="L44" t="str">
        <v>Total Energies</v>
      </c>
      <c r="M44" t="str">
        <v>Hurlingham 1</v>
      </c>
      <c r="N44" t="str">
        <f>D44&amp;" - "&amp;M44</f>
        <v>Roam Point - Hurlingham 1</v>
      </c>
      <c r="O44" t="str">
        <f>CONCATENATE(I44,": ",N44)</f>
        <v>FO-NBI-01#RP-KE-A-42: Roam Point - Hurlingham 1</v>
      </c>
      <c r="P44" t="str">
        <v>-1.2954724,36.7991183</v>
      </c>
      <c r="Q44" t="str">
        <v>Total Energies</v>
      </c>
      <c r="W44" t="str">
        <v>Roam Electric Limited</v>
      </c>
      <c r="X44" t="str">
        <v>Roam Electric Limited</v>
      </c>
    </row>
    <row r="45">
      <c r="A45" t="str">
        <v>NBI</v>
      </c>
      <c r="B45">
        <v>3</v>
      </c>
      <c r="C45" t="str">
        <v>RP</v>
      </c>
      <c r="D45" t="str">
        <f>vlookup(C45,'List of Chargers'!$A$2:$B$5,2,FALSE)</f>
        <v>Roam Point</v>
      </c>
      <c r="E45" t="str">
        <v>KE</v>
      </c>
      <c r="F45" t="str">
        <v>A</v>
      </c>
      <c r="G45" t="str">
        <v>43</v>
      </c>
      <c r="H45" t="str">
        <f>CONCATENATE("#",C45,"-",E45,"-",F45,"-",G45,)</f>
        <v>#RP-KE-A-43</v>
      </c>
      <c r="I45" t="str">
        <f>concatenate("FO-",A45,"-",TEXT(B45,"00"),H45)</f>
        <v>FO-NBI-03#RP-KE-A-43</v>
      </c>
      <c r="J45" t="str">
        <v>Archived</v>
      </c>
      <c r="L45" t="str">
        <v>Sahara Energies</v>
      </c>
      <c r="M45" t="str">
        <v>Kamulu 1</v>
      </c>
      <c r="N45" t="str">
        <f>D45&amp;" - "&amp;M45</f>
        <v>Roam Point - Kamulu 1</v>
      </c>
      <c r="O45" t="str">
        <f>CONCATENATE(I45,": ",N45)</f>
        <v>FO-NBI-03#RP-KE-A-43: Roam Point - Kamulu 1</v>
      </c>
      <c r="P45" t="str">
        <v>-1.2805207,37.0540711</v>
      </c>
      <c r="Q45" t="str">
        <v>Sahara Energies</v>
      </c>
      <c r="W45" t="str">
        <v>Roam Electric Limited</v>
      </c>
      <c r="X45" t="str">
        <v>Roam Electric Limited</v>
      </c>
    </row>
    <row r="46">
      <c r="A46" t="str">
        <v>NBI</v>
      </c>
      <c r="B46">
        <v>1</v>
      </c>
      <c r="C46" t="str">
        <v>RP</v>
      </c>
      <c r="D46" t="str">
        <f>vlookup(C46,'List of Chargers'!$A$2:$B$5,2,FALSE)</f>
        <v>Roam Point</v>
      </c>
      <c r="E46" t="str">
        <v>KE</v>
      </c>
      <c r="F46" t="str">
        <v>A</v>
      </c>
      <c r="G46" t="str">
        <v>44</v>
      </c>
      <c r="H46" t="str">
        <f>CONCATENATE("#",C46,"-",E46,"-",F46,"-",G46,)</f>
        <v>#RP-KE-A-44</v>
      </c>
      <c r="I46" t="str">
        <f>concatenate("FO-",A46,"-",TEXT(B46,"00"),H46)</f>
        <v>FO-NBI-01#RP-KE-A-44</v>
      </c>
      <c r="J46" t="str">
        <v>Archived</v>
      </c>
      <c r="L46" t="str">
        <v>Irene Wali</v>
      </c>
      <c r="M46" t="str">
        <v>City Mortuary 1</v>
      </c>
      <c r="N46" t="str">
        <f>D46&amp;" - "&amp;M46</f>
        <v>Roam Point - City Mortuary 1</v>
      </c>
      <c r="O46" t="str">
        <f>CONCATENATE(I46,": ",N46)</f>
        <v>FO-NBI-01#RP-KE-A-44: Roam Point - City Mortuary 1</v>
      </c>
      <c r="P46" t="str">
        <v>-1.2991321,36.7985032</v>
      </c>
      <c r="Q46" t="str">
        <v>Irene Wali</v>
      </c>
      <c r="R46" t="str">
        <v>0721985344</v>
      </c>
      <c r="W46" t="str">
        <v>Roam Electric Limited</v>
      </c>
      <c r="X46" t="str">
        <v>Roam Electric Limited</v>
      </c>
    </row>
    <row r="47">
      <c r="A47" t="str">
        <v>NBI</v>
      </c>
      <c r="B47">
        <v>1</v>
      </c>
      <c r="C47" t="str">
        <v>RP</v>
      </c>
      <c r="D47" t="str">
        <f>vlookup(C47,'List of Chargers'!$A$2:$B$5,2,FALSE)</f>
        <v>Roam Point</v>
      </c>
      <c r="E47" t="str">
        <v>KE</v>
      </c>
      <c r="F47" t="str">
        <v>A</v>
      </c>
      <c r="G47" t="str">
        <v>45</v>
      </c>
      <c r="H47" t="str">
        <f>CONCATENATE("#",C47,"-",E47,"-",F47,"-",G47,)</f>
        <v>#RP-KE-A-45</v>
      </c>
      <c r="I47" t="str">
        <f>concatenate("FO-",A47,"-",TEXT(B47,"00"),H47)</f>
        <v>FO-NBI-01#RP-KE-A-45</v>
      </c>
      <c r="J47" t="str">
        <v>Archived</v>
      </c>
      <c r="L47" t="str">
        <v>Thuo Richard</v>
      </c>
      <c r="M47" t="str">
        <v>Thogoto 1</v>
      </c>
      <c r="N47" t="str">
        <f>D47&amp;" - "&amp;M47</f>
        <v>Roam Point - Thogoto 1</v>
      </c>
      <c r="O47" t="str">
        <f>CONCATENATE(I47,": ",N47)</f>
        <v>FO-NBI-01#RP-KE-A-45: Roam Point - Thogoto 1</v>
      </c>
      <c r="P47" t="str">
        <v>-1.2800969,36.661813</v>
      </c>
      <c r="Q47" t="str">
        <v>Thuo Richard</v>
      </c>
      <c r="R47" t="str">
        <v>0736112563</v>
      </c>
      <c r="W47" t="str">
        <v>Roam Electric Limited</v>
      </c>
      <c r="X47" t="str">
        <v>Roam Electric Limited</v>
      </c>
    </row>
    <row r="48">
      <c r="A48" t="str">
        <v>NBI</v>
      </c>
      <c r="B48">
        <v>1</v>
      </c>
      <c r="C48" t="str">
        <v>RP</v>
      </c>
      <c r="D48" t="str">
        <f>vlookup(C48,'List of Chargers'!$A$2:$B$5,2,FALSE)</f>
        <v>Roam Point</v>
      </c>
      <c r="E48" t="str">
        <v>KE</v>
      </c>
      <c r="F48" t="str">
        <v>A</v>
      </c>
      <c r="G48" t="str">
        <v>46</v>
      </c>
      <c r="H48" t="str">
        <f>CONCATENATE("#",C48,"-",E48,"-",F48,"-",G48,)</f>
        <v>#RP-KE-A-46</v>
      </c>
      <c r="I48" t="str">
        <v>SITE-0828C860</v>
      </c>
      <c r="J48" t="str">
        <v>Construction</v>
      </c>
      <c r="L48" t="str">
        <v>Vincent Kamau</v>
      </c>
      <c r="M48" t="str">
        <v>Parklands Police Station</v>
      </c>
      <c r="N48" t="str">
        <v>Roam Point - Parklands Police Station</v>
      </c>
      <c r="O48" t="str">
        <v>SITE-0828C860: Roam Point - Parklands Police Station</v>
      </c>
      <c r="P48" t="str">
        <v>-1.2646015,36.812634</v>
      </c>
      <c r="Q48" t="str">
        <v>Vincent Kamau</v>
      </c>
      <c r="R48" t="str">
        <v>733773067</v>
      </c>
      <c r="W48" t="str">
        <v>Roam Electric Limited</v>
      </c>
      <c r="X48" t="str">
        <v>Roam Electric Limited</v>
      </c>
      <c r="AA48">
        <v>2</v>
      </c>
    </row>
    <row r="49">
      <c r="A49" t="str">
        <v>NBI</v>
      </c>
      <c r="B49">
        <v>1</v>
      </c>
      <c r="C49" t="str">
        <v>RP</v>
      </c>
      <c r="D49" t="str">
        <f>vlookup(C49,'List of Chargers'!$A$2:$B$5,2,FALSE)</f>
        <v>Roam Point</v>
      </c>
      <c r="E49" t="str">
        <v>KE</v>
      </c>
      <c r="F49" t="str">
        <v>A</v>
      </c>
      <c r="G49" t="str">
        <v>47</v>
      </c>
      <c r="H49" t="str">
        <f>CONCATENATE("#",C49,"-",E49,"-",F49,"-",G49,)</f>
        <v>#RP-KE-A-47</v>
      </c>
      <c r="I49" t="str">
        <v>SITE-E941489D</v>
      </c>
      <c r="J49" t="str">
        <v>Construction</v>
      </c>
      <c r="L49" t="str">
        <v>Moreen Mwirebua</v>
      </c>
      <c r="M49" t="str">
        <v>Seasons Lounge and Grill</v>
      </c>
      <c r="N49" t="str">
        <v>Roam Point - Seasons Lounge and Grill</v>
      </c>
      <c r="O49" t="str">
        <v>SITE-E941489D: Roam Point - Seasons Lounge and Grill</v>
      </c>
      <c r="P49" t="str">
        <v>-1.2178493,36.8985575</v>
      </c>
      <c r="Q49" t="str">
        <v>Moreen Mwirebua</v>
      </c>
      <c r="R49" t="str">
        <v>790504222</v>
      </c>
      <c r="W49" t="str">
        <v>Roam Electric Limited</v>
      </c>
      <c r="X49" t="str">
        <v>Roam Electric Limited</v>
      </c>
      <c r="AA49">
        <v>1</v>
      </c>
    </row>
    <row r="50">
      <c r="A50" t="str">
        <v>NBI</v>
      </c>
      <c r="B50">
        <v>1</v>
      </c>
      <c r="C50" t="str">
        <v>RP</v>
      </c>
      <c r="D50" t="str">
        <f>vlookup(C50,'List of Chargers'!$A$2:$B$5,2,FALSE)</f>
        <v>Roam Point</v>
      </c>
      <c r="E50" t="str">
        <v>KE</v>
      </c>
      <c r="F50" t="str">
        <v>A</v>
      </c>
      <c r="G50" t="str">
        <v>48</v>
      </c>
      <c r="H50" t="str">
        <f>CONCATENATE("#",C50,"-",E50,"-",F50,"-",G50,)</f>
        <v>#RP-KE-A-48</v>
      </c>
      <c r="I50" t="str">
        <f>concatenate("FO-",A50,"-",TEXT(B50,"00"),H50)</f>
        <v>FO-NBI-01#RP-KE-A-48</v>
      </c>
      <c r="J50" t="str">
        <v>Archived</v>
      </c>
      <c r="L50" t="str">
        <v>Nairobi County</v>
      </c>
      <c r="M50" t="str">
        <v>Outering Bus Stop</v>
      </c>
      <c r="N50" t="str">
        <f>D50&amp;" - "&amp;M50</f>
        <v>Roam Point - Outering Bus Stop</v>
      </c>
      <c r="O50" t="str">
        <f>CONCATENATE(I50,": ",N50)</f>
        <v>FO-NBI-01#RP-KE-A-48: Roam Point - Outering Bus Stop</v>
      </c>
    </row>
    <row r="51">
      <c r="A51" t="str">
        <v>NBI</v>
      </c>
      <c r="B51" t="str">
        <v>1</v>
      </c>
      <c r="C51" t="str">
        <v>RP</v>
      </c>
      <c r="D51" t="str">
        <v>Roam Point</v>
      </c>
      <c r="E51" t="str">
        <v>KE</v>
      </c>
      <c r="F51" t="str">
        <v>A</v>
      </c>
      <c r="G51" t="str">
        <v>49</v>
      </c>
      <c r="H51" t="str">
        <v>#RP-KE-A-49</v>
      </c>
      <c r="I51" t="str">
        <v>SITE-18809936</v>
      </c>
      <c r="J51" t="str">
        <v>Construction</v>
      </c>
      <c r="L51" t="str">
        <v>Thatcher Mweu</v>
      </c>
      <c r="M51" t="str">
        <v>Quickmart, Ruaka</v>
      </c>
      <c r="N51" t="str">
        <v>Roam Point - Quickmart, Ruaka</v>
      </c>
      <c r="O51" t="str">
        <v>SITE-18809936: Roam Point - Quickmart, Ruaka</v>
      </c>
      <c r="P51" t="str">
        <v>-1.2080967,36.7799534</v>
      </c>
      <c r="Q51" t="str">
        <v>Thatcher Mweu</v>
      </c>
      <c r="R51" t="str">
        <v>790487726</v>
      </c>
      <c r="W51" t="str">
        <v>Roam Electric Limited</v>
      </c>
      <c r="X51" t="str">
        <v>Roam Electric Limited</v>
      </c>
      <c r="AA51">
        <v>1</v>
      </c>
    </row>
    <row r="52">
      <c r="A52" t="str">
        <v>NBI</v>
      </c>
      <c r="B52" t="str">
        <v>1</v>
      </c>
      <c r="C52" t="str">
        <v>RP</v>
      </c>
      <c r="D52" t="str">
        <v>Roam Point</v>
      </c>
      <c r="E52" t="str">
        <v>KE</v>
      </c>
      <c r="F52" t="str">
        <v>A</v>
      </c>
      <c r="G52" t="str">
        <v>50</v>
      </c>
      <c r="H52" t="str">
        <v>#RP-KE-A-50</v>
      </c>
      <c r="I52" t="str">
        <v>SITE-FC94C801</v>
      </c>
      <c r="J52" t="str">
        <v>Construction</v>
      </c>
      <c r="L52" t="str">
        <v>Thatcher Mweu</v>
      </c>
      <c r="M52" t="str">
        <v>Kingara Road</v>
      </c>
      <c r="N52" t="str">
        <v>Roam Point - Kingara Road</v>
      </c>
      <c r="O52" t="str">
        <v>SITE-FC94C801: Roam Point - Kingara Road</v>
      </c>
      <c r="P52" t="str">
        <v>-1.2934263,36.7589976</v>
      </c>
      <c r="Q52" t="str">
        <v>Thatcher Mweu</v>
      </c>
      <c r="R52" t="str">
        <v>790487726</v>
      </c>
      <c r="W52" t="str">
        <v>Roam Electric Limited</v>
      </c>
      <c r="X52" t="str">
        <v>Roam Electric Limited</v>
      </c>
      <c r="AA52">
        <v>1</v>
      </c>
    </row>
    <row r="53">
      <c r="A53" t="str">
        <v>NBI</v>
      </c>
      <c r="B53" t="str">
        <v>1</v>
      </c>
      <c r="C53" t="str">
        <v>RP</v>
      </c>
      <c r="D53" t="str">
        <v>Roam Point</v>
      </c>
      <c r="E53" t="str">
        <v>KE</v>
      </c>
      <c r="F53" t="str">
        <v>A</v>
      </c>
      <c r="G53" t="str">
        <v>51</v>
      </c>
      <c r="H53" t="str">
        <v>#RP-KE-A-51</v>
      </c>
      <c r="I53" t="str">
        <v>SITE-412DBB4C</v>
      </c>
      <c r="J53" t="str">
        <v>Construction</v>
      </c>
      <c r="L53" t="str">
        <v>Thatcher Mweu</v>
      </c>
      <c r="M53" t="str">
        <v>Lily's Ridgeways</v>
      </c>
      <c r="N53" t="str">
        <v>Roam Point - Lily's Ridgeways</v>
      </c>
      <c r="O53" t="str">
        <v>SITE-412DBB4C: Roam Point - Lily's Ridgeways</v>
      </c>
      <c r="P53" t="str">
        <v>-1.2222634,36.8439742</v>
      </c>
      <c r="Q53" t="str">
        <v>Thatcher Mweu</v>
      </c>
      <c r="R53" t="str">
        <v>790487726</v>
      </c>
      <c r="W53" t="str">
        <v>Roam Electric Limited</v>
      </c>
      <c r="X53" t="str">
        <v>Roam Electric Limited</v>
      </c>
      <c r="AA53">
        <v>1</v>
      </c>
    </row>
    <row r="54">
      <c r="A54" t="str">
        <v>NBI</v>
      </c>
      <c r="B54" t="str">
        <v>1</v>
      </c>
      <c r="C54" t="str">
        <v>RP</v>
      </c>
      <c r="D54" t="str">
        <v>Roam Point</v>
      </c>
      <c r="E54" t="str">
        <v>KE</v>
      </c>
      <c r="F54" t="str">
        <v>A</v>
      </c>
      <c r="G54" t="str">
        <v>52</v>
      </c>
      <c r="H54" t="str">
        <v>#RP-KE-A-52</v>
      </c>
      <c r="I54" t="str">
        <v>SITE-877AAC53</v>
      </c>
      <c r="J54" t="str">
        <v>Construction</v>
      </c>
      <c r="L54" t="str">
        <v>Kelvin Kinani</v>
      </c>
      <c r="M54" t="str">
        <v>Buruburu Baptist Church</v>
      </c>
      <c r="N54" t="str">
        <v>Roam Point - Buruburu Baptist Church</v>
      </c>
      <c r="O54" t="str">
        <v>SITE-877AAC53: Roam Point - Buruburu Baptist Church</v>
      </c>
      <c r="P54" t="str">
        <v>-1.2915882,36.8776378</v>
      </c>
      <c r="Q54" t="str">
        <v>Kelvin Kinani</v>
      </c>
      <c r="R54" t="str">
        <v>722175448</v>
      </c>
      <c r="W54" t="str">
        <v>Roam Electric Limited</v>
      </c>
      <c r="X54" t="str">
        <v>Roam Electric Limited</v>
      </c>
      <c r="AA54">
        <v>1</v>
      </c>
    </row>
    <row r="55">
      <c r="A55" t="str">
        <v>NBI</v>
      </c>
      <c r="C55" t="str">
        <v>RP</v>
      </c>
      <c r="D55" t="str">
        <f>vlookup(C55,'List of Chargers'!$A$2:$B$5,2,FALSE)</f>
        <v>Roam Point</v>
      </c>
      <c r="E55" t="str">
        <v>KE</v>
      </c>
      <c r="F55" t="str">
        <v>A</v>
      </c>
      <c r="G55" t="str">
        <v>53</v>
      </c>
      <c r="H55" t="str">
        <f>CONCATENATE("#",C55,"-",E55,"-",F55,"-",G55,)</f>
        <v>#RP-KE-A-53</v>
      </c>
      <c r="I55" t="str">
        <f>concatenate("FO-",A55,"-",TEXT(B55,"00"),H55)</f>
        <v>FO-NBI-00#RP-KE-A-53</v>
      </c>
      <c r="N55" t="str">
        <f>D55&amp;" - "&amp;M55</f>
        <v xml:space="preserve">Roam Point - </v>
      </c>
      <c r="O55" t="str">
        <f>CONCATENATE(I55,": ",N55)</f>
        <v xml:space="preserve">FO-NBI-00#RP-KE-A-53: Roam Point - </v>
      </c>
    </row>
    <row r="56">
      <c r="A56" t="str">
        <v>NBI</v>
      </c>
      <c r="C56" t="str">
        <v>RP</v>
      </c>
      <c r="D56" t="str">
        <f>vlookup(C56,'List of Chargers'!$A$2:$B$5,2,FALSE)</f>
        <v>Roam Point</v>
      </c>
      <c r="E56" t="str">
        <v>KE</v>
      </c>
      <c r="F56" t="str">
        <v>A</v>
      </c>
      <c r="G56" t="str">
        <v>54</v>
      </c>
      <c r="H56" t="str">
        <f>CONCATENATE("#",C56,"-",E56,"-",F56,"-",G56,)</f>
        <v>#RP-KE-A-54</v>
      </c>
      <c r="I56" t="str">
        <f>concatenate("FO-",A56,"-",TEXT(B56,"00"),H56)</f>
        <v>FO-NBI-00#RP-KE-A-54</v>
      </c>
      <c r="N56" t="str">
        <f>D56&amp;" - "&amp;M56</f>
        <v xml:space="preserve">Roam Point - </v>
      </c>
      <c r="O56" t="str">
        <f>CONCATENATE(I56,": ",N56)</f>
        <v xml:space="preserve">FO-NBI-00#RP-KE-A-54: Roam Point - </v>
      </c>
    </row>
    <row r="57">
      <c r="A57" t="str">
        <v>NBI</v>
      </c>
      <c r="C57" t="str">
        <v>RP</v>
      </c>
      <c r="D57" t="str">
        <f>vlookup(C57,'List of Chargers'!$A$2:$B$5,2,FALSE)</f>
        <v>Roam Point</v>
      </c>
      <c r="E57" t="str">
        <v>KE</v>
      </c>
      <c r="F57" t="str">
        <v>A</v>
      </c>
      <c r="G57" t="str">
        <v>55</v>
      </c>
      <c r="H57" t="str">
        <f>CONCATENATE("#",C57,"-",E57,"-",F57,"-",G57,)</f>
        <v>#RP-KE-A-55</v>
      </c>
      <c r="I57" t="str">
        <f>concatenate("FO-",A57,"-",TEXT(B57,"00"),H57)</f>
        <v>FO-NBI-00#RP-KE-A-55</v>
      </c>
      <c r="N57" t="str">
        <f>D57&amp;" - "&amp;M57</f>
        <v xml:space="preserve">Roam Point - </v>
      </c>
      <c r="O57" t="str">
        <f>CONCATENATE(I57,": ",N57)</f>
        <v xml:space="preserve">FO-NBI-00#RP-KE-A-55: Roam Point - </v>
      </c>
    </row>
    <row r="58">
      <c r="A58" t="str">
        <v>NBI</v>
      </c>
      <c r="C58" t="str">
        <v>RP</v>
      </c>
      <c r="D58" t="str">
        <f>vlookup(C58,'List of Chargers'!$A$2:$B$5,2,FALSE)</f>
        <v>Roam Point</v>
      </c>
      <c r="E58" t="str">
        <v>KE</v>
      </c>
      <c r="F58" t="str">
        <v>A</v>
      </c>
      <c r="G58" t="str">
        <v>56</v>
      </c>
      <c r="H58" t="str">
        <f>CONCATENATE("#",C58,"-",E58,"-",F58,"-",G58,)</f>
        <v>#RP-KE-A-56</v>
      </c>
      <c r="I58" t="str">
        <f>concatenate("FO-",A58,"-",TEXT(B58,"00"),H58)</f>
        <v>FO-NBI-00#RP-KE-A-56</v>
      </c>
      <c r="N58" t="str">
        <f>D58&amp;" - "&amp;M58</f>
        <v xml:space="preserve">Roam Point - </v>
      </c>
      <c r="O58" t="str">
        <f>CONCATENATE(I58,": ",N58)</f>
        <v xml:space="preserve">FO-NBI-00#RP-KE-A-56: Roam Point - </v>
      </c>
    </row>
    <row r="59">
      <c r="A59" t="str">
        <v>NBI</v>
      </c>
      <c r="C59" t="str">
        <v>RP</v>
      </c>
      <c r="D59" t="str">
        <f>vlookup(C59,'List of Chargers'!$A$2:$B$5,2,FALSE)</f>
        <v>Roam Point</v>
      </c>
      <c r="E59" t="str">
        <v>KE</v>
      </c>
      <c r="F59" t="str">
        <v>A</v>
      </c>
      <c r="G59" t="str">
        <v>57</v>
      </c>
      <c r="H59" t="str">
        <f>CONCATENATE("#",C59,"-",E59,"-",F59,"-",G59,)</f>
        <v>#RP-KE-A-57</v>
      </c>
      <c r="I59" t="str">
        <f>concatenate("FO-",A59,"-",TEXT(B59,"00"),H59)</f>
        <v>FO-NBI-00#RP-KE-A-57</v>
      </c>
      <c r="N59" t="str">
        <f>D59&amp;" - "&amp;M59</f>
        <v xml:space="preserve">Roam Point - </v>
      </c>
      <c r="O59" t="str">
        <f>CONCATENATE(I59,": ",N59)</f>
        <v xml:space="preserve">FO-NBI-00#RP-KE-A-57: Roam Point - </v>
      </c>
    </row>
    <row r="60">
      <c r="A60" t="str">
        <v>NBI</v>
      </c>
      <c r="C60" t="str">
        <v>RP</v>
      </c>
      <c r="D60" t="str">
        <f>vlookup(C60,'List of Chargers'!$A$2:$B$5,2,FALSE)</f>
        <v>Roam Point</v>
      </c>
      <c r="E60" t="str">
        <v>KE</v>
      </c>
      <c r="F60" t="str">
        <v>A</v>
      </c>
      <c r="G60" t="str">
        <v>58</v>
      </c>
      <c r="H60" t="str">
        <f>CONCATENATE("#",C60,"-",E60,"-",F60,"-",G60,)</f>
        <v>#RP-KE-A-58</v>
      </c>
      <c r="I60" t="str">
        <f>concatenate("FO-",A60,"-",TEXT(B60,"00"),H60)</f>
        <v>FO-NBI-00#RP-KE-A-58</v>
      </c>
      <c r="N60" t="str">
        <f>D60&amp;" - "&amp;M60</f>
        <v xml:space="preserve">Roam Point - </v>
      </c>
      <c r="O60" t="str">
        <f>CONCATENATE(I60,": ",N60)</f>
        <v xml:space="preserve">FO-NBI-00#RP-KE-A-58: Roam Point - </v>
      </c>
    </row>
    <row r="61">
      <c r="A61" t="str">
        <v>NBI</v>
      </c>
      <c r="C61" t="str">
        <v>RP</v>
      </c>
      <c r="D61" t="str">
        <f>vlookup(C61,'List of Chargers'!$A$2:$B$5,2,FALSE)</f>
        <v>Roam Point</v>
      </c>
      <c r="E61" t="str">
        <v>KE</v>
      </c>
      <c r="F61" t="str">
        <v>A</v>
      </c>
      <c r="G61" t="str">
        <v>59</v>
      </c>
      <c r="H61" t="str">
        <f>CONCATENATE("#",C61,"-",E61,"-",F61,"-",G61,)</f>
        <v>#RP-KE-A-59</v>
      </c>
      <c r="I61" t="str">
        <f>concatenate("FO-",A61,"-",TEXT(B61,"00"),H61)</f>
        <v>FO-NBI-00#RP-KE-A-59</v>
      </c>
      <c r="N61" t="str">
        <f>D61&amp;" - "&amp;M61</f>
        <v xml:space="preserve">Roam Point - </v>
      </c>
      <c r="O61" t="str">
        <f>CONCATENATE(I61,": ",N61)</f>
        <v xml:space="preserve">FO-NBI-00#RP-KE-A-59: Roam Point - </v>
      </c>
    </row>
    <row r="62">
      <c r="A62" t="str">
        <v>NBI</v>
      </c>
      <c r="C62" t="str">
        <v>RP</v>
      </c>
      <c r="D62" t="str">
        <f>vlookup(C62,'List of Chargers'!$A$2:$B$5,2,FALSE)</f>
        <v>Roam Point</v>
      </c>
      <c r="E62" t="str">
        <v>KE</v>
      </c>
      <c r="F62" t="str">
        <v>A</v>
      </c>
      <c r="G62" t="str">
        <v>60</v>
      </c>
      <c r="H62" t="str">
        <f>CONCATENATE("#",C62,"-",E62,"-",F62,"-",G62,)</f>
        <v>#RP-KE-A-60</v>
      </c>
      <c r="I62" t="str">
        <f>concatenate("FO-",A62,"-",TEXT(B62,"00"),H62)</f>
        <v>FO-NBI-00#RP-KE-A-60</v>
      </c>
      <c r="N62" t="str">
        <f>D62&amp;" - "&amp;M62</f>
        <v xml:space="preserve">Roam Point - </v>
      </c>
      <c r="O62" t="str">
        <f>CONCATENATE(I62,": ",N62)</f>
        <v xml:space="preserve">FO-NBI-00#RP-KE-A-60: Roam Point - </v>
      </c>
    </row>
    <row r="63">
      <c r="A63" t="str">
        <v>NBI</v>
      </c>
      <c r="C63" t="str">
        <v>RP</v>
      </c>
      <c r="D63" t="str">
        <f>vlookup(C63,'List of Chargers'!$A$2:$B$5,2,FALSE)</f>
        <v>Roam Point</v>
      </c>
      <c r="E63" t="str">
        <v>KE</v>
      </c>
      <c r="F63" t="str">
        <v>A</v>
      </c>
      <c r="G63" t="str">
        <v>61</v>
      </c>
      <c r="H63" t="str">
        <f>CONCATENATE("#",C63,"-",E63,"-",F63,"-",G63,)</f>
        <v>#RP-KE-A-61</v>
      </c>
      <c r="I63" t="str">
        <f>concatenate("FO-",A63,"-",TEXT(B63,"00"),H63)</f>
        <v>FO-NBI-00#RP-KE-A-61</v>
      </c>
    </row>
    <row r="64">
      <c r="A64" t="str">
        <v>NBI</v>
      </c>
      <c r="C64" t="str">
        <v>RP</v>
      </c>
      <c r="D64" t="str">
        <f>vlookup(C64,'List of Chargers'!$A$2:$B$5,2,FALSE)</f>
        <v>Roam Point</v>
      </c>
      <c r="E64" t="str">
        <v>KE</v>
      </c>
      <c r="F64" t="str">
        <v>A</v>
      </c>
      <c r="G64" t="str">
        <v>62</v>
      </c>
      <c r="H64" t="str">
        <f>CONCATENATE("#",C64,"-",E64,"-",F64,"-",G64,)</f>
        <v>#RP-KE-A-62</v>
      </c>
      <c r="I64" t="str">
        <f>concatenate("FO-",A64,"-",TEXT(B64,"00"),H64)</f>
        <v>FO-NBI-00#RP-KE-A-62</v>
      </c>
    </row>
    <row r="65">
      <c r="A65" t="str">
        <v>NBI</v>
      </c>
      <c r="C65" t="str">
        <v>RP</v>
      </c>
      <c r="D65" t="str">
        <f>vlookup(C65,'List of Chargers'!$A$2:$B$5,2,FALSE)</f>
        <v>Roam Point</v>
      </c>
      <c r="E65" t="str">
        <v>KE</v>
      </c>
      <c r="F65" t="str">
        <v>A</v>
      </c>
      <c r="G65" t="str">
        <v>63</v>
      </c>
      <c r="H65" t="str">
        <f>CONCATENATE("#",C65,"-",E65,"-",F65,"-",G65,)</f>
        <v>#RP-KE-A-63</v>
      </c>
      <c r="I65" t="str">
        <f>concatenate("FO-",A65,"-",TEXT(B65,"00"),H65)</f>
        <v>FO-NBI-00#RP-KE-A-63</v>
      </c>
    </row>
    <row r="66">
      <c r="A66" t="str">
        <v>NBI</v>
      </c>
      <c r="C66" t="str">
        <v>RP</v>
      </c>
      <c r="D66" t="str">
        <f>vlookup(C66,'List of Chargers'!$A$2:$B$5,2,FALSE)</f>
        <v>Roam Point</v>
      </c>
      <c r="E66" t="str">
        <v>KE</v>
      </c>
      <c r="F66" t="str">
        <v>A</v>
      </c>
      <c r="G66" t="str">
        <v>64</v>
      </c>
      <c r="H66" t="str">
        <f>CONCATENATE("#",C66,"-",E66,"-",F66,"-",G66,)</f>
        <v>#RP-KE-A-64</v>
      </c>
      <c r="I66" t="str">
        <f>concatenate("FO-",A66,"-",TEXT(B66,"00"),H66)</f>
        <v>FO-NBI-00#RP-KE-A-64</v>
      </c>
    </row>
    <row r="67">
      <c r="A67" t="str">
        <v>NBI</v>
      </c>
      <c r="C67" t="str">
        <v>RP</v>
      </c>
      <c r="D67" t="str">
        <f>vlookup(C67,'List of Chargers'!$A$2:$B$5,2,FALSE)</f>
        <v>Roam Point</v>
      </c>
      <c r="E67" t="str">
        <v>KE</v>
      </c>
      <c r="F67" t="str">
        <v>A</v>
      </c>
      <c r="G67" t="str">
        <v>65</v>
      </c>
      <c r="H67" t="str">
        <f>CONCATENATE("#",C67,"-",E67,"-",F67,"-",G67,)</f>
        <v>#RP-KE-A-65</v>
      </c>
      <c r="I67" t="str">
        <f>concatenate("FO-",A67,"-",TEXT(B67,"00"),H67)</f>
        <v>FO-NBI-00#RP-KE-A-65</v>
      </c>
    </row>
    <row r="68">
      <c r="A68" t="str">
        <v>NBI</v>
      </c>
      <c r="C68" t="str">
        <v>RP</v>
      </c>
      <c r="D68" t="str">
        <f>vlookup(C68,'List of Chargers'!$A$2:$B$5,2,FALSE)</f>
        <v>Roam Point</v>
      </c>
      <c r="E68" t="str">
        <v>KE</v>
      </c>
      <c r="F68" t="str">
        <v>A</v>
      </c>
      <c r="G68" t="str">
        <v>66</v>
      </c>
      <c r="H68" t="str">
        <f>CONCATENATE("#",C68,"-",E68,"-",F68,"-",G68,)</f>
        <v>#RP-KE-A-66</v>
      </c>
      <c r="I68" t="str">
        <f>concatenate("FO-",A68,"-",TEXT(B68,"00"),H68)</f>
        <v>FO-NBI-00#RP-KE-A-66</v>
      </c>
    </row>
    <row r="69">
      <c r="A69" t="str">
        <v>NBI</v>
      </c>
      <c r="C69" t="str">
        <v>RP</v>
      </c>
      <c r="D69" t="str">
        <f>vlookup(C69,'List of Chargers'!$A$2:$B$5,2,FALSE)</f>
        <v>Roam Point</v>
      </c>
      <c r="E69" t="str">
        <v>KE</v>
      </c>
      <c r="F69" t="str">
        <v>A</v>
      </c>
      <c r="G69" t="str">
        <v>67</v>
      </c>
      <c r="H69" t="str">
        <f>CONCATENATE("#",C69,"-",E69,"-",F69,"-",G69,)</f>
        <v>#RP-KE-A-67</v>
      </c>
      <c r="I69" t="str">
        <f>concatenate("FO-",A69,"-",TEXT(B69,"00"),H69)</f>
        <v>FO-NBI-00#RP-KE-A-67</v>
      </c>
    </row>
    <row r="70">
      <c r="A70" t="str">
        <v>NBI</v>
      </c>
      <c r="C70" t="str">
        <v>RP</v>
      </c>
      <c r="D70" t="str">
        <f>vlookup(C70,'List of Chargers'!$A$2:$B$5,2,FALSE)</f>
        <v>Roam Point</v>
      </c>
      <c r="E70" t="str">
        <v>KE</v>
      </c>
      <c r="F70" t="str">
        <v>A</v>
      </c>
      <c r="G70" t="str">
        <v>68</v>
      </c>
      <c r="H70" t="str">
        <f>CONCATENATE("#",C70,"-",E70,"-",F70,"-",G70,)</f>
        <v>#RP-KE-A-68</v>
      </c>
      <c r="I70" t="str">
        <f>concatenate("FO-",A70,"-",TEXT(B70,"00"),H70)</f>
        <v>FO-NBI-00#RP-KE-A-68</v>
      </c>
    </row>
    <row r="71">
      <c r="A71" t="str">
        <v>NBI</v>
      </c>
      <c r="C71" t="str">
        <v>RP</v>
      </c>
      <c r="D71" t="str">
        <f>vlookup(C71,'List of Chargers'!$A$2:$B$5,2,FALSE)</f>
        <v>Roam Point</v>
      </c>
      <c r="E71" t="str">
        <v>KE</v>
      </c>
      <c r="F71" t="str">
        <v>A</v>
      </c>
      <c r="G71" t="str">
        <v>69</v>
      </c>
      <c r="H71" t="str">
        <f>CONCATENATE("#",C71,"-",E71,"-",F71,"-",G71,)</f>
        <v>#RP-KE-A-69</v>
      </c>
      <c r="I71" t="str">
        <f>concatenate("FO-",A71,"-",TEXT(B71,"00"),H71)</f>
        <v>FO-NBI-00#RP-KE-A-69</v>
      </c>
    </row>
    <row r="72">
      <c r="A72" t="str">
        <v>NBI</v>
      </c>
      <c r="C72" t="str">
        <v>RP</v>
      </c>
      <c r="D72" t="str">
        <f>vlookup(C72,'List of Chargers'!$A$2:$B$5,2,FALSE)</f>
        <v>Roam Point</v>
      </c>
      <c r="E72" t="str">
        <v>KE</v>
      </c>
      <c r="F72" t="str">
        <v>A</v>
      </c>
      <c r="G72" t="str">
        <v>70</v>
      </c>
      <c r="H72" t="str">
        <f>CONCATENATE("#",C72,"-",E72,"-",F72,"-",G72,)</f>
        <v>#RP-KE-A-70</v>
      </c>
      <c r="I72" t="str">
        <f>concatenate("FO-",A72,"-",TEXT(B72,"00"),H72)</f>
        <v>FO-NBI-00#RP-KE-A-70</v>
      </c>
    </row>
    <row r="73">
      <c r="A73" t="str">
        <v>NBI</v>
      </c>
      <c r="C73" t="str">
        <v>RP</v>
      </c>
      <c r="D73" t="str">
        <f>vlookup(C73,'List of Chargers'!$A$2:$B$5,2,FALSE)</f>
        <v>Roam Point</v>
      </c>
      <c r="E73" t="str">
        <v>KE</v>
      </c>
      <c r="F73" t="str">
        <v>A</v>
      </c>
      <c r="G73" t="str">
        <v>71</v>
      </c>
      <c r="H73" t="str">
        <f>CONCATENATE("#",C73,"-",E73,"-",F73,"-",G73,)</f>
        <v>#RP-KE-A-71</v>
      </c>
      <c r="I73" t="str">
        <f>concatenate("FO-",A73,"-",TEXT(B73,"00"),H73)</f>
        <v>FO-NBI-00#RP-KE-A-71</v>
      </c>
    </row>
    <row r="74">
      <c r="A74" t="str">
        <v>NBI</v>
      </c>
      <c r="C74" t="str">
        <v>RP</v>
      </c>
      <c r="D74" t="str">
        <f>vlookup(C74,'List of Chargers'!$A$2:$B$5,2,FALSE)</f>
        <v>Roam Point</v>
      </c>
      <c r="E74" t="str">
        <v>KE</v>
      </c>
      <c r="F74" t="str">
        <v>A</v>
      </c>
      <c r="G74" t="str">
        <v>72</v>
      </c>
      <c r="H74" t="str">
        <f>CONCATENATE("#",C74,"-",E74,"-",F74,"-",G74,)</f>
        <v>#RP-KE-A-72</v>
      </c>
      <c r="I74" t="str">
        <f>concatenate("FO-",A74,"-",TEXT(B74,"00"),H74)</f>
        <v>FO-NBI-00#RP-KE-A-72</v>
      </c>
    </row>
    <row r="75">
      <c r="A75" t="str">
        <v>NBI</v>
      </c>
      <c r="C75" t="str">
        <v>RP</v>
      </c>
      <c r="D75" t="str">
        <f>vlookup(C75,'List of Chargers'!$A$2:$B$5,2,FALSE)</f>
        <v>Roam Point</v>
      </c>
      <c r="E75" t="str">
        <v>KE</v>
      </c>
      <c r="F75" t="str">
        <v>A</v>
      </c>
      <c r="G75" t="str">
        <v>73</v>
      </c>
      <c r="H75" t="str">
        <f>CONCATENATE("#",C75,"-",E75,"-",F75,"-",G75,)</f>
        <v>#RP-KE-A-73</v>
      </c>
      <c r="I75" t="str">
        <f>concatenate("FO-",A75,"-",TEXT(B75,"00"),H75)</f>
        <v>FO-NBI-00#RP-KE-A-73</v>
      </c>
    </row>
    <row r="76">
      <c r="A76" t="str">
        <v>NBI</v>
      </c>
      <c r="C76" t="str">
        <v>RP</v>
      </c>
      <c r="D76" t="str">
        <f>vlookup(C76,'List of Chargers'!$A$2:$B$5,2,FALSE)</f>
        <v>Roam Point</v>
      </c>
      <c r="E76" t="str">
        <v>KE</v>
      </c>
      <c r="F76" t="str">
        <v>A</v>
      </c>
      <c r="G76" t="str">
        <v>74</v>
      </c>
      <c r="H76" t="str">
        <f>CONCATENATE("#",C76,"-",E76,"-",F76,"-",G76,)</f>
        <v>#RP-KE-A-74</v>
      </c>
      <c r="I76" t="str">
        <f>concatenate("FO-",A76,"-",TEXT(B76,"00"),H76)</f>
        <v>FO-NBI-00#RP-KE-A-74</v>
      </c>
    </row>
    <row r="77">
      <c r="A77" t="str">
        <v>NBI</v>
      </c>
      <c r="C77" t="str">
        <v>RP</v>
      </c>
      <c r="D77" t="str">
        <f>vlookup(C77,'List of Chargers'!$A$2:$B$5,2,FALSE)</f>
        <v>Roam Point</v>
      </c>
      <c r="E77" t="str">
        <v>KE</v>
      </c>
      <c r="F77" t="str">
        <v>A</v>
      </c>
      <c r="G77" t="str">
        <v>75</v>
      </c>
      <c r="H77" t="str">
        <f>CONCATENATE("#",C77,"-",E77,"-",F77,"-",G77,)</f>
        <v>#RP-KE-A-75</v>
      </c>
      <c r="I77" t="str">
        <f>concatenate("FO-",A77,"-",TEXT(B77,"00"),H77)</f>
        <v>FO-NBI-00#RP-KE-A-75</v>
      </c>
    </row>
    <row r="78">
      <c r="A78" t="str">
        <v>NBI</v>
      </c>
      <c r="C78" t="str">
        <v>RP</v>
      </c>
      <c r="D78" t="str">
        <f>vlookup(C78,'List of Chargers'!$A$2:$B$5,2,FALSE)</f>
        <v>Roam Point</v>
      </c>
      <c r="E78" t="str">
        <v>KE</v>
      </c>
      <c r="F78" t="str">
        <v>A</v>
      </c>
      <c r="G78" t="str">
        <v>76</v>
      </c>
      <c r="H78" t="str">
        <f>CONCATENATE("#",C78,"-",E78,"-",F78,"-",G78,)</f>
        <v>#RP-KE-A-76</v>
      </c>
      <c r="I78" t="str">
        <f>concatenate("FO-",A78,"-",TEXT(B78,"00"),H78)</f>
        <v>FO-NBI-00#RP-KE-A-76</v>
      </c>
    </row>
    <row r="79">
      <c r="A79" t="str">
        <v>NBI</v>
      </c>
      <c r="C79" t="str">
        <v>RP</v>
      </c>
      <c r="D79" t="str">
        <f>vlookup(C79,'List of Chargers'!$A$2:$B$5,2,FALSE)</f>
        <v>Roam Point</v>
      </c>
      <c r="E79" t="str">
        <v>KE</v>
      </c>
      <c r="F79" t="str">
        <v>A</v>
      </c>
      <c r="G79" t="str">
        <v>77</v>
      </c>
      <c r="H79" t="str">
        <f>CONCATENATE("#",C79,"-",E79,"-",F79,"-",G79,)</f>
        <v>#RP-KE-A-77</v>
      </c>
      <c r="I79" t="str">
        <f>concatenate("FO-",A79,"-",TEXT(B79,"00"),H79)</f>
        <v>FO-NBI-00#RP-KE-A-77</v>
      </c>
    </row>
    <row r="80">
      <c r="A80" t="str">
        <v>NBI</v>
      </c>
      <c r="C80" t="str">
        <v>RP</v>
      </c>
      <c r="D80" t="str">
        <f>vlookup(C80,'List of Chargers'!$A$2:$B$5,2,FALSE)</f>
        <v>Roam Point</v>
      </c>
      <c r="E80" t="str">
        <v>KE</v>
      </c>
      <c r="F80" t="str">
        <v>A</v>
      </c>
      <c r="G80" t="str">
        <v>78</v>
      </c>
      <c r="H80" t="str">
        <f>CONCATENATE("#",C80,"-",E80,"-",F80,"-",G80,)</f>
        <v>#RP-KE-A-78</v>
      </c>
      <c r="I80" t="str">
        <f>concatenate("FO-",A80,"-",TEXT(B80,"00"),H80)</f>
        <v>FO-NBI-00#RP-KE-A-78</v>
      </c>
    </row>
    <row r="81">
      <c r="A81" t="str">
        <v>NBI</v>
      </c>
      <c r="C81" t="str">
        <v>RP</v>
      </c>
      <c r="D81" t="str">
        <f>vlookup(C81,'List of Chargers'!$A$2:$B$5,2,FALSE)</f>
        <v>Roam Point</v>
      </c>
      <c r="E81" t="str">
        <v>KE</v>
      </c>
      <c r="F81" t="str">
        <v>A</v>
      </c>
      <c r="G81" t="str">
        <v>79</v>
      </c>
      <c r="H81" t="str">
        <f>CONCATENATE("#",C81,"-",E81,"-",F81,"-",G81,)</f>
        <v>#RP-KE-A-79</v>
      </c>
      <c r="I81" t="str">
        <f>concatenate("FO-",A81,"-",TEXT(B81,"00"),H81)</f>
        <v>FO-NBI-00#RP-KE-A-79</v>
      </c>
    </row>
    <row r="82">
      <c r="A82" t="str">
        <v>NBI</v>
      </c>
      <c r="C82" t="str">
        <v>RP</v>
      </c>
      <c r="D82" t="str">
        <f>vlookup(C82,'List of Chargers'!$A$2:$B$5,2,FALSE)</f>
        <v>Roam Point</v>
      </c>
      <c r="E82" t="str">
        <v>KE</v>
      </c>
      <c r="F82" t="str">
        <v>A</v>
      </c>
      <c r="G82" t="str">
        <v>80</v>
      </c>
      <c r="H82" t="str">
        <f>CONCATENATE("#",C82,"-",E82,"-",F82,"-",G82,)</f>
        <v>#RP-KE-A-80</v>
      </c>
      <c r="I82" t="str">
        <f>concatenate("FO-",A82,"-",TEXT(B82,"00"),H82)</f>
        <v>FO-NBI-00#RP-KE-A-80</v>
      </c>
    </row>
    <row r="83">
      <c r="A83" t="str">
        <v>NBI</v>
      </c>
      <c r="C83" t="str">
        <v>RP</v>
      </c>
      <c r="D83" t="str">
        <f>vlookup(C83,'List of Chargers'!$A$2:$B$5,2,FALSE)</f>
        <v>Roam Point</v>
      </c>
      <c r="E83" t="str">
        <v>KE</v>
      </c>
      <c r="F83" t="str">
        <v>A</v>
      </c>
      <c r="G83" t="str">
        <v>81</v>
      </c>
      <c r="H83" t="str">
        <f>CONCATENATE("#",C83,"-",E83,"-",F83,"-",G83,)</f>
        <v>#RP-KE-A-81</v>
      </c>
      <c r="I83" t="str">
        <f>concatenate("FO-",A83,"-",TEXT(B83,"00"),H83)</f>
        <v>FO-NBI-00#RP-KE-A-81</v>
      </c>
    </row>
    <row r="84">
      <c r="A84" t="str">
        <v>NBI</v>
      </c>
      <c r="C84" t="str">
        <v>RP</v>
      </c>
      <c r="D84" t="str">
        <f>vlookup(C84,'List of Chargers'!$A$2:$B$5,2,FALSE)</f>
        <v>Roam Point</v>
      </c>
      <c r="E84" t="str">
        <v>KE</v>
      </c>
      <c r="F84" t="str">
        <v>A</v>
      </c>
      <c r="G84" t="str">
        <v>82</v>
      </c>
      <c r="H84" t="str">
        <f>CONCATENATE("#",C84,"-",E84,"-",F84,"-",G84,)</f>
        <v>#RP-KE-A-82</v>
      </c>
      <c r="I84" t="str">
        <f>concatenate("FO-",A84,"-",TEXT(B84,"00"),H84)</f>
        <v>FO-NBI-00#RP-KE-A-82</v>
      </c>
    </row>
    <row r="85">
      <c r="A85" t="str">
        <v>NBI</v>
      </c>
      <c r="C85" t="str">
        <v>RP</v>
      </c>
      <c r="D85" t="str">
        <f>vlookup(C85,'List of Chargers'!$A$2:$B$5,2,FALSE)</f>
        <v>Roam Point</v>
      </c>
      <c r="E85" t="str">
        <v>KE</v>
      </c>
      <c r="F85" t="str">
        <v>A</v>
      </c>
      <c r="G85" t="str">
        <v>83</v>
      </c>
      <c r="H85" t="str">
        <f>CONCATENATE("#",C85,"-",E85,"-",F85,"-",G85,)</f>
        <v>#RP-KE-A-83</v>
      </c>
      <c r="I85" t="str">
        <f>concatenate("FO-",A85,"-",TEXT(B85,"00"),H85)</f>
        <v>FO-NBI-00#RP-KE-A-83</v>
      </c>
    </row>
    <row r="86">
      <c r="A86" t="str">
        <v>NBI</v>
      </c>
      <c r="C86" t="str">
        <v>RP</v>
      </c>
      <c r="D86" t="str">
        <f>vlookup(C86,'List of Chargers'!$A$2:$B$5,2,FALSE)</f>
        <v>Roam Point</v>
      </c>
      <c r="E86" t="str">
        <v>KE</v>
      </c>
      <c r="F86" t="str">
        <v>A</v>
      </c>
      <c r="G86" t="str">
        <v>84</v>
      </c>
      <c r="H86" t="str">
        <f>CONCATENATE("#",C86,"-",E86,"-",F86,"-",G86,)</f>
        <v>#RP-KE-A-84</v>
      </c>
      <c r="I86" t="str">
        <f>concatenate("FO-",A86,"-",TEXT(B86,"00"),H86)</f>
        <v>FO-NBI-00#RP-KE-A-84</v>
      </c>
    </row>
    <row r="87">
      <c r="A87" t="str">
        <v>NBI</v>
      </c>
      <c r="C87" t="str">
        <v>RP</v>
      </c>
      <c r="D87" t="str">
        <f>vlookup(C87,'List of Chargers'!$A$2:$B$5,2,FALSE)</f>
        <v>Roam Point</v>
      </c>
      <c r="E87" t="str">
        <v>KE</v>
      </c>
      <c r="F87" t="str">
        <v>A</v>
      </c>
      <c r="G87" t="str">
        <v>85</v>
      </c>
      <c r="H87" t="str">
        <f>CONCATENATE("#",C87,"-",E87,"-",F87,"-",G87,)</f>
        <v>#RP-KE-A-85</v>
      </c>
      <c r="I87" t="str">
        <f>concatenate("FO-",A87,"-",TEXT(B87,"00"),H87)</f>
        <v>FO-NBI-00#RP-KE-A-85</v>
      </c>
    </row>
    <row r="88">
      <c r="A88" t="str">
        <v>NBI</v>
      </c>
      <c r="C88" t="str">
        <v>RP</v>
      </c>
      <c r="D88" t="str">
        <f>vlookup(C88,'List of Chargers'!$A$2:$B$5,2,FALSE)</f>
        <v>Roam Point</v>
      </c>
      <c r="E88" t="str">
        <v>KE</v>
      </c>
      <c r="F88" t="str">
        <v>A</v>
      </c>
      <c r="G88" t="str">
        <v>86</v>
      </c>
      <c r="H88" t="str">
        <f>CONCATENATE("#",C88,"-",E88,"-",F88,"-",G88,)</f>
        <v>#RP-KE-A-86</v>
      </c>
      <c r="I88" t="str">
        <f>concatenate("FO-",A88,"-",TEXT(B88,"00"),H88)</f>
        <v>FO-NBI-00#RP-KE-A-86</v>
      </c>
    </row>
    <row r="89">
      <c r="A89" t="str">
        <v>NBI</v>
      </c>
      <c r="C89" t="str">
        <v>RP</v>
      </c>
      <c r="D89" t="str">
        <f>vlookup(C89,'List of Chargers'!$A$2:$B$5,2,FALSE)</f>
        <v>Roam Point</v>
      </c>
      <c r="E89" t="str">
        <v>KE</v>
      </c>
      <c r="F89" t="str">
        <v>A</v>
      </c>
      <c r="G89" t="str">
        <v>87</v>
      </c>
      <c r="H89" t="str">
        <f>CONCATENATE("#",C89,"-",E89,"-",F89,"-",G89,)</f>
        <v>#RP-KE-A-87</v>
      </c>
      <c r="I89" t="str">
        <f>concatenate("FO-",A89,"-",TEXT(B89,"00"),H89)</f>
        <v>FO-NBI-00#RP-KE-A-87</v>
      </c>
    </row>
    <row r="90">
      <c r="A90" t="str">
        <v>NBI</v>
      </c>
      <c r="C90" t="str">
        <v>RP</v>
      </c>
      <c r="D90" t="str">
        <f>vlookup(C90,'List of Chargers'!$A$2:$B$5,2,FALSE)</f>
        <v>Roam Point</v>
      </c>
      <c r="E90" t="str">
        <v>KE</v>
      </c>
      <c r="F90" t="str">
        <v>A</v>
      </c>
      <c r="G90" t="str">
        <v>88</v>
      </c>
      <c r="H90" t="str">
        <f>CONCATENATE("#",C90,"-",E90,"-",F90,"-",G90,)</f>
        <v>#RP-KE-A-88</v>
      </c>
      <c r="I90" t="str">
        <f>concatenate("FO-",A90,"-",TEXT(B90,"00"),H90)</f>
        <v>FO-NBI-00#RP-KE-A-88</v>
      </c>
    </row>
    <row r="91">
      <c r="A91" t="str">
        <v>NBI</v>
      </c>
      <c r="C91" t="str">
        <v>RP</v>
      </c>
      <c r="D91" t="str">
        <f>vlookup(C91,'List of Chargers'!$A$2:$B$5,2,FALSE)</f>
        <v>Roam Point</v>
      </c>
      <c r="E91" t="str">
        <v>KE</v>
      </c>
      <c r="F91" t="str">
        <v>A</v>
      </c>
      <c r="G91" t="str">
        <v>89</v>
      </c>
      <c r="H91" t="str">
        <f>CONCATENATE("#",C91,"-",E91,"-",F91,"-",G91,)</f>
        <v>#RP-KE-A-89</v>
      </c>
      <c r="I91" t="str">
        <f>concatenate("FO-",A91,"-",TEXT(B91,"00"),H91)</f>
        <v>FO-NBI-00#RP-KE-A-89</v>
      </c>
    </row>
    <row r="92">
      <c r="A92" t="str">
        <v>NBI</v>
      </c>
      <c r="C92" t="str">
        <v>RP</v>
      </c>
      <c r="D92" t="str">
        <f>vlookup(C92,'List of Chargers'!$A$2:$B$5,2,FALSE)</f>
        <v>Roam Point</v>
      </c>
      <c r="E92" t="str">
        <v>KE</v>
      </c>
      <c r="F92" t="str">
        <v>A</v>
      </c>
      <c r="G92" t="str">
        <v>90</v>
      </c>
      <c r="H92" t="str">
        <f>CONCATENATE("#",C92,"-",E92,"-",F92,"-",G92,)</f>
        <v>#RP-KE-A-90</v>
      </c>
      <c r="I92" t="str">
        <f>concatenate("FO-",A92,"-",TEXT(B92,"00"),H92)</f>
        <v>FO-NBI-00#RP-KE-A-90</v>
      </c>
    </row>
    <row r="93">
      <c r="A93" t="str">
        <v>NBI</v>
      </c>
      <c r="C93" t="str">
        <v>RP</v>
      </c>
      <c r="D93" t="str">
        <f>vlookup(C93,'List of Chargers'!$A$2:$B$5,2,FALSE)</f>
        <v>Roam Point</v>
      </c>
      <c r="E93" t="str">
        <v>KE</v>
      </c>
      <c r="F93" t="str">
        <v>A</v>
      </c>
      <c r="G93" t="str">
        <v>91</v>
      </c>
      <c r="H93" t="str">
        <f>CONCATENATE("#",C93,"-",E93,"-",F93,"-",G93,)</f>
        <v>#RP-KE-A-91</v>
      </c>
      <c r="I93" t="str">
        <f>concatenate("FO-",A93,"-",TEXT(B93,"00"),H93)</f>
        <v>FO-NBI-00#RP-KE-A-91</v>
      </c>
    </row>
    <row r="94">
      <c r="A94" t="str">
        <v>NBI</v>
      </c>
      <c r="C94" t="str">
        <v>RP</v>
      </c>
      <c r="D94" t="str">
        <f>vlookup(C94,'List of Chargers'!$A$2:$B$5,2,FALSE)</f>
        <v>Roam Point</v>
      </c>
      <c r="E94" t="str">
        <v>KE</v>
      </c>
      <c r="F94" t="str">
        <v>A</v>
      </c>
      <c r="G94" t="str">
        <v>92</v>
      </c>
      <c r="H94" t="str">
        <f>CONCATENATE("#",C94,"-",E94,"-",F94,"-",G94,)</f>
        <v>#RP-KE-A-92</v>
      </c>
      <c r="I94" t="str">
        <f>concatenate("FO-",A94,"-",TEXT(B94,"00"),H94)</f>
        <v>FO-NBI-00#RP-KE-A-92</v>
      </c>
    </row>
    <row r="95">
      <c r="A95" t="str">
        <v>NBI</v>
      </c>
      <c r="C95" t="str">
        <v>RP</v>
      </c>
      <c r="D95" t="str">
        <f>vlookup(C95,'List of Chargers'!$A$2:$B$5,2,FALSE)</f>
        <v>Roam Point</v>
      </c>
      <c r="E95" t="str">
        <v>KE</v>
      </c>
      <c r="F95" t="str">
        <v>A</v>
      </c>
      <c r="G95" t="str">
        <v>93</v>
      </c>
      <c r="H95" t="str">
        <f>CONCATENATE("#",C95,"-",E95,"-",F95,"-",G95,)</f>
        <v>#RP-KE-A-93</v>
      </c>
      <c r="I95" t="str">
        <f>concatenate("FO-",A95,"-",TEXT(B95,"00"),H95)</f>
        <v>FO-NBI-00#RP-KE-A-93</v>
      </c>
    </row>
    <row r="96">
      <c r="A96" t="str">
        <v>NBI</v>
      </c>
      <c r="C96" t="str">
        <v>RP</v>
      </c>
      <c r="D96" t="str">
        <f>vlookup(C96,'List of Chargers'!$A$2:$B$5,2,FALSE)</f>
        <v>Roam Point</v>
      </c>
      <c r="E96" t="str">
        <v>KE</v>
      </c>
      <c r="F96" t="str">
        <v>A</v>
      </c>
      <c r="G96" t="str">
        <v>94</v>
      </c>
      <c r="H96" t="str">
        <f>CONCATENATE("#",C96,"-",E96,"-",F96,"-",G96,)</f>
        <v>#RP-KE-A-94</v>
      </c>
      <c r="I96" t="str">
        <f>concatenate("FO-",A96,"-",TEXT(B96,"00"),H96)</f>
        <v>FO-NBI-00#RP-KE-A-94</v>
      </c>
    </row>
    <row r="97">
      <c r="A97" t="str">
        <v>NBI</v>
      </c>
      <c r="C97" t="str">
        <v>RP</v>
      </c>
      <c r="D97" t="str">
        <f>vlookup(C97,'List of Chargers'!$A$2:$B$5,2,FALSE)</f>
        <v>Roam Point</v>
      </c>
      <c r="E97" t="str">
        <v>KE</v>
      </c>
      <c r="F97" t="str">
        <v>A</v>
      </c>
      <c r="G97" t="str">
        <v>95</v>
      </c>
      <c r="H97" t="str">
        <f>CONCATENATE("#",C97,"-",E97,"-",F97,"-",G97,)</f>
        <v>#RP-KE-A-95</v>
      </c>
      <c r="I97" t="str">
        <f>concatenate("FO-",A97,"-",TEXT(B97,"00"),H97)</f>
        <v>FO-NBI-00#RP-KE-A-95</v>
      </c>
    </row>
    <row r="98">
      <c r="A98" t="str">
        <v>NBI</v>
      </c>
      <c r="C98" t="str">
        <v>RP</v>
      </c>
      <c r="D98" t="str">
        <f>vlookup(C98,'List of Chargers'!$A$2:$B$5,2,FALSE)</f>
        <v>Roam Point</v>
      </c>
      <c r="E98" t="str">
        <v>KE</v>
      </c>
      <c r="F98" t="str">
        <v>A</v>
      </c>
      <c r="G98" t="str">
        <v>96</v>
      </c>
      <c r="H98" t="str">
        <f>CONCATENATE("#",C98,"-",E98,"-",F98,"-",G98,)</f>
        <v>#RP-KE-A-96</v>
      </c>
      <c r="I98" t="str">
        <f>concatenate("FO-",A98,"-",TEXT(B98,"00"),H98)</f>
        <v>FO-NBI-00#RP-KE-A-96</v>
      </c>
    </row>
    <row r="99">
      <c r="A99" t="str">
        <v>NBI</v>
      </c>
      <c r="C99" t="str">
        <v>RP</v>
      </c>
      <c r="D99" t="str">
        <f>vlookup(C99,'List of Chargers'!$A$2:$B$5,2,FALSE)</f>
        <v>Roam Point</v>
      </c>
      <c r="E99" t="str">
        <v>KE</v>
      </c>
      <c r="F99" t="str">
        <v>A</v>
      </c>
      <c r="G99" t="str">
        <v>97</v>
      </c>
      <c r="H99" t="str">
        <f>CONCATENATE("#",C99,"-",E99,"-",F99,"-",G99,)</f>
        <v>#RP-KE-A-97</v>
      </c>
      <c r="I99" t="str">
        <f>concatenate("FO-",A99,"-",TEXT(B99,"00"),H99)</f>
        <v>FO-NBI-00#RP-KE-A-97</v>
      </c>
    </row>
    <row r="100">
      <c r="A100" t="str">
        <v>NBI</v>
      </c>
      <c r="C100" t="str">
        <v>RP</v>
      </c>
      <c r="D100" t="str">
        <f>vlookup(C100,'List of Chargers'!$A$2:$B$5,2,FALSE)</f>
        <v>Roam Point</v>
      </c>
      <c r="E100" t="str">
        <v>KE</v>
      </c>
      <c r="F100" t="str">
        <v>A</v>
      </c>
      <c r="G100" t="str">
        <v>98</v>
      </c>
      <c r="H100" t="str">
        <f>CONCATENATE("#",C100,"-",E100,"-",F100,"-",G100,)</f>
        <v>#RP-KE-A-98</v>
      </c>
      <c r="I100" t="str">
        <f>concatenate("FO-",A100,"-",TEXT(B100,"00"),H100)</f>
        <v>FO-NBI-00#RP-KE-A-98</v>
      </c>
    </row>
    <row r="101">
      <c r="A101" t="str">
        <v>NBI</v>
      </c>
      <c r="C101" t="str">
        <v>RP</v>
      </c>
      <c r="D101" t="str">
        <f>vlookup(C101,'List of Chargers'!$A$2:$B$5,2,FALSE)</f>
        <v>Roam Point</v>
      </c>
      <c r="E101" t="str">
        <v>KE</v>
      </c>
      <c r="F101" t="str">
        <v>A</v>
      </c>
      <c r="G101" t="str">
        <v>99</v>
      </c>
      <c r="H101" t="str">
        <f>CONCATENATE("#",C101,"-",E101,"-",F101,"-",G101,)</f>
        <v>#RP-KE-A-99</v>
      </c>
      <c r="I101" t="str">
        <f>concatenate("FO-",A101,"-",TEXT(B101,"00"),H101)</f>
        <v>FO-NBI-00#RP-KE-A-99</v>
      </c>
    </row>
    <row r="102">
      <c r="A102" t="str">
        <v>NBI</v>
      </c>
      <c r="C102" t="str">
        <v>RP</v>
      </c>
      <c r="D102" t="str">
        <f>vlookup(C102,'List of Chargers'!$A$2:$B$5,2,FALSE)</f>
        <v>Roam Point</v>
      </c>
      <c r="E102" t="str">
        <v>KE</v>
      </c>
      <c r="F102" t="str">
        <v>A</v>
      </c>
      <c r="G102" t="str">
        <v>100</v>
      </c>
      <c r="H102" t="str">
        <f>CONCATENATE("#",C102,"-",E102,"-",F102,"-",G102,)</f>
        <v>#RP-KE-A-100</v>
      </c>
      <c r="I102" t="str">
        <f>concatenate("FO-",A102,"-",TEXT(B102,"00"),H102)</f>
        <v>FO-NBI-00#RP-KE-A-100</v>
      </c>
    </row>
    <row r="103">
      <c r="A103" t="str">
        <v>NBI</v>
      </c>
      <c r="C103" t="str">
        <v>RP</v>
      </c>
      <c r="D103" t="str">
        <f>vlookup(C103,'List of Chargers'!$A$2:$B$5,2,FALSE)</f>
        <v>Roam Point</v>
      </c>
      <c r="E103" t="str">
        <v>KE</v>
      </c>
      <c r="F103" t="str">
        <v>A</v>
      </c>
      <c r="G103" t="str">
        <v>101</v>
      </c>
      <c r="H103" t="str">
        <f>CONCATENATE("#",C103,"-",E103,"-",F103,"-",G103,)</f>
        <v>#RP-KE-A-101</v>
      </c>
      <c r="I103" t="str">
        <f>concatenate("FO-",A103,"-",TEXT(B103,"00"),H103)</f>
        <v>FO-NBI-00#RP-KE-A-101</v>
      </c>
    </row>
    <row r="104">
      <c r="A104" t="str">
        <v>NBI</v>
      </c>
      <c r="C104" t="str">
        <v>RP</v>
      </c>
      <c r="D104" t="str">
        <f>vlookup(C104,'List of Chargers'!$A$2:$B$5,2,FALSE)</f>
        <v>Roam Point</v>
      </c>
      <c r="E104" t="str">
        <v>KE</v>
      </c>
      <c r="F104" t="str">
        <v>A</v>
      </c>
      <c r="G104" t="str">
        <v>102</v>
      </c>
      <c r="H104" t="str">
        <f>CONCATENATE("#",C104,"-",E104,"-",F104,"-",G104,)</f>
        <v>#RP-KE-A-102</v>
      </c>
      <c r="I104" t="str">
        <f>concatenate("FO-",A104,"-",TEXT(B104,"00"),H104)</f>
        <v>FO-NBI-00#RP-KE-A-102</v>
      </c>
    </row>
    <row r="105">
      <c r="A105" t="str">
        <v>NBI</v>
      </c>
      <c r="C105" t="str">
        <v>RP</v>
      </c>
      <c r="D105" t="str">
        <f>vlookup(C105,'List of Chargers'!$A$2:$B$5,2,FALSE)</f>
        <v>Roam Point</v>
      </c>
      <c r="E105" t="str">
        <v>KE</v>
      </c>
      <c r="F105" t="str">
        <v>A</v>
      </c>
      <c r="G105" t="str">
        <v>103</v>
      </c>
      <c r="H105" t="str">
        <f>CONCATENATE("#",C105,"-",E105,"-",F105,"-",G105,)</f>
        <v>#RP-KE-A-103</v>
      </c>
      <c r="I105" t="str">
        <f>concatenate("FO-",A105,"-",TEXT(B105,"00"),H105)</f>
        <v>FO-NBI-00#RP-KE-A-103</v>
      </c>
    </row>
    <row r="106">
      <c r="A106" t="str">
        <v>NBI</v>
      </c>
      <c r="C106" t="str">
        <v>RP</v>
      </c>
      <c r="D106" t="str">
        <f>vlookup(C106,'List of Chargers'!$A$2:$B$5,2,FALSE)</f>
        <v>Roam Point</v>
      </c>
      <c r="E106" t="str">
        <v>KE</v>
      </c>
      <c r="F106" t="str">
        <v>A</v>
      </c>
      <c r="G106" t="str">
        <v>104</v>
      </c>
      <c r="H106" t="str">
        <f>CONCATENATE("#",C106,"-",E106,"-",F106,"-",G106,)</f>
        <v>#RP-KE-A-104</v>
      </c>
      <c r="I106" t="str">
        <f>concatenate("FO-",A106,"-",TEXT(B106,"00"),H106)</f>
        <v>FO-NBI-00#RP-KE-A-104</v>
      </c>
    </row>
    <row r="107">
      <c r="A107" t="str">
        <v>NBI</v>
      </c>
      <c r="C107" t="str">
        <v>RP</v>
      </c>
      <c r="D107" t="str">
        <f>vlookup(C107,'List of Chargers'!$A$2:$B$5,2,FALSE)</f>
        <v>Roam Point</v>
      </c>
      <c r="E107" t="str">
        <v>KE</v>
      </c>
      <c r="F107" t="str">
        <v>A</v>
      </c>
      <c r="G107" t="str">
        <v>105</v>
      </c>
      <c r="H107" t="str">
        <f>CONCATENATE("#",C107,"-",E107,"-",F107,"-",G107,)</f>
        <v>#RP-KE-A-105</v>
      </c>
      <c r="I107" t="str">
        <f>concatenate("FO-",A107,"-",TEXT(B107,"00"),H107)</f>
        <v>FO-NBI-00#RP-KE-A-105</v>
      </c>
    </row>
    <row r="108">
      <c r="A108" t="str">
        <v>NBI</v>
      </c>
      <c r="C108" t="str">
        <v>RP</v>
      </c>
      <c r="D108" t="str">
        <f>vlookup(C108,'List of Chargers'!$A$2:$B$5,2,FALSE)</f>
        <v>Roam Point</v>
      </c>
      <c r="E108" t="str">
        <v>KE</v>
      </c>
      <c r="F108" t="str">
        <v>A</v>
      </c>
      <c r="G108" t="str">
        <v>106</v>
      </c>
      <c r="H108" t="str">
        <f>CONCATENATE("#",C108,"-",E108,"-",F108,"-",G108,)</f>
        <v>#RP-KE-A-106</v>
      </c>
      <c r="I108" t="str">
        <f>concatenate("FO-",A108,"-",TEXT(B108,"00"),H108)</f>
        <v>FO-NBI-00#RP-KE-A-106</v>
      </c>
    </row>
    <row r="109">
      <c r="A109" t="str">
        <v>NBI</v>
      </c>
      <c r="C109" t="str">
        <v>RP</v>
      </c>
      <c r="D109" t="str">
        <f>vlookup(C109,'List of Chargers'!$A$2:$B$5,2,FALSE)</f>
        <v>Roam Point</v>
      </c>
      <c r="E109" t="str">
        <v>KE</v>
      </c>
      <c r="F109" t="str">
        <v>A</v>
      </c>
      <c r="G109" t="str">
        <v>107</v>
      </c>
      <c r="H109" t="str">
        <f>CONCATENATE("#",C109,"-",E109,"-",F109,"-",G109,)</f>
        <v>#RP-KE-A-107</v>
      </c>
      <c r="I109" t="str">
        <f>concatenate("FO-",A109,"-",TEXT(B109,"00"),H109)</f>
        <v>FO-NBI-00#RP-KE-A-107</v>
      </c>
    </row>
    <row r="110">
      <c r="A110" t="str">
        <v>NBI</v>
      </c>
      <c r="C110" t="str">
        <v>RP</v>
      </c>
      <c r="D110" t="str">
        <f>vlookup(C110,'List of Chargers'!$A$2:$B$5,2,FALSE)</f>
        <v>Roam Point</v>
      </c>
      <c r="E110" t="str">
        <v>KE</v>
      </c>
      <c r="F110" t="str">
        <v>A</v>
      </c>
      <c r="G110" t="str">
        <v>108</v>
      </c>
      <c r="H110" t="str">
        <f>CONCATENATE("#",C110,"-",E110,"-",F110,"-",G110,)</f>
        <v>#RP-KE-A-108</v>
      </c>
      <c r="I110" t="str">
        <f>concatenate("FO-",A110,"-",TEXT(B110,"00"),H110)</f>
        <v>FO-NBI-00#RP-KE-A-108</v>
      </c>
    </row>
    <row r="111">
      <c r="A111" t="str">
        <v>NBI</v>
      </c>
      <c r="C111" t="str">
        <v>RP</v>
      </c>
      <c r="D111" t="str">
        <f>vlookup(C111,'List of Chargers'!$A$2:$B$5,2,FALSE)</f>
        <v>Roam Point</v>
      </c>
      <c r="E111" t="str">
        <v>KE</v>
      </c>
      <c r="F111" t="str">
        <v>A</v>
      </c>
      <c r="G111" t="str">
        <v>109</v>
      </c>
      <c r="H111" t="str">
        <f>CONCATENATE("#",C111,"-",E111,"-",F111,"-",G111,)</f>
        <v>#RP-KE-A-109</v>
      </c>
      <c r="I111" t="str">
        <f>concatenate("FO-",A111,"-",TEXT(B111,"00"),H111)</f>
        <v>FO-NBI-00#RP-KE-A-109</v>
      </c>
    </row>
    <row r="112">
      <c r="A112" t="str">
        <v>NBI</v>
      </c>
      <c r="C112" t="str">
        <v>RP</v>
      </c>
      <c r="D112" t="str">
        <f>vlookup(C112,'List of Chargers'!$A$2:$B$5,2,FALSE)</f>
        <v>Roam Point</v>
      </c>
      <c r="E112" t="str">
        <v>KE</v>
      </c>
      <c r="F112" t="str">
        <v>A</v>
      </c>
      <c r="G112" t="str">
        <v>110</v>
      </c>
      <c r="H112" t="str">
        <f>CONCATENATE("#",C112,"-",E112,"-",F112,"-",G112,)</f>
        <v>#RP-KE-A-110</v>
      </c>
      <c r="I112" t="str">
        <f>concatenate("FO-",A112,"-",TEXT(B112,"00"),H112)</f>
        <v>FO-NBI-00#RP-KE-A-110</v>
      </c>
    </row>
    <row r="113">
      <c r="A113" t="str">
        <v>NBI</v>
      </c>
      <c r="C113" t="str">
        <v>RP</v>
      </c>
      <c r="D113" t="str">
        <f>vlookup(C113,'List of Chargers'!$A$2:$B$5,2,FALSE)</f>
        <v>Roam Point</v>
      </c>
      <c r="E113" t="str">
        <v>KE</v>
      </c>
      <c r="F113" t="str">
        <v>A</v>
      </c>
      <c r="G113" t="str">
        <v>111</v>
      </c>
      <c r="H113" t="str">
        <f>CONCATENATE("#",C113,"-",E113,"-",F113,"-",G113,)</f>
        <v>#RP-KE-A-111</v>
      </c>
      <c r="I113" t="str">
        <f>concatenate("FO-",A113,"-",TEXT(B113,"00"),H113)</f>
        <v>FO-NBI-00#RP-KE-A-111</v>
      </c>
    </row>
    <row r="114">
      <c r="A114" t="str">
        <v>NBI</v>
      </c>
      <c r="C114" t="str">
        <v>RP</v>
      </c>
      <c r="D114" t="str">
        <f>vlookup(C114,'List of Chargers'!$A$2:$B$5,2,FALSE)</f>
        <v>Roam Point</v>
      </c>
      <c r="E114" t="str">
        <v>KE</v>
      </c>
      <c r="F114" t="str">
        <v>A</v>
      </c>
      <c r="G114" t="str">
        <v>112</v>
      </c>
      <c r="H114" t="str">
        <f>CONCATENATE("#",C114,"-",E114,"-",F114,"-",G114,)</f>
        <v>#RP-KE-A-112</v>
      </c>
      <c r="I114" t="str">
        <f>concatenate("FO-",A114,"-",TEXT(B114,"00"),H114)</f>
        <v>FO-NBI-00#RP-KE-A-112</v>
      </c>
    </row>
    <row r="115">
      <c r="A115" t="str">
        <v>NBI</v>
      </c>
      <c r="C115" t="str">
        <v>RP</v>
      </c>
      <c r="D115" t="str">
        <f>vlookup(C115,'List of Chargers'!$A$2:$B$5,2,FALSE)</f>
        <v>Roam Point</v>
      </c>
      <c r="E115" t="str">
        <v>KE</v>
      </c>
      <c r="F115" t="str">
        <v>A</v>
      </c>
      <c r="G115" t="str">
        <v>113</v>
      </c>
      <c r="H115" t="str">
        <f>CONCATENATE("#",C115,"-",E115,"-",F115,"-",G115,)</f>
        <v>#RP-KE-A-113</v>
      </c>
      <c r="I115" t="str">
        <f>concatenate("FO-",A115,"-",TEXT(B115,"00"),H115)</f>
        <v>FO-NBI-00#RP-KE-A-113</v>
      </c>
    </row>
    <row r="116">
      <c r="A116" t="str">
        <v>NBI</v>
      </c>
      <c r="C116" t="str">
        <v>RP</v>
      </c>
      <c r="D116" t="str">
        <f>vlookup(C116,'List of Chargers'!$A$2:$B$5,2,FALSE)</f>
        <v>Roam Point</v>
      </c>
      <c r="E116" t="str">
        <v>KE</v>
      </c>
      <c r="F116" t="str">
        <v>A</v>
      </c>
      <c r="G116" t="str">
        <v>114</v>
      </c>
      <c r="H116" t="str">
        <f>CONCATENATE("#",C116,"-",E116,"-",F116,"-",G116,)</f>
        <v>#RP-KE-A-114</v>
      </c>
      <c r="I116" t="str">
        <f>concatenate("FO-",A116,"-",TEXT(B116,"00"),H116)</f>
        <v>FO-NBI-00#RP-KE-A-114</v>
      </c>
    </row>
    <row r="117">
      <c r="A117" t="str">
        <v>NBI</v>
      </c>
      <c r="C117" t="str">
        <v>RP</v>
      </c>
      <c r="D117" t="str">
        <f>vlookup(C117,'List of Chargers'!$A$2:$B$5,2,FALSE)</f>
        <v>Roam Point</v>
      </c>
      <c r="E117" t="str">
        <v>KE</v>
      </c>
      <c r="F117" t="str">
        <v>A</v>
      </c>
      <c r="G117" t="str">
        <v>115</v>
      </c>
      <c r="H117" t="str">
        <f>CONCATENATE("#",C117,"-",E117,"-",F117,"-",G117,)</f>
        <v>#RP-KE-A-115</v>
      </c>
      <c r="I117" t="str">
        <f>concatenate("FO-",A117,"-",TEXT(B117,"00"),H117)</f>
        <v>FO-NBI-00#RP-KE-A-115</v>
      </c>
    </row>
    <row r="118">
      <c r="A118" t="str">
        <v>NBI</v>
      </c>
      <c r="C118" t="str">
        <v>RP</v>
      </c>
      <c r="D118" t="str">
        <f>vlookup(C118,'List of Chargers'!$A$2:$B$5,2,FALSE)</f>
        <v>Roam Point</v>
      </c>
      <c r="E118" t="str">
        <v>KE</v>
      </c>
      <c r="F118" t="str">
        <v>A</v>
      </c>
      <c r="G118" t="str">
        <v>116</v>
      </c>
      <c r="H118" t="str">
        <f>CONCATENATE("#",C118,"-",E118,"-",F118,"-",G118,)</f>
        <v>#RP-KE-A-116</v>
      </c>
      <c r="I118" t="str">
        <f>concatenate("FO-",A118,"-",TEXT(B118,"00"),H118)</f>
        <v>FO-NBI-00#RP-KE-A-116</v>
      </c>
    </row>
    <row r="119">
      <c r="A119" t="str">
        <v>NBI</v>
      </c>
      <c r="C119" t="str">
        <v>RP</v>
      </c>
      <c r="D119" t="str">
        <f>vlookup(C119,'List of Chargers'!$A$2:$B$5,2,FALSE)</f>
        <v>Roam Point</v>
      </c>
      <c r="E119" t="str">
        <v>KE</v>
      </c>
      <c r="F119" t="str">
        <v>A</v>
      </c>
      <c r="G119" t="str">
        <v>117</v>
      </c>
      <c r="H119" t="str">
        <f>CONCATENATE("#",C119,"-",E119,"-",F119,"-",G119,)</f>
        <v>#RP-KE-A-117</v>
      </c>
      <c r="I119" t="str">
        <f>concatenate("FO-",A119,"-",TEXT(B119,"00"),H119)</f>
        <v>FO-NBI-00#RP-KE-A-117</v>
      </c>
    </row>
    <row r="120">
      <c r="A120" t="str">
        <v>NBI</v>
      </c>
      <c r="C120" t="str">
        <v>RP</v>
      </c>
      <c r="D120" t="str">
        <f>vlookup(C120,'List of Chargers'!$A$2:$B$5,2,FALSE)</f>
        <v>Roam Point</v>
      </c>
      <c r="E120" t="str">
        <v>KE</v>
      </c>
      <c r="F120" t="str">
        <v>A</v>
      </c>
      <c r="G120" t="str">
        <v>118</v>
      </c>
      <c r="H120" t="str">
        <f>CONCATENATE("#",C120,"-",E120,"-",F120,"-",G120,)</f>
        <v>#RP-KE-A-118</v>
      </c>
      <c r="I120" t="str">
        <f>concatenate("FO-",A120,"-",TEXT(B120,"00"),H120)</f>
        <v>FO-NBI-00#RP-KE-A-118</v>
      </c>
    </row>
    <row r="121">
      <c r="A121" t="str">
        <v>NBI</v>
      </c>
      <c r="C121" t="str">
        <v>RP</v>
      </c>
      <c r="D121" t="str">
        <f>vlookup(C121,'List of Chargers'!$A$2:$B$5,2,FALSE)</f>
        <v>Roam Point</v>
      </c>
      <c r="E121" t="str">
        <v>KE</v>
      </c>
      <c r="F121" t="str">
        <v>A</v>
      </c>
      <c r="G121" t="str">
        <v>119</v>
      </c>
      <c r="H121" t="str">
        <f>CONCATENATE("#",C121,"-",E121,"-",F121,"-",G121,)</f>
        <v>#RP-KE-A-119</v>
      </c>
      <c r="I121" t="str">
        <f>concatenate("FO-",A121,"-",TEXT(B121,"00"),H121)</f>
        <v>FO-NBI-00#RP-KE-A-119</v>
      </c>
    </row>
    <row r="122">
      <c r="A122" t="str">
        <v>NBI</v>
      </c>
      <c r="C122" t="str">
        <v>RP</v>
      </c>
      <c r="D122" t="str">
        <f>vlookup(C122,'List of Chargers'!$A$2:$B$5,2,FALSE)</f>
        <v>Roam Point</v>
      </c>
      <c r="E122" t="str">
        <v>KE</v>
      </c>
      <c r="F122" t="str">
        <v>A</v>
      </c>
      <c r="G122" t="str">
        <v>120</v>
      </c>
      <c r="H122" t="str">
        <f>CONCATENATE("#",C122,"-",E122,"-",F122,"-",G122,)</f>
        <v>#RP-KE-A-120</v>
      </c>
      <c r="I122" t="str">
        <f>concatenate("FO-",A122,"-",TEXT(B122,"00"),H122)</f>
        <v>FO-NBI-00#RP-KE-A-120</v>
      </c>
    </row>
    <row r="123">
      <c r="A123" t="str">
        <v>NBI</v>
      </c>
      <c r="C123" t="str">
        <v>RP</v>
      </c>
      <c r="D123" t="str">
        <f>vlookup(C123,'List of Chargers'!$A$2:$B$5,2,FALSE)</f>
        <v>Roam Point</v>
      </c>
      <c r="E123" t="str">
        <v>KE</v>
      </c>
      <c r="F123" t="str">
        <v>A</v>
      </c>
      <c r="G123" t="str">
        <v>121</v>
      </c>
      <c r="H123" t="str">
        <f>CONCATENATE("#",C123,"-",E123,"-",F123,"-",G123,)</f>
        <v>#RP-KE-A-121</v>
      </c>
      <c r="I123" t="str">
        <f>concatenate("FO-",A123,"-",TEXT(B123,"00"),H123)</f>
        <v>FO-NBI-00#RP-KE-A-121</v>
      </c>
    </row>
    <row r="124">
      <c r="A124" t="str">
        <v>NBI</v>
      </c>
      <c r="C124" t="str">
        <v>RP</v>
      </c>
      <c r="D124" t="str">
        <f>vlookup(C124,'List of Chargers'!$A$2:$B$5,2,FALSE)</f>
        <v>Roam Point</v>
      </c>
      <c r="E124" t="str">
        <v>KE</v>
      </c>
      <c r="F124" t="str">
        <v>A</v>
      </c>
      <c r="G124" t="str">
        <v>122</v>
      </c>
      <c r="H124" t="str">
        <f>CONCATENATE("#",C124,"-",E124,"-",F124,"-",G124,)</f>
        <v>#RP-KE-A-122</v>
      </c>
      <c r="I124" t="str">
        <f>concatenate("FO-",A124,"-",TEXT(B124,"00"),H124)</f>
        <v>FO-NBI-00#RP-KE-A-122</v>
      </c>
    </row>
    <row r="125">
      <c r="A125" t="str">
        <v>NBI</v>
      </c>
      <c r="C125" t="str">
        <v>RP</v>
      </c>
      <c r="D125" t="str">
        <f>vlookup(C125,'List of Chargers'!$A$2:$B$5,2,FALSE)</f>
        <v>Roam Point</v>
      </c>
      <c r="E125" t="str">
        <v>KE</v>
      </c>
      <c r="F125" t="str">
        <v>A</v>
      </c>
      <c r="G125" t="str">
        <v>123</v>
      </c>
      <c r="H125" t="str">
        <f>CONCATENATE("#",C125,"-",E125,"-",F125,"-",G125,)</f>
        <v>#RP-KE-A-123</v>
      </c>
      <c r="I125" t="str">
        <f>concatenate("FO-",A125,"-",TEXT(B125,"00"),H125)</f>
        <v>FO-NBI-00#RP-KE-A-123</v>
      </c>
    </row>
    <row r="126">
      <c r="A126" t="str">
        <v>NBI</v>
      </c>
      <c r="C126" t="str">
        <v>RP</v>
      </c>
      <c r="D126" t="str">
        <f>vlookup(C126,'List of Chargers'!$A$2:$B$5,2,FALSE)</f>
        <v>Roam Point</v>
      </c>
      <c r="E126" t="str">
        <v>KE</v>
      </c>
      <c r="F126" t="str">
        <v>A</v>
      </c>
      <c r="G126" t="str">
        <v>124</v>
      </c>
      <c r="H126" t="str">
        <f>CONCATENATE("#",C126,"-",E126,"-",F126,"-",G126,)</f>
        <v>#RP-KE-A-124</v>
      </c>
      <c r="I126" t="str">
        <f>concatenate("FO-",A126,"-",TEXT(B126,"00"),H126)</f>
        <v>FO-NBI-00#RP-KE-A-124</v>
      </c>
    </row>
    <row r="127">
      <c r="A127" t="str">
        <v>NBI</v>
      </c>
      <c r="C127" t="str">
        <v>RP</v>
      </c>
      <c r="D127" t="str">
        <f>vlookup(C127,'List of Chargers'!$A$2:$B$5,2,FALSE)</f>
        <v>Roam Point</v>
      </c>
      <c r="E127" t="str">
        <v>KE</v>
      </c>
      <c r="F127" t="str">
        <v>A</v>
      </c>
      <c r="G127" t="str">
        <v>125</v>
      </c>
      <c r="H127" t="str">
        <f>CONCATENATE("#",C127,"-",E127,"-",F127,"-",G127,)</f>
        <v>#RP-KE-A-125</v>
      </c>
      <c r="I127" t="str">
        <f>concatenate("FO-",A127,"-",TEXT(B127,"00"),H127)</f>
        <v>FO-NBI-00#RP-KE-A-125</v>
      </c>
    </row>
    <row r="128">
      <c r="A128" t="str">
        <v>NBI</v>
      </c>
      <c r="C128" t="str">
        <v>RP</v>
      </c>
      <c r="D128" t="str">
        <f>vlookup(C128,'List of Chargers'!$A$2:$B$5,2,FALSE)</f>
        <v>Roam Point</v>
      </c>
      <c r="E128" t="str">
        <v>KE</v>
      </c>
      <c r="F128" t="str">
        <v>A</v>
      </c>
      <c r="G128" t="str">
        <v>126</v>
      </c>
      <c r="H128" t="str">
        <f>CONCATENATE("#",C128,"-",E128,"-",F128,"-",G128,)</f>
        <v>#RP-KE-A-126</v>
      </c>
      <c r="I128" t="str">
        <f>concatenate("FO-",A128,"-",TEXT(B128,"00"),H128)</f>
        <v>FO-NBI-00#RP-KE-A-126</v>
      </c>
    </row>
    <row r="129">
      <c r="A129" t="str">
        <v>NBI</v>
      </c>
      <c r="C129" t="str">
        <v>RP</v>
      </c>
      <c r="D129" t="str">
        <f>vlookup(C129,'List of Chargers'!$A$2:$B$5,2,FALSE)</f>
        <v>Roam Point</v>
      </c>
      <c r="E129" t="str">
        <v>KE</v>
      </c>
      <c r="F129" t="str">
        <v>A</v>
      </c>
      <c r="G129" t="str">
        <v>127</v>
      </c>
      <c r="H129" t="str">
        <f>CONCATENATE("#",C129,"-",E129,"-",F129,"-",G129,)</f>
        <v>#RP-KE-A-127</v>
      </c>
      <c r="I129" t="str">
        <f>concatenate("FO-",A129,"-",TEXT(B129,"00"),H129)</f>
        <v>FO-NBI-00#RP-KE-A-127</v>
      </c>
    </row>
    <row r="130">
      <c r="A130" t="str">
        <v>NBI</v>
      </c>
      <c r="C130" t="str">
        <v>RP</v>
      </c>
      <c r="D130" t="str">
        <f>vlookup(C130,'List of Chargers'!$A$2:$B$5,2,FALSE)</f>
        <v>Roam Point</v>
      </c>
      <c r="E130" t="str">
        <v>KE</v>
      </c>
      <c r="F130" t="str">
        <v>A</v>
      </c>
      <c r="G130" t="str">
        <v>128</v>
      </c>
      <c r="H130" t="str">
        <f>CONCATENATE("#",C130,"-",E130,"-",F130,"-",G130,)</f>
        <v>#RP-KE-A-128</v>
      </c>
      <c r="I130" t="str">
        <f>concatenate("FO-",A130,"-",TEXT(B130,"00"),H130)</f>
        <v>FO-NBI-00#RP-KE-A-128</v>
      </c>
    </row>
    <row r="131">
      <c r="A131" t="str">
        <v>NBI</v>
      </c>
      <c r="C131" t="str">
        <v>RP</v>
      </c>
      <c r="D131" t="str">
        <f>vlookup(C131,'List of Chargers'!$A$2:$B$5,2,FALSE)</f>
        <v>Roam Point</v>
      </c>
      <c r="E131" t="str">
        <v>KE</v>
      </c>
      <c r="F131" t="str">
        <v>A</v>
      </c>
      <c r="G131" t="str">
        <v>129</v>
      </c>
      <c r="H131" t="str">
        <f>CONCATENATE("#",C131,"-",E131,"-",F131,"-",G131,)</f>
        <v>#RP-KE-A-129</v>
      </c>
      <c r="I131" t="str">
        <f>concatenate("FO-",A131,"-",TEXT(B131,"00"),H131)</f>
        <v>FO-NBI-00#RP-KE-A-129</v>
      </c>
    </row>
    <row r="132">
      <c r="A132" t="str">
        <v>NBI</v>
      </c>
      <c r="C132" t="str">
        <v>RP</v>
      </c>
      <c r="D132" t="str">
        <f>vlookup(C132,'List of Chargers'!$A$2:$B$5,2,FALSE)</f>
        <v>Roam Point</v>
      </c>
      <c r="E132" t="str">
        <v>KE</v>
      </c>
      <c r="F132" t="str">
        <v>A</v>
      </c>
      <c r="G132" t="str">
        <v>130</v>
      </c>
      <c r="H132" t="str">
        <f>CONCATENATE("#",C132,"-",E132,"-",F132,"-",G132,)</f>
        <v>#RP-KE-A-130</v>
      </c>
      <c r="I132" t="str">
        <f>concatenate("FO-",A132,"-",TEXT(B132,"00"),H132)</f>
        <v>FO-NBI-00#RP-KE-A-130</v>
      </c>
    </row>
    <row r="133">
      <c r="A133" t="str">
        <v>NBI</v>
      </c>
      <c r="C133" t="str">
        <v>RP</v>
      </c>
      <c r="D133" t="str">
        <f>vlookup(C133,'List of Chargers'!$A$2:$B$5,2,FALSE)</f>
        <v>Roam Point</v>
      </c>
      <c r="E133" t="str">
        <v>KE</v>
      </c>
      <c r="F133" t="str">
        <v>A</v>
      </c>
      <c r="G133" t="str">
        <v>131</v>
      </c>
      <c r="H133" t="str">
        <f>CONCATENATE("#",C133,"-",E133,"-",F133,"-",G133,)</f>
        <v>#RP-KE-A-131</v>
      </c>
      <c r="I133" t="str">
        <f>concatenate("FO-",A133,"-",TEXT(B133,"00"),H133)</f>
        <v>FO-NBI-00#RP-KE-A-131</v>
      </c>
    </row>
    <row r="134">
      <c r="A134" t="str">
        <v>NBI</v>
      </c>
      <c r="C134" t="str">
        <v>RP</v>
      </c>
      <c r="D134" t="str">
        <f>vlookup(C134,'List of Chargers'!$A$2:$B$5,2,FALSE)</f>
        <v>Roam Point</v>
      </c>
      <c r="E134" t="str">
        <v>KE</v>
      </c>
      <c r="F134" t="str">
        <v>A</v>
      </c>
      <c r="G134" t="str">
        <v>132</v>
      </c>
      <c r="H134" t="str">
        <f>CONCATENATE("#",C134,"-",E134,"-",F134,"-",G134,)</f>
        <v>#RP-KE-A-132</v>
      </c>
      <c r="I134" t="str">
        <f>concatenate("FO-",A134,"-",TEXT(B134,"00"),H134)</f>
        <v>FO-NBI-00#RP-KE-A-132</v>
      </c>
    </row>
    <row r="135">
      <c r="A135" t="str">
        <v>NBI</v>
      </c>
      <c r="C135" t="str">
        <v>RP</v>
      </c>
      <c r="D135" t="str">
        <f>vlookup(C135,'List of Chargers'!$A$2:$B$5,2,FALSE)</f>
        <v>Roam Point</v>
      </c>
      <c r="E135" t="str">
        <v>KE</v>
      </c>
      <c r="F135" t="str">
        <v>A</v>
      </c>
      <c r="G135" t="str">
        <v>133</v>
      </c>
      <c r="H135" t="str">
        <f>CONCATENATE("#",C135,"-",E135,"-",F135,"-",G135,)</f>
        <v>#RP-KE-A-133</v>
      </c>
      <c r="I135" t="str">
        <f>concatenate("FO-",A135,"-",TEXT(B135,"00"),H135)</f>
        <v>FO-NBI-00#RP-KE-A-133</v>
      </c>
    </row>
    <row r="136">
      <c r="A136" t="str">
        <v>NBI</v>
      </c>
      <c r="C136" t="str">
        <v>RP</v>
      </c>
      <c r="D136" t="str">
        <f>vlookup(C136,'List of Chargers'!$A$2:$B$5,2,FALSE)</f>
        <v>Roam Point</v>
      </c>
      <c r="E136" t="str">
        <v>KE</v>
      </c>
      <c r="F136" t="str">
        <v>A</v>
      </c>
      <c r="G136" t="str">
        <v>134</v>
      </c>
      <c r="H136" t="str">
        <f>CONCATENATE("#",C136,"-",E136,"-",F136,"-",G136,)</f>
        <v>#RP-KE-A-134</v>
      </c>
      <c r="I136" t="str">
        <f>concatenate("FO-",A136,"-",TEXT(B136,"00"),H136)</f>
        <v>FO-NBI-00#RP-KE-A-134</v>
      </c>
    </row>
    <row r="137">
      <c r="A137" t="str">
        <v>NBI</v>
      </c>
      <c r="C137" t="str">
        <v>RP</v>
      </c>
      <c r="D137" t="str">
        <f>vlookup(C137,'List of Chargers'!$A$2:$B$5,2,FALSE)</f>
        <v>Roam Point</v>
      </c>
      <c r="E137" t="str">
        <v>KE</v>
      </c>
      <c r="F137" t="str">
        <v>A</v>
      </c>
      <c r="G137" t="str">
        <v>135</v>
      </c>
      <c r="H137" t="str">
        <f>CONCATENATE("#",C137,"-",E137,"-",F137,"-",G137,)</f>
        <v>#RP-KE-A-135</v>
      </c>
      <c r="I137" t="str">
        <f>concatenate("FO-",A137,"-",TEXT(B137,"00"),H137)</f>
        <v>FO-NBI-00#RP-KE-A-135</v>
      </c>
    </row>
    <row r="138">
      <c r="A138" t="str">
        <v>NBI</v>
      </c>
      <c r="C138" t="str">
        <v>RP</v>
      </c>
      <c r="D138" t="str">
        <f>vlookup(C138,'List of Chargers'!$A$2:$B$5,2,FALSE)</f>
        <v>Roam Point</v>
      </c>
      <c r="E138" t="str">
        <v>KE</v>
      </c>
      <c r="F138" t="str">
        <v>A</v>
      </c>
      <c r="G138" t="str">
        <v>136</v>
      </c>
      <c r="H138" t="str">
        <f>CONCATENATE("#",C138,"-",E138,"-",F138,"-",G138,)</f>
        <v>#RP-KE-A-136</v>
      </c>
      <c r="I138" t="str">
        <f>concatenate("FO-",A138,"-",TEXT(B138,"00"),H138)</f>
        <v>FO-NBI-00#RP-KE-A-136</v>
      </c>
    </row>
    <row r="139">
      <c r="A139" t="str">
        <v>NBI</v>
      </c>
      <c r="C139" t="str">
        <v>RP</v>
      </c>
      <c r="D139" t="str">
        <f>vlookup(C139,'List of Chargers'!$A$2:$B$5,2,FALSE)</f>
        <v>Roam Point</v>
      </c>
      <c r="E139" t="str">
        <v>KE</v>
      </c>
      <c r="F139" t="str">
        <v>A</v>
      </c>
      <c r="G139" t="str">
        <v>137</v>
      </c>
      <c r="H139" t="str">
        <f>CONCATENATE("#",C139,"-",E139,"-",F139,"-",G139,)</f>
        <v>#RP-KE-A-137</v>
      </c>
      <c r="I139" t="str">
        <f>concatenate("FO-",A139,"-",TEXT(B139,"00"),H139)</f>
        <v>FO-NBI-00#RP-KE-A-137</v>
      </c>
    </row>
    <row r="140">
      <c r="A140" t="str">
        <v>NBI</v>
      </c>
      <c r="C140" t="str">
        <v>RP</v>
      </c>
      <c r="D140" t="str">
        <f>vlookup(C140,'List of Chargers'!$A$2:$B$5,2,FALSE)</f>
        <v>Roam Point</v>
      </c>
      <c r="E140" t="str">
        <v>KE</v>
      </c>
      <c r="F140" t="str">
        <v>A</v>
      </c>
      <c r="G140" t="str">
        <v>138</v>
      </c>
      <c r="H140" t="str">
        <f>CONCATENATE("#",C140,"-",E140,"-",F140,"-",G140,)</f>
        <v>#RP-KE-A-138</v>
      </c>
      <c r="I140" t="str">
        <f>concatenate("FO-",A140,"-",TEXT(B140,"00"),H140)</f>
        <v>FO-NBI-00#RP-KE-A-138</v>
      </c>
    </row>
    <row r="141">
      <c r="A141" t="str">
        <v>NBI</v>
      </c>
      <c r="C141" t="str">
        <v>RP</v>
      </c>
      <c r="D141" t="str">
        <f>vlookup(C141,'List of Chargers'!$A$2:$B$5,2,FALSE)</f>
        <v>Roam Point</v>
      </c>
      <c r="E141" t="str">
        <v>KE</v>
      </c>
      <c r="F141" t="str">
        <v>A</v>
      </c>
      <c r="G141" t="str">
        <v>139</v>
      </c>
      <c r="H141" t="str">
        <f>CONCATENATE("#",C141,"-",E141,"-",F141,"-",G141,)</f>
        <v>#RP-KE-A-139</v>
      </c>
      <c r="I141" t="str">
        <f>concatenate("FO-",A141,"-",TEXT(B141,"00"),H141)</f>
        <v>FO-NBI-00#RP-KE-A-139</v>
      </c>
    </row>
    <row r="142">
      <c r="A142" t="str">
        <v>NBI</v>
      </c>
      <c r="C142" t="str">
        <v>RP</v>
      </c>
      <c r="D142" t="str">
        <f>vlookup(C142,'List of Chargers'!$A$2:$B$5,2,FALSE)</f>
        <v>Roam Point</v>
      </c>
      <c r="E142" t="str">
        <v>KE</v>
      </c>
      <c r="F142" t="str">
        <v>A</v>
      </c>
      <c r="G142" t="str">
        <v>140</v>
      </c>
      <c r="H142" t="str">
        <f>CONCATENATE("#",C142,"-",E142,"-",F142,"-",G142,)</f>
        <v>#RP-KE-A-140</v>
      </c>
      <c r="I142" t="str">
        <f>concatenate("FO-",A142,"-",TEXT(B142,"00"),H142)</f>
        <v>FO-NBI-00#RP-KE-A-140</v>
      </c>
    </row>
    <row r="143">
      <c r="A143" t="str">
        <v>NBI</v>
      </c>
      <c r="C143" t="str">
        <v>RP</v>
      </c>
      <c r="D143" t="str">
        <f>vlookup(C143,'List of Chargers'!$A$2:$B$5,2,FALSE)</f>
        <v>Roam Point</v>
      </c>
      <c r="E143" t="str">
        <v>KE</v>
      </c>
      <c r="F143" t="str">
        <v>A</v>
      </c>
      <c r="G143" t="str">
        <v>141</v>
      </c>
      <c r="H143" t="str">
        <f>CONCATENATE("#",C143,"-",E143,"-",F143,"-",G143,)</f>
        <v>#RP-KE-A-141</v>
      </c>
      <c r="I143" t="str">
        <f>concatenate("FO-",A143,"-",TEXT(B143,"00"),H143)</f>
        <v>FO-NBI-00#RP-KE-A-141</v>
      </c>
    </row>
    <row r="144">
      <c r="A144" t="str">
        <v>NBI</v>
      </c>
      <c r="C144" t="str">
        <v>RP</v>
      </c>
      <c r="D144" t="str">
        <f>vlookup(C144,'List of Chargers'!$A$2:$B$5,2,FALSE)</f>
        <v>Roam Point</v>
      </c>
      <c r="E144" t="str">
        <v>KE</v>
      </c>
      <c r="F144" t="str">
        <v>A</v>
      </c>
      <c r="G144" t="str">
        <v>142</v>
      </c>
      <c r="H144" t="str">
        <f>CONCATENATE("#",C144,"-",E144,"-",F144,"-",G144,)</f>
        <v>#RP-KE-A-142</v>
      </c>
      <c r="I144" t="str">
        <f>concatenate("FO-",A144,"-",TEXT(B144,"00"),H144)</f>
        <v>FO-NBI-00#RP-KE-A-142</v>
      </c>
    </row>
    <row r="145">
      <c r="A145" t="str">
        <v>NBI</v>
      </c>
      <c r="C145" t="str">
        <v>RP</v>
      </c>
      <c r="D145" t="str">
        <f>vlookup(C145,'List of Chargers'!$A$2:$B$5,2,FALSE)</f>
        <v>Roam Point</v>
      </c>
      <c r="E145" t="str">
        <v>KE</v>
      </c>
      <c r="F145" t="str">
        <v>A</v>
      </c>
      <c r="G145" t="str">
        <v>143</v>
      </c>
      <c r="H145" t="str">
        <f>CONCATENATE("#",C145,"-",E145,"-",F145,"-",G145,)</f>
        <v>#RP-KE-A-143</v>
      </c>
      <c r="I145" t="str">
        <f>concatenate("FO-",A145,"-",TEXT(B145,"00"),H145)</f>
        <v>FO-NBI-00#RP-KE-A-143</v>
      </c>
    </row>
    <row r="146">
      <c r="A146" t="str">
        <v>NBI</v>
      </c>
      <c r="C146" t="str">
        <v>RP</v>
      </c>
      <c r="D146" t="str">
        <f>vlookup(C146,'List of Chargers'!$A$2:$B$5,2,FALSE)</f>
        <v>Roam Point</v>
      </c>
      <c r="E146" t="str">
        <v>KE</v>
      </c>
      <c r="F146" t="str">
        <v>A</v>
      </c>
      <c r="G146" t="str">
        <v>144</v>
      </c>
      <c r="H146" t="str">
        <f>CONCATENATE("#",C146,"-",E146,"-",F146,"-",G146,)</f>
        <v>#RP-KE-A-144</v>
      </c>
      <c r="I146" t="str">
        <f>concatenate("FO-",A146,"-",TEXT(B146,"00"),H146)</f>
        <v>FO-NBI-00#RP-KE-A-144</v>
      </c>
    </row>
    <row r="147">
      <c r="A147" t="str">
        <v>NBI</v>
      </c>
      <c r="C147" t="str">
        <v>RP</v>
      </c>
      <c r="D147" t="str">
        <f>vlookup(C147,'List of Chargers'!$A$2:$B$5,2,FALSE)</f>
        <v>Roam Point</v>
      </c>
      <c r="E147" t="str">
        <v>KE</v>
      </c>
      <c r="F147" t="str">
        <v>A</v>
      </c>
      <c r="G147" t="str">
        <v>145</v>
      </c>
      <c r="H147" t="str">
        <f>CONCATENATE("#",C147,"-",E147,"-",F147,"-",G147,)</f>
        <v>#RP-KE-A-145</v>
      </c>
      <c r="I147" t="str">
        <f>concatenate("FO-",A147,"-",TEXT(B147,"00"),H147)</f>
        <v>FO-NBI-00#RP-KE-A-145</v>
      </c>
    </row>
    <row r="148">
      <c r="A148" t="str">
        <v>NBI</v>
      </c>
      <c r="C148" t="str">
        <v>RP</v>
      </c>
      <c r="D148" t="str">
        <f>vlookup(C148,'List of Chargers'!$A$2:$B$5,2,FALSE)</f>
        <v>Roam Point</v>
      </c>
      <c r="E148" t="str">
        <v>KE</v>
      </c>
      <c r="F148" t="str">
        <v>A</v>
      </c>
      <c r="G148" t="str">
        <v>146</v>
      </c>
      <c r="H148" t="str">
        <f>CONCATENATE("#",C148,"-",E148,"-",F148,"-",G148,)</f>
        <v>#RP-KE-A-146</v>
      </c>
      <c r="I148" t="str">
        <f>concatenate("FO-",A148,"-",TEXT(B148,"00"),H148)</f>
        <v>FO-NBI-00#RP-KE-A-146</v>
      </c>
    </row>
    <row r="149">
      <c r="A149" t="str">
        <v>NBI</v>
      </c>
      <c r="C149" t="str">
        <v>RP</v>
      </c>
      <c r="D149" t="str">
        <f>vlookup(C149,'List of Chargers'!$A$2:$B$5,2,FALSE)</f>
        <v>Roam Point</v>
      </c>
      <c r="E149" t="str">
        <v>KE</v>
      </c>
      <c r="F149" t="str">
        <v>A</v>
      </c>
      <c r="G149" t="str">
        <v>147</v>
      </c>
      <c r="H149" t="str">
        <f>CONCATENATE("#",C149,"-",E149,"-",F149,"-",G149,)</f>
        <v>#RP-KE-A-147</v>
      </c>
      <c r="I149" t="str">
        <f>concatenate("FO-",A149,"-",TEXT(B149,"00"),H149)</f>
        <v>FO-NBI-00#RP-KE-A-147</v>
      </c>
    </row>
    <row r="150">
      <c r="A150" t="str">
        <v>NBI</v>
      </c>
      <c r="C150" t="str">
        <v>RP</v>
      </c>
      <c r="D150" t="str">
        <f>vlookup(C150,'List of Chargers'!$A$2:$B$5,2,FALSE)</f>
        <v>Roam Point</v>
      </c>
      <c r="E150" t="str">
        <v>KE</v>
      </c>
      <c r="F150" t="str">
        <v>A</v>
      </c>
      <c r="G150" t="str">
        <v>148</v>
      </c>
      <c r="H150" t="str">
        <f>CONCATENATE("#",C150,"-",E150,"-",F150,"-",G150,)</f>
        <v>#RP-KE-A-148</v>
      </c>
      <c r="I150" t="str">
        <f>concatenate("FO-",A150,"-",TEXT(B150,"00"),H150)</f>
        <v>FO-NBI-00#RP-KE-A-148</v>
      </c>
    </row>
    <row r="151">
      <c r="A151" t="str">
        <v>NBI</v>
      </c>
      <c r="C151" t="str">
        <v>RP</v>
      </c>
      <c r="D151" t="str">
        <f>vlookup(C151,'List of Chargers'!$A$2:$B$5,2,FALSE)</f>
        <v>Roam Point</v>
      </c>
      <c r="E151" t="str">
        <v>KE</v>
      </c>
      <c r="F151" t="str">
        <v>A</v>
      </c>
      <c r="G151" t="str">
        <v>149</v>
      </c>
      <c r="H151" t="str">
        <f>CONCATENATE("#",C151,"-",E151,"-",F151,"-",G151,)</f>
        <v>#RP-KE-A-149</v>
      </c>
      <c r="I151" t="str">
        <f>concatenate("FO-",A151,"-",TEXT(B151,"00"),H151)</f>
        <v>FO-NBI-00#RP-KE-A-149</v>
      </c>
    </row>
    <row r="152">
      <c r="A152" t="str">
        <v>NBI</v>
      </c>
      <c r="C152" t="str">
        <v>RP</v>
      </c>
      <c r="D152" t="str">
        <f>vlookup(C152,'List of Chargers'!$A$2:$B$5,2,FALSE)</f>
        <v>Roam Point</v>
      </c>
      <c r="E152" t="str">
        <v>KE</v>
      </c>
      <c r="F152" t="str">
        <v>A</v>
      </c>
      <c r="G152" t="str">
        <v>150</v>
      </c>
      <c r="H152" t="str">
        <f>CONCATENATE("#",C152,"-",E152,"-",F152,"-",G152,)</f>
        <v>#RP-KE-A-150</v>
      </c>
      <c r="I152" t="str">
        <f>concatenate("FO-",A152,"-",TEXT(B152,"00"),H152)</f>
        <v>FO-NBI-00#RP-KE-A-150</v>
      </c>
    </row>
    <row r="153">
      <c r="A153" t="str">
        <v>NBI</v>
      </c>
      <c r="C153" t="str">
        <v>RP</v>
      </c>
      <c r="D153" t="str">
        <f>vlookup(C153,'List of Chargers'!$A$2:$B$5,2,FALSE)</f>
        <v>Roam Point</v>
      </c>
      <c r="E153" t="str">
        <v>KE</v>
      </c>
      <c r="F153" t="str">
        <v>A</v>
      </c>
      <c r="G153" t="str">
        <v>151</v>
      </c>
      <c r="H153" t="str">
        <f>CONCATENATE("#",C153,"-",E153,"-",F153,"-",G153,)</f>
        <v>#RP-KE-A-151</v>
      </c>
      <c r="I153" t="str">
        <f>concatenate("FO-",A153,"-",TEXT(B153,"00"),H153)</f>
        <v>FO-NBI-00#RP-KE-A-151</v>
      </c>
    </row>
    <row r="154">
      <c r="A154" t="str">
        <v>NBI</v>
      </c>
      <c r="C154" t="str">
        <v>RP</v>
      </c>
      <c r="D154" t="str">
        <f>vlookup(C154,'List of Chargers'!$A$2:$B$5,2,FALSE)</f>
        <v>Roam Point</v>
      </c>
      <c r="E154" t="str">
        <v>KE</v>
      </c>
      <c r="F154" t="str">
        <v>A</v>
      </c>
      <c r="G154" t="str">
        <v>152</v>
      </c>
      <c r="H154" t="str">
        <f>CONCATENATE("#",C154,"-",E154,"-",F154,"-",G154,)</f>
        <v>#RP-KE-A-152</v>
      </c>
      <c r="I154" t="str">
        <f>concatenate("FO-",A154,"-",TEXT(B154,"00"),H154)</f>
        <v>FO-NBI-00#RP-KE-A-152</v>
      </c>
    </row>
    <row r="155">
      <c r="A155" t="str">
        <v>NBI</v>
      </c>
      <c r="C155" t="str">
        <v>RP</v>
      </c>
      <c r="D155" t="str">
        <f>vlookup(C155,'List of Chargers'!$A$2:$B$5,2,FALSE)</f>
        <v>Roam Point</v>
      </c>
      <c r="E155" t="str">
        <v>KE</v>
      </c>
      <c r="F155" t="str">
        <v>A</v>
      </c>
      <c r="G155" t="str">
        <v>153</v>
      </c>
      <c r="H155" t="str">
        <f>CONCATENATE("#",C155,"-",E155,"-",F155,"-",G155,)</f>
        <v>#RP-KE-A-153</v>
      </c>
      <c r="I155" t="str">
        <f>concatenate("FO-",A155,"-",TEXT(B155,"00"),H155)</f>
        <v>FO-NBI-00#RP-KE-A-153</v>
      </c>
    </row>
    <row r="156">
      <c r="A156" t="str">
        <v>NBI</v>
      </c>
      <c r="C156" t="str">
        <v>RP</v>
      </c>
      <c r="D156" t="str">
        <f>vlookup(C156,'List of Chargers'!$A$2:$B$5,2,FALSE)</f>
        <v>Roam Point</v>
      </c>
      <c r="E156" t="str">
        <v>KE</v>
      </c>
      <c r="F156" t="str">
        <v>A</v>
      </c>
      <c r="G156" t="str">
        <v>154</v>
      </c>
      <c r="H156" t="str">
        <f>CONCATENATE("#",C156,"-",E156,"-",F156,"-",G156,)</f>
        <v>#RP-KE-A-154</v>
      </c>
      <c r="I156" t="str">
        <f>concatenate("FO-",A156,"-",TEXT(B156,"00"),H156)</f>
        <v>FO-NBI-00#RP-KE-A-154</v>
      </c>
    </row>
    <row r="157">
      <c r="A157" t="str">
        <v>NBI</v>
      </c>
      <c r="C157" t="str">
        <v>RP</v>
      </c>
      <c r="D157" t="str">
        <f>vlookup(C157,'List of Chargers'!$A$2:$B$5,2,FALSE)</f>
        <v>Roam Point</v>
      </c>
      <c r="E157" t="str">
        <v>KE</v>
      </c>
      <c r="F157" t="str">
        <v>A</v>
      </c>
      <c r="G157" t="str">
        <v>155</v>
      </c>
      <c r="H157" t="str">
        <f>CONCATENATE("#",C157,"-",E157,"-",F157,"-",G157,)</f>
        <v>#RP-KE-A-155</v>
      </c>
      <c r="I157" t="str">
        <f>concatenate("FO-",A157,"-",TEXT(B157,"00"),H157)</f>
        <v>FO-NBI-00#RP-KE-A-155</v>
      </c>
    </row>
    <row r="158">
      <c r="A158" t="str">
        <v>NBI</v>
      </c>
      <c r="C158" t="str">
        <v>RP</v>
      </c>
      <c r="D158" t="str">
        <f>vlookup(C158,'List of Chargers'!$A$2:$B$5,2,FALSE)</f>
        <v>Roam Point</v>
      </c>
      <c r="E158" t="str">
        <v>KE</v>
      </c>
      <c r="F158" t="str">
        <v>A</v>
      </c>
      <c r="G158" t="str">
        <v>156</v>
      </c>
      <c r="H158" t="str">
        <f>CONCATENATE("#",C158,"-",E158,"-",F158,"-",G158,)</f>
        <v>#RP-KE-A-156</v>
      </c>
      <c r="I158" t="str">
        <f>concatenate("FO-",A158,"-",TEXT(B158,"00"),H158)</f>
        <v>FO-NBI-00#RP-KE-A-156</v>
      </c>
    </row>
    <row r="159">
      <c r="A159" t="str">
        <v>NBI</v>
      </c>
      <c r="C159" t="str">
        <v>RP</v>
      </c>
      <c r="D159" t="str">
        <f>vlookup(C159,'List of Chargers'!$A$2:$B$5,2,FALSE)</f>
        <v>Roam Point</v>
      </c>
      <c r="E159" t="str">
        <v>KE</v>
      </c>
      <c r="F159" t="str">
        <v>A</v>
      </c>
      <c r="G159" t="str">
        <v>157</v>
      </c>
      <c r="H159" t="str">
        <f>CONCATENATE("#",C159,"-",E159,"-",F159,"-",G159,)</f>
        <v>#RP-KE-A-157</v>
      </c>
      <c r="I159" t="str">
        <f>concatenate("FO-",A159,"-",TEXT(B159,"00"),H159)</f>
        <v>FO-NBI-00#RP-KE-A-157</v>
      </c>
    </row>
    <row r="160">
      <c r="A160" t="str">
        <v>NBI</v>
      </c>
      <c r="C160" t="str">
        <v>RP</v>
      </c>
      <c r="D160" t="str">
        <f>vlookup(C160,'List of Chargers'!$A$2:$B$5,2,FALSE)</f>
        <v>Roam Point</v>
      </c>
      <c r="E160" t="str">
        <v>KE</v>
      </c>
      <c r="F160" t="str">
        <v>A</v>
      </c>
      <c r="G160" t="str">
        <v>158</v>
      </c>
      <c r="H160" t="str">
        <f>CONCATENATE("#",C160,"-",E160,"-",F160,"-",G160,)</f>
        <v>#RP-KE-A-158</v>
      </c>
      <c r="I160" t="str">
        <f>concatenate("FO-",A160,"-",TEXT(B160,"00"),H160)</f>
        <v>FO-NBI-00#RP-KE-A-158</v>
      </c>
    </row>
    <row r="161">
      <c r="A161" t="str">
        <v>NBI</v>
      </c>
      <c r="C161" t="str">
        <v>RP</v>
      </c>
      <c r="D161" t="str">
        <f>vlookup(C161,'List of Chargers'!$A$2:$B$5,2,FALSE)</f>
        <v>Roam Point</v>
      </c>
      <c r="E161" t="str">
        <v>KE</v>
      </c>
      <c r="F161" t="str">
        <v>A</v>
      </c>
      <c r="G161" t="str">
        <v>159</v>
      </c>
      <c r="H161" t="str">
        <f>CONCATENATE("#",C161,"-",E161,"-",F161,"-",G161,)</f>
        <v>#RP-KE-A-159</v>
      </c>
      <c r="I161" t="str">
        <f>concatenate("FO-",A161,"-",TEXT(B161,"00"),H161)</f>
        <v>FO-NBI-00#RP-KE-A-159</v>
      </c>
    </row>
    <row r="162">
      <c r="A162" t="str">
        <v>NBI</v>
      </c>
      <c r="C162" t="str">
        <v>RP</v>
      </c>
      <c r="D162" t="str">
        <f>vlookup(C162,'List of Chargers'!$A$2:$B$5,2,FALSE)</f>
        <v>Roam Point</v>
      </c>
      <c r="E162" t="str">
        <v>KE</v>
      </c>
      <c r="F162" t="str">
        <v>A</v>
      </c>
      <c r="G162" t="str">
        <v>160</v>
      </c>
      <c r="H162" t="str">
        <f>CONCATENATE("#",C162,"-",E162,"-",F162,"-",G162,)</f>
        <v>#RP-KE-A-160</v>
      </c>
      <c r="I162" t="str">
        <f>concatenate("FO-",A162,"-",TEXT(B162,"00"),H162)</f>
        <v>FO-NBI-00#RP-KE-A-160</v>
      </c>
    </row>
    <row r="163">
      <c r="A163" t="str">
        <v>NBI</v>
      </c>
      <c r="C163" t="str">
        <v>RP</v>
      </c>
      <c r="D163" t="str">
        <f>vlookup(C163,'List of Chargers'!$A$2:$B$5,2,FALSE)</f>
        <v>Roam Point</v>
      </c>
      <c r="E163" t="str">
        <v>KE</v>
      </c>
      <c r="F163" t="str">
        <v>A</v>
      </c>
      <c r="G163" t="str">
        <v>161</v>
      </c>
      <c r="H163" t="str">
        <f>CONCATENATE("#",C163,"-",E163,"-",F163,"-",G163,)</f>
        <v>#RP-KE-A-161</v>
      </c>
      <c r="I163" t="str">
        <f>concatenate("FO-",A163,"-",TEXT(B163,"00"),H163)</f>
        <v>FO-NBI-00#RP-KE-A-161</v>
      </c>
    </row>
    <row r="164">
      <c r="A164" t="str">
        <v>NBI</v>
      </c>
      <c r="C164" t="str">
        <v>RP</v>
      </c>
      <c r="D164" t="str">
        <f>vlookup(C164,'List of Chargers'!$A$2:$B$5,2,FALSE)</f>
        <v>Roam Point</v>
      </c>
      <c r="E164" t="str">
        <v>KE</v>
      </c>
      <c r="F164" t="str">
        <v>A</v>
      </c>
      <c r="G164" t="str">
        <v>162</v>
      </c>
      <c r="H164" t="str">
        <f>CONCATENATE("#",C164,"-",E164,"-",F164,"-",G164,)</f>
        <v>#RP-KE-A-162</v>
      </c>
      <c r="I164" t="str">
        <f>concatenate("FO-",A164,"-",TEXT(B164,"00"),H164)</f>
        <v>FO-NBI-00#RP-KE-A-162</v>
      </c>
    </row>
    <row r="165">
      <c r="A165" t="str">
        <v>NBI</v>
      </c>
      <c r="C165" t="str">
        <v>RP</v>
      </c>
      <c r="D165" t="str">
        <f>vlookup(C165,'List of Chargers'!$A$2:$B$5,2,FALSE)</f>
        <v>Roam Point</v>
      </c>
      <c r="E165" t="str">
        <v>KE</v>
      </c>
      <c r="F165" t="str">
        <v>A</v>
      </c>
      <c r="G165" t="str">
        <v>163</v>
      </c>
      <c r="H165" t="str">
        <f>CONCATENATE("#",C165,"-",E165,"-",F165,"-",G165,)</f>
        <v>#RP-KE-A-163</v>
      </c>
      <c r="I165" t="str">
        <f>concatenate("FO-",A165,"-",TEXT(B165,"00"),H165)</f>
        <v>FO-NBI-00#RP-KE-A-163</v>
      </c>
    </row>
    <row r="166">
      <c r="A166" t="str">
        <v>NBI</v>
      </c>
      <c r="C166" t="str">
        <v>RP</v>
      </c>
      <c r="D166" t="str">
        <f>vlookup(C166,'List of Chargers'!$A$2:$B$5,2,FALSE)</f>
        <v>Roam Point</v>
      </c>
      <c r="E166" t="str">
        <v>KE</v>
      </c>
      <c r="F166" t="str">
        <v>A</v>
      </c>
      <c r="G166" t="str">
        <v>164</v>
      </c>
      <c r="H166" t="str">
        <f>CONCATENATE("#",C166,"-",E166,"-",F166,"-",G166,)</f>
        <v>#RP-KE-A-164</v>
      </c>
      <c r="I166" t="str">
        <f>concatenate("FO-",A166,"-",TEXT(B166,"00"),H166)</f>
        <v>FO-NBI-00#RP-KE-A-164</v>
      </c>
    </row>
    <row r="167">
      <c r="A167" t="str">
        <v>NBI</v>
      </c>
      <c r="C167" t="str">
        <v>RP</v>
      </c>
      <c r="D167" t="str">
        <f>vlookup(C167,'List of Chargers'!$A$2:$B$5,2,FALSE)</f>
        <v>Roam Point</v>
      </c>
      <c r="E167" t="str">
        <v>KE</v>
      </c>
      <c r="F167" t="str">
        <v>A</v>
      </c>
      <c r="G167" t="str">
        <v>165</v>
      </c>
      <c r="H167" t="str">
        <f>CONCATENATE("#",C167,"-",E167,"-",F167,"-",G167,)</f>
        <v>#RP-KE-A-165</v>
      </c>
      <c r="I167" t="str">
        <f>concatenate("FO-",A167,"-",TEXT(B167,"00"),H167)</f>
        <v>FO-NBI-00#RP-KE-A-165</v>
      </c>
    </row>
    <row r="168">
      <c r="A168" t="str">
        <v>NBI</v>
      </c>
      <c r="C168" t="str">
        <v>RP</v>
      </c>
      <c r="D168" t="str">
        <f>vlookup(C168,'List of Chargers'!$A$2:$B$5,2,FALSE)</f>
        <v>Roam Point</v>
      </c>
      <c r="E168" t="str">
        <v>KE</v>
      </c>
      <c r="F168" t="str">
        <v>A</v>
      </c>
      <c r="G168" t="str">
        <v>166</v>
      </c>
      <c r="H168" t="str">
        <f>CONCATENATE("#",C168,"-",E168,"-",F168,"-",G168,)</f>
        <v>#RP-KE-A-166</v>
      </c>
      <c r="I168" t="str">
        <f>concatenate("FO-",A168,"-",TEXT(B168,"00"),H168)</f>
        <v>FO-NBI-00#RP-KE-A-166</v>
      </c>
    </row>
    <row r="169">
      <c r="A169" t="str">
        <v>NBI</v>
      </c>
      <c r="C169" t="str">
        <v>RP</v>
      </c>
      <c r="D169" t="str">
        <f>vlookup(C169,'List of Chargers'!$A$2:$B$5,2,FALSE)</f>
        <v>Roam Point</v>
      </c>
      <c r="E169" t="str">
        <v>KE</v>
      </c>
      <c r="F169" t="str">
        <v>A</v>
      </c>
      <c r="G169" t="str">
        <v>167</v>
      </c>
      <c r="H169" t="str">
        <f>CONCATENATE("#",C169,"-",E169,"-",F169,"-",G169,)</f>
        <v>#RP-KE-A-167</v>
      </c>
      <c r="I169" t="str">
        <f>concatenate("FO-",A169,"-",TEXT(B169,"00"),H169)</f>
        <v>FO-NBI-00#RP-KE-A-167</v>
      </c>
    </row>
    <row r="170">
      <c r="A170" t="str">
        <v>NBI</v>
      </c>
      <c r="C170" t="str">
        <v>RP</v>
      </c>
      <c r="D170" t="str">
        <f>vlookup(C170,'List of Chargers'!$A$2:$B$5,2,FALSE)</f>
        <v>Roam Point</v>
      </c>
      <c r="E170" t="str">
        <v>KE</v>
      </c>
      <c r="F170" t="str">
        <v>A</v>
      </c>
      <c r="G170" t="str">
        <v>168</v>
      </c>
      <c r="H170" t="str">
        <f>CONCATENATE("#",C170,"-",E170,"-",F170,"-",G170,)</f>
        <v>#RP-KE-A-168</v>
      </c>
      <c r="I170" t="str">
        <f>concatenate("FO-",A170,"-",TEXT(B170,"00"),H170)</f>
        <v>FO-NBI-00#RP-KE-A-168</v>
      </c>
    </row>
    <row r="171">
      <c r="A171" t="str">
        <v>NBI</v>
      </c>
      <c r="C171" t="str">
        <v>RP</v>
      </c>
      <c r="D171" t="str">
        <f>vlookup(C171,'List of Chargers'!$A$2:$B$5,2,FALSE)</f>
        <v>Roam Point</v>
      </c>
      <c r="E171" t="str">
        <v>KE</v>
      </c>
      <c r="F171" t="str">
        <v>A</v>
      </c>
      <c r="G171" t="str">
        <v>169</v>
      </c>
      <c r="H171" t="str">
        <f>CONCATENATE("#",C171,"-",E171,"-",F171,"-",G171,)</f>
        <v>#RP-KE-A-169</v>
      </c>
      <c r="I171" t="str">
        <f>concatenate("FO-",A171,"-",TEXT(B171,"00"),H171)</f>
        <v>FO-NBI-00#RP-KE-A-169</v>
      </c>
    </row>
    <row r="172">
      <c r="A172" t="str">
        <v>NBI</v>
      </c>
      <c r="C172" t="str">
        <v>RP</v>
      </c>
      <c r="D172" t="str">
        <f>vlookup(C172,'List of Chargers'!$A$2:$B$5,2,FALSE)</f>
        <v>Roam Point</v>
      </c>
      <c r="E172" t="str">
        <v>KE</v>
      </c>
      <c r="F172" t="str">
        <v>A</v>
      </c>
      <c r="G172" t="str">
        <v>170</v>
      </c>
      <c r="H172" t="str">
        <f>CONCATENATE("#",C172,"-",E172,"-",F172,"-",G172,)</f>
        <v>#RP-KE-A-170</v>
      </c>
      <c r="I172" t="str">
        <f>concatenate("FO-",A172,"-",TEXT(B172,"00"),H172)</f>
        <v>FO-NBI-00#RP-KE-A-170</v>
      </c>
    </row>
    <row r="173">
      <c r="A173" t="str">
        <v>NBI</v>
      </c>
      <c r="C173" t="str">
        <v>RP</v>
      </c>
      <c r="D173" t="str">
        <f>vlookup(C173,'List of Chargers'!$A$2:$B$5,2,FALSE)</f>
        <v>Roam Point</v>
      </c>
      <c r="E173" t="str">
        <v>KE</v>
      </c>
      <c r="F173" t="str">
        <v>A</v>
      </c>
      <c r="G173" t="str">
        <v>171</v>
      </c>
      <c r="H173" t="str">
        <f>CONCATENATE("#",C173,"-",E173,"-",F173,"-",G173,)</f>
        <v>#RP-KE-A-171</v>
      </c>
      <c r="I173" t="str">
        <f>concatenate("FO-",A173,"-",TEXT(B173,"00"),H173)</f>
        <v>FO-NBI-00#RP-KE-A-171</v>
      </c>
    </row>
    <row r="174">
      <c r="A174" t="str">
        <v>NBI</v>
      </c>
      <c r="C174" t="str">
        <v>RP</v>
      </c>
      <c r="D174" t="str">
        <f>vlookup(C174,'List of Chargers'!$A$2:$B$5,2,FALSE)</f>
        <v>Roam Point</v>
      </c>
      <c r="E174" t="str">
        <v>KE</v>
      </c>
      <c r="F174" t="str">
        <v>A</v>
      </c>
      <c r="G174" t="str">
        <v>172</v>
      </c>
      <c r="H174" t="str">
        <f>CONCATENATE("#",C174,"-",E174,"-",F174,"-",G174,)</f>
        <v>#RP-KE-A-172</v>
      </c>
      <c r="I174" t="str">
        <f>concatenate("FO-",A174,"-",TEXT(B174,"00"),H174)</f>
        <v>FO-NBI-00#RP-KE-A-172</v>
      </c>
    </row>
    <row r="175">
      <c r="A175" t="str">
        <v>NBI</v>
      </c>
      <c r="C175" t="str">
        <v>RP</v>
      </c>
      <c r="D175" t="str">
        <f>vlookup(C175,'List of Chargers'!$A$2:$B$5,2,FALSE)</f>
        <v>Roam Point</v>
      </c>
      <c r="E175" t="str">
        <v>KE</v>
      </c>
      <c r="F175" t="str">
        <v>A</v>
      </c>
      <c r="G175" t="str">
        <v>173</v>
      </c>
      <c r="H175" t="str">
        <f>CONCATENATE("#",C175,"-",E175,"-",F175,"-",G175,)</f>
        <v>#RP-KE-A-173</v>
      </c>
      <c r="I175" t="str">
        <f>concatenate("FO-",A175,"-",TEXT(B175,"00"),H175)</f>
        <v>FO-NBI-00#RP-KE-A-173</v>
      </c>
    </row>
    <row r="176">
      <c r="A176" t="str">
        <v>NBI</v>
      </c>
      <c r="C176" t="str">
        <v>RP</v>
      </c>
      <c r="D176" t="str">
        <f>vlookup(C176,'List of Chargers'!$A$2:$B$5,2,FALSE)</f>
        <v>Roam Point</v>
      </c>
      <c r="E176" t="str">
        <v>KE</v>
      </c>
      <c r="F176" t="str">
        <v>A</v>
      </c>
      <c r="G176" t="str">
        <v>174</v>
      </c>
      <c r="H176" t="str">
        <f>CONCATENATE("#",C176,"-",E176,"-",F176,"-",G176,)</f>
        <v>#RP-KE-A-174</v>
      </c>
      <c r="I176" t="str">
        <f>concatenate("FO-",A176,"-",TEXT(B176,"00"),H176)</f>
        <v>FO-NBI-00#RP-KE-A-174</v>
      </c>
    </row>
    <row r="177">
      <c r="A177" t="str">
        <v>NBI</v>
      </c>
      <c r="C177" t="str">
        <v>RP</v>
      </c>
      <c r="D177" t="str">
        <f>vlookup(C177,'List of Chargers'!$A$2:$B$5,2,FALSE)</f>
        <v>Roam Point</v>
      </c>
      <c r="E177" t="str">
        <v>KE</v>
      </c>
      <c r="F177" t="str">
        <v>A</v>
      </c>
      <c r="G177" t="str">
        <v>175</v>
      </c>
      <c r="H177" t="str">
        <f>CONCATENATE("#",C177,"-",E177,"-",F177,"-",G177,)</f>
        <v>#RP-KE-A-175</v>
      </c>
      <c r="I177" t="str">
        <f>concatenate("FO-",A177,"-",TEXT(B177,"00"),H177)</f>
        <v>FO-NBI-00#RP-KE-A-175</v>
      </c>
    </row>
    <row r="178">
      <c r="A178" t="str">
        <v>NBI</v>
      </c>
      <c r="C178" t="str">
        <v>RP</v>
      </c>
      <c r="D178" t="str">
        <f>vlookup(C178,'List of Chargers'!$A$2:$B$5,2,FALSE)</f>
        <v>Roam Point</v>
      </c>
      <c r="E178" t="str">
        <v>KE</v>
      </c>
      <c r="F178" t="str">
        <v>A</v>
      </c>
      <c r="G178" t="str">
        <v>176</v>
      </c>
      <c r="H178" t="str">
        <f>CONCATENATE("#",C178,"-",E178,"-",F178,"-",G178,)</f>
        <v>#RP-KE-A-176</v>
      </c>
      <c r="I178" t="str">
        <f>concatenate("FO-",A178,"-",TEXT(B178,"00"),H178)</f>
        <v>FO-NBI-00#RP-KE-A-176</v>
      </c>
    </row>
    <row r="179">
      <c r="A179" t="str">
        <v>NBI</v>
      </c>
      <c r="C179" t="str">
        <v>RP</v>
      </c>
      <c r="D179" t="str">
        <f>vlookup(C179,'List of Chargers'!$A$2:$B$5,2,FALSE)</f>
        <v>Roam Point</v>
      </c>
      <c r="E179" t="str">
        <v>KE</v>
      </c>
      <c r="F179" t="str">
        <v>A</v>
      </c>
      <c r="G179" t="str">
        <v>177</v>
      </c>
      <c r="H179" t="str">
        <f>CONCATENATE("#",C179,"-",E179,"-",F179,"-",G179,)</f>
        <v>#RP-KE-A-177</v>
      </c>
      <c r="I179" t="str">
        <f>concatenate("FO-",A179,"-",TEXT(B179,"00"),H179)</f>
        <v>FO-NBI-00#RP-KE-A-177</v>
      </c>
    </row>
    <row r="180">
      <c r="A180" t="str">
        <v>NBI</v>
      </c>
      <c r="C180" t="str">
        <v>RP</v>
      </c>
      <c r="D180" t="str">
        <f>vlookup(C180,'List of Chargers'!$A$2:$B$5,2,FALSE)</f>
        <v>Roam Point</v>
      </c>
      <c r="E180" t="str">
        <v>KE</v>
      </c>
      <c r="F180" t="str">
        <v>A</v>
      </c>
      <c r="G180" t="str">
        <v>178</v>
      </c>
      <c r="H180" t="str">
        <f>CONCATENATE("#",C180,"-",E180,"-",F180,"-",G180,)</f>
        <v>#RP-KE-A-178</v>
      </c>
      <c r="I180" t="str">
        <f>concatenate("FO-",A180,"-",TEXT(B180,"00"),H180)</f>
        <v>FO-NBI-00#RP-KE-A-178</v>
      </c>
    </row>
    <row r="181">
      <c r="A181" t="str">
        <v>NBI</v>
      </c>
      <c r="C181" t="str">
        <v>RP</v>
      </c>
      <c r="D181" t="str">
        <f>vlookup(C181,'List of Chargers'!$A$2:$B$5,2,FALSE)</f>
        <v>Roam Point</v>
      </c>
      <c r="E181" t="str">
        <v>KE</v>
      </c>
      <c r="F181" t="str">
        <v>A</v>
      </c>
      <c r="G181" t="str">
        <v>179</v>
      </c>
      <c r="H181" t="str">
        <f>CONCATENATE("#",C181,"-",E181,"-",F181,"-",G181,)</f>
        <v>#RP-KE-A-179</v>
      </c>
      <c r="I181" t="str">
        <f>concatenate("FO-",A181,"-",TEXT(B181,"00"),H181)</f>
        <v>FO-NBI-00#RP-KE-A-179</v>
      </c>
    </row>
    <row r="182">
      <c r="A182" t="str">
        <v>NBI</v>
      </c>
      <c r="C182" t="str">
        <v>RP</v>
      </c>
      <c r="D182" t="str">
        <f>vlookup(C182,'List of Chargers'!$A$2:$B$5,2,FALSE)</f>
        <v>Roam Point</v>
      </c>
      <c r="E182" t="str">
        <v>KE</v>
      </c>
      <c r="F182" t="str">
        <v>A</v>
      </c>
      <c r="G182" t="str">
        <v>180</v>
      </c>
      <c r="H182" t="str">
        <f>CONCATENATE("#",C182,"-",E182,"-",F182,"-",G182,)</f>
        <v>#RP-KE-A-180</v>
      </c>
      <c r="I182" t="str">
        <f>concatenate("FO-",A182,"-",TEXT(B182,"00"),H182)</f>
        <v>FO-NBI-00#RP-KE-A-180</v>
      </c>
    </row>
    <row r="183">
      <c r="A183" t="str">
        <v>NBI</v>
      </c>
      <c r="C183" t="str">
        <v>RP</v>
      </c>
      <c r="D183" t="str">
        <f>vlookup(C183,'List of Chargers'!$A$2:$B$5,2,FALSE)</f>
        <v>Roam Point</v>
      </c>
      <c r="E183" t="str">
        <v>KE</v>
      </c>
      <c r="F183" t="str">
        <v>A</v>
      </c>
      <c r="G183" t="str">
        <v>181</v>
      </c>
      <c r="H183" t="str">
        <f>CONCATENATE("#",C183,"-",E183,"-",F183,"-",G183,)</f>
        <v>#RP-KE-A-181</v>
      </c>
      <c r="I183" t="str">
        <f>concatenate("FO-",A183,"-",TEXT(B183,"00"),H183)</f>
        <v>FO-NBI-00#RP-KE-A-181</v>
      </c>
    </row>
    <row r="184">
      <c r="A184" t="str">
        <v>NBI</v>
      </c>
      <c r="C184" t="str">
        <v>RP</v>
      </c>
      <c r="D184" t="str">
        <f>vlookup(C184,'List of Chargers'!$A$2:$B$5,2,FALSE)</f>
        <v>Roam Point</v>
      </c>
      <c r="E184" t="str">
        <v>KE</v>
      </c>
      <c r="F184" t="str">
        <v>A</v>
      </c>
      <c r="G184" t="str">
        <v>182</v>
      </c>
      <c r="H184" t="str">
        <f>CONCATENATE("#",C184,"-",E184,"-",F184,"-",G184,)</f>
        <v>#RP-KE-A-182</v>
      </c>
      <c r="I184" t="str">
        <f>concatenate("FO-",A184,"-",TEXT(B184,"00"),H184)</f>
        <v>FO-NBI-00#RP-KE-A-182</v>
      </c>
    </row>
    <row r="185">
      <c r="A185" t="str">
        <v>NBI</v>
      </c>
      <c r="C185" t="str">
        <v>RP</v>
      </c>
      <c r="D185" t="str">
        <f>vlookup(C185,'List of Chargers'!$A$2:$B$5,2,FALSE)</f>
        <v>Roam Point</v>
      </c>
      <c r="E185" t="str">
        <v>KE</v>
      </c>
      <c r="F185" t="str">
        <v>A</v>
      </c>
      <c r="G185" t="str">
        <v>183</v>
      </c>
      <c r="H185" t="str">
        <f>CONCATENATE("#",C185,"-",E185,"-",F185,"-",G185,)</f>
        <v>#RP-KE-A-183</v>
      </c>
      <c r="I185" t="str">
        <f>concatenate("FO-",A185,"-",TEXT(B185,"00"),H185)</f>
        <v>FO-NBI-00#RP-KE-A-183</v>
      </c>
    </row>
    <row r="186">
      <c r="A186" t="str">
        <v>NBI</v>
      </c>
      <c r="C186" t="str">
        <v>RP</v>
      </c>
      <c r="D186" t="str">
        <f>vlookup(C186,'List of Chargers'!$A$2:$B$5,2,FALSE)</f>
        <v>Roam Point</v>
      </c>
      <c r="E186" t="str">
        <v>KE</v>
      </c>
      <c r="F186" t="str">
        <v>A</v>
      </c>
      <c r="G186" t="str">
        <v>184</v>
      </c>
      <c r="H186" t="str">
        <f>CONCATENATE("#",C186,"-",E186,"-",F186,"-",G186,)</f>
        <v>#RP-KE-A-184</v>
      </c>
      <c r="I186" t="str">
        <f>concatenate("FO-",A186,"-",TEXT(B186,"00"),H186)</f>
        <v>FO-NBI-00#RP-KE-A-184</v>
      </c>
    </row>
    <row r="187">
      <c r="A187" t="str">
        <v>NBI</v>
      </c>
      <c r="C187" t="str">
        <v>RP</v>
      </c>
      <c r="D187" t="str">
        <f>vlookup(C187,'List of Chargers'!$A$2:$B$5,2,FALSE)</f>
        <v>Roam Point</v>
      </c>
      <c r="E187" t="str">
        <v>KE</v>
      </c>
      <c r="F187" t="str">
        <v>A</v>
      </c>
      <c r="G187" t="str">
        <v>185</v>
      </c>
      <c r="H187" t="str">
        <f>CONCATENATE("#",C187,"-",E187,"-",F187,"-",G187,)</f>
        <v>#RP-KE-A-185</v>
      </c>
      <c r="I187" t="str">
        <f>concatenate("FO-",A187,"-",TEXT(B187,"00"),H187)</f>
        <v>FO-NBI-00#RP-KE-A-185</v>
      </c>
    </row>
    <row r="188">
      <c r="A188" t="str">
        <v>NBI</v>
      </c>
      <c r="C188" t="str">
        <v>RP</v>
      </c>
      <c r="D188" t="str">
        <f>vlookup(C188,'List of Chargers'!$A$2:$B$5,2,FALSE)</f>
        <v>Roam Point</v>
      </c>
      <c r="E188" t="str">
        <v>KE</v>
      </c>
      <c r="F188" t="str">
        <v>A</v>
      </c>
      <c r="G188" t="str">
        <v>186</v>
      </c>
      <c r="H188" t="str">
        <f>CONCATENATE("#",C188,"-",E188,"-",F188,"-",G188,)</f>
        <v>#RP-KE-A-186</v>
      </c>
      <c r="I188" t="str">
        <f>concatenate("FO-",A188,"-",TEXT(B188,"00"),H188)</f>
        <v>FO-NBI-00#RP-KE-A-186</v>
      </c>
    </row>
    <row r="189">
      <c r="A189" t="str">
        <v>NBI</v>
      </c>
      <c r="C189" t="str">
        <v>RP</v>
      </c>
      <c r="D189" t="str">
        <f>vlookup(C189,'List of Chargers'!$A$2:$B$5,2,FALSE)</f>
        <v>Roam Point</v>
      </c>
      <c r="E189" t="str">
        <v>KE</v>
      </c>
      <c r="F189" t="str">
        <v>A</v>
      </c>
      <c r="G189" t="str">
        <v>187</v>
      </c>
      <c r="H189" t="str">
        <f>CONCATENATE("#",C189,"-",E189,"-",F189,"-",G189,)</f>
        <v>#RP-KE-A-187</v>
      </c>
      <c r="I189" t="str">
        <f>concatenate("FO-",A189,"-",TEXT(B189,"00"),H189)</f>
        <v>FO-NBI-00#RP-KE-A-187</v>
      </c>
    </row>
    <row r="190">
      <c r="A190" t="str">
        <v>NBI</v>
      </c>
      <c r="C190" t="str">
        <v>RP</v>
      </c>
      <c r="D190" t="str">
        <f>vlookup(C190,'List of Chargers'!$A$2:$B$5,2,FALSE)</f>
        <v>Roam Point</v>
      </c>
      <c r="E190" t="str">
        <v>KE</v>
      </c>
      <c r="F190" t="str">
        <v>A</v>
      </c>
      <c r="G190" t="str">
        <v>188</v>
      </c>
      <c r="H190" t="str">
        <f>CONCATENATE("#",C190,"-",E190,"-",F190,"-",G190,)</f>
        <v>#RP-KE-A-188</v>
      </c>
      <c r="I190" t="str">
        <f>concatenate("FO-",A190,"-",TEXT(B190,"00"),H190)</f>
        <v>FO-NBI-00#RP-KE-A-188</v>
      </c>
    </row>
    <row r="191">
      <c r="A191" t="str">
        <v>NBI</v>
      </c>
      <c r="C191" t="str">
        <v>RP</v>
      </c>
      <c r="D191" t="str">
        <f>vlookup(C191,'List of Chargers'!$A$2:$B$5,2,FALSE)</f>
        <v>Roam Point</v>
      </c>
      <c r="E191" t="str">
        <v>KE</v>
      </c>
      <c r="F191" t="str">
        <v>A</v>
      </c>
      <c r="G191" t="str">
        <v>189</v>
      </c>
      <c r="H191" t="str">
        <f>CONCATENATE("#",C191,"-",E191,"-",F191,"-",G191,)</f>
        <v>#RP-KE-A-189</v>
      </c>
      <c r="I191" t="str">
        <f>concatenate("FO-",A191,"-",TEXT(B191,"00"),H191)</f>
        <v>FO-NBI-00#RP-KE-A-189</v>
      </c>
    </row>
    <row r="192">
      <c r="A192" t="str">
        <v>NBI</v>
      </c>
      <c r="C192" t="str">
        <v>RP</v>
      </c>
      <c r="D192" t="str">
        <f>vlookup(C192,'List of Chargers'!$A$2:$B$5,2,FALSE)</f>
        <v>Roam Point</v>
      </c>
      <c r="E192" t="str">
        <v>KE</v>
      </c>
      <c r="F192" t="str">
        <v>A</v>
      </c>
      <c r="G192" t="str">
        <v>190</v>
      </c>
      <c r="H192" t="str">
        <f>CONCATENATE("#",C192,"-",E192,"-",F192,"-",G192,)</f>
        <v>#RP-KE-A-190</v>
      </c>
      <c r="I192" t="str">
        <f>concatenate("FO-",A192,"-",TEXT(B192,"00"),H192)</f>
        <v>FO-NBI-00#RP-KE-A-190</v>
      </c>
    </row>
    <row r="193">
      <c r="A193" t="str">
        <v>NBI</v>
      </c>
      <c r="C193" t="str">
        <v>RP</v>
      </c>
      <c r="D193" t="str">
        <f>vlookup(C193,'List of Chargers'!$A$2:$B$5,2,FALSE)</f>
        <v>Roam Point</v>
      </c>
      <c r="E193" t="str">
        <v>KE</v>
      </c>
      <c r="F193" t="str">
        <v>A</v>
      </c>
      <c r="G193" t="str">
        <v>191</v>
      </c>
      <c r="H193" t="str">
        <f>CONCATENATE("#",C193,"-",E193,"-",F193,"-",G193,)</f>
        <v>#RP-KE-A-191</v>
      </c>
      <c r="I193" t="str">
        <f>concatenate("FO-",A193,"-",TEXT(B193,"00"),H193)</f>
        <v>FO-NBI-00#RP-KE-A-191</v>
      </c>
    </row>
    <row r="194">
      <c r="A194" t="str">
        <v>NBI</v>
      </c>
      <c r="C194" t="str">
        <v>RP</v>
      </c>
      <c r="D194" t="str">
        <f>vlookup(C194,'List of Chargers'!$A$2:$B$5,2,FALSE)</f>
        <v>Roam Point</v>
      </c>
      <c r="E194" t="str">
        <v>KE</v>
      </c>
      <c r="F194" t="str">
        <v>A</v>
      </c>
      <c r="G194" t="str">
        <v>192</v>
      </c>
      <c r="H194" t="str">
        <f>CONCATENATE("#",C194,"-",E194,"-",F194,"-",G194,)</f>
        <v>#RP-KE-A-192</v>
      </c>
      <c r="I194" t="str">
        <f>concatenate("FO-",A194,"-",TEXT(B194,"00"),H194)</f>
        <v>FO-NBI-00#RP-KE-A-192</v>
      </c>
    </row>
    <row r="195">
      <c r="A195" t="str">
        <v>NBI</v>
      </c>
      <c r="C195" t="str">
        <v>RP</v>
      </c>
      <c r="D195" t="str">
        <f>vlookup(C195,'List of Chargers'!$A$2:$B$5,2,FALSE)</f>
        <v>Roam Point</v>
      </c>
      <c r="E195" t="str">
        <v>KE</v>
      </c>
      <c r="F195" t="str">
        <v>A</v>
      </c>
      <c r="G195" t="str">
        <v>193</v>
      </c>
      <c r="H195" t="str">
        <f>CONCATENATE("#",C195,"-",E195,"-",F195,"-",G195,)</f>
        <v>#RP-KE-A-193</v>
      </c>
      <c r="I195" t="str">
        <f>concatenate("FO-",A195,"-",TEXT(B195,"00"),H195)</f>
        <v>FO-NBI-00#RP-KE-A-193</v>
      </c>
    </row>
    <row r="196">
      <c r="A196" t="str">
        <v>NBI</v>
      </c>
      <c r="C196" t="str">
        <v>RP</v>
      </c>
      <c r="D196" t="str">
        <f>vlookup(C196,'List of Chargers'!$A$2:$B$5,2,FALSE)</f>
        <v>Roam Point</v>
      </c>
      <c r="E196" t="str">
        <v>KE</v>
      </c>
      <c r="F196" t="str">
        <v>A</v>
      </c>
      <c r="G196" t="str">
        <v>194</v>
      </c>
      <c r="H196" t="str">
        <f>CONCATENATE("#",C196,"-",E196,"-",F196,"-",G196,)</f>
        <v>#RP-KE-A-194</v>
      </c>
      <c r="I196" t="str">
        <f>concatenate("FO-",A196,"-",TEXT(B196,"00"),H196)</f>
        <v>FO-NBI-00#RP-KE-A-194</v>
      </c>
    </row>
    <row r="197">
      <c r="A197" t="str">
        <v>NBI</v>
      </c>
      <c r="C197" t="str">
        <v>RP</v>
      </c>
      <c r="D197" t="str">
        <f>vlookup(C197,'List of Chargers'!$A$2:$B$5,2,FALSE)</f>
        <v>Roam Point</v>
      </c>
      <c r="E197" t="str">
        <v>KE</v>
      </c>
      <c r="F197" t="str">
        <v>A</v>
      </c>
      <c r="G197" t="str">
        <v>195</v>
      </c>
      <c r="H197" t="str">
        <f>CONCATENATE("#",C197,"-",E197,"-",F197,"-",G197,)</f>
        <v>#RP-KE-A-195</v>
      </c>
      <c r="I197" t="str">
        <f>concatenate("FO-",A197,"-",TEXT(B197,"00"),H197)</f>
        <v>FO-NBI-00#RP-KE-A-195</v>
      </c>
    </row>
    <row r="198">
      <c r="A198" t="str">
        <v>NBI</v>
      </c>
      <c r="C198" t="str">
        <v>RP</v>
      </c>
      <c r="D198" t="str">
        <f>vlookup(C198,'List of Chargers'!$A$2:$B$5,2,FALSE)</f>
        <v>Roam Point</v>
      </c>
      <c r="E198" t="str">
        <v>KE</v>
      </c>
      <c r="F198" t="str">
        <v>A</v>
      </c>
      <c r="G198" t="str">
        <v>196</v>
      </c>
      <c r="H198" t="str">
        <f>CONCATENATE("#",C198,"-",E198,"-",F198,"-",G198,)</f>
        <v>#RP-KE-A-196</v>
      </c>
      <c r="I198" t="str">
        <f>concatenate("FO-",A198,"-",TEXT(B198,"00"),H198)</f>
        <v>FO-NBI-00#RP-KE-A-196</v>
      </c>
    </row>
    <row r="199">
      <c r="A199" t="str">
        <v>NBI</v>
      </c>
      <c r="C199" t="str">
        <v>RP</v>
      </c>
      <c r="D199" t="str">
        <f>vlookup(C199,'List of Chargers'!$A$2:$B$5,2,FALSE)</f>
        <v>Roam Point</v>
      </c>
      <c r="E199" t="str">
        <v>KE</v>
      </c>
      <c r="F199" t="str">
        <v>A</v>
      </c>
      <c r="G199" t="str">
        <v>197</v>
      </c>
      <c r="H199" t="str">
        <f>CONCATENATE("#",C199,"-",E199,"-",F199,"-",G199,)</f>
        <v>#RP-KE-A-197</v>
      </c>
      <c r="I199" t="str">
        <f>concatenate("FO-",A199,"-",TEXT(B199,"00"),H199)</f>
        <v>FO-NBI-00#RP-KE-A-197</v>
      </c>
    </row>
    <row r="200">
      <c r="A200" t="str">
        <v>NBI</v>
      </c>
      <c r="C200" t="str">
        <v>RP</v>
      </c>
      <c r="D200" t="str">
        <f>vlookup(C200,'List of Chargers'!$A$2:$B$5,2,FALSE)</f>
        <v>Roam Point</v>
      </c>
      <c r="E200" t="str">
        <v>KE</v>
      </c>
      <c r="F200" t="str">
        <v>A</v>
      </c>
      <c r="G200" t="str">
        <v>198</v>
      </c>
      <c r="H200" t="str">
        <f>CONCATENATE("#",C200,"-",E200,"-",F200,"-",G200,)</f>
        <v>#RP-KE-A-198</v>
      </c>
      <c r="I200" t="str">
        <f>concatenate("FO-",A200,"-",TEXT(B200,"00"),H200)</f>
        <v>FO-NBI-00#RP-KE-A-198</v>
      </c>
    </row>
    <row r="201">
      <c r="A201" t="str">
        <v>NBI</v>
      </c>
      <c r="C201" t="str">
        <v>RP</v>
      </c>
      <c r="D201" t="str">
        <f>vlookup(C201,'List of Chargers'!$A$2:$B$5,2,FALSE)</f>
        <v>Roam Point</v>
      </c>
      <c r="E201" t="str">
        <v>KE</v>
      </c>
      <c r="F201" t="str">
        <v>A</v>
      </c>
      <c r="G201" t="str">
        <v>199</v>
      </c>
      <c r="H201" t="str">
        <f>CONCATENATE("#",C201,"-",E201,"-",F201,"-",G201,)</f>
        <v>#RP-KE-A-199</v>
      </c>
      <c r="I201" t="str">
        <f>concatenate("FO-",A201,"-",TEXT(B201,"00"),H201)</f>
        <v>FO-NBI-00#RP-KE-A-199</v>
      </c>
    </row>
    <row r="202">
      <c r="A202" t="str">
        <v>NBI</v>
      </c>
      <c r="C202" t="str">
        <v>RP</v>
      </c>
      <c r="D202" t="str">
        <f>vlookup(C202,'List of Chargers'!$A$2:$B$5,2,FALSE)</f>
        <v>Roam Point</v>
      </c>
      <c r="E202" t="str">
        <v>KE</v>
      </c>
      <c r="F202" t="str">
        <v>A</v>
      </c>
      <c r="G202" t="str">
        <v>200</v>
      </c>
      <c r="H202" t="str">
        <f>CONCATENATE("#",C202,"-",E202,"-",F202,"-",G202,)</f>
        <v>#RP-KE-A-200</v>
      </c>
      <c r="I202" t="str">
        <f>concatenate("FO-",A202,"-",TEXT(B202,"00"),H202)</f>
        <v>FO-NBI-00#RP-KE-A-200</v>
      </c>
    </row>
    <row r="203">
      <c r="A203" t="str">
        <v>NBI</v>
      </c>
      <c r="C203" t="str">
        <v>RP</v>
      </c>
      <c r="D203" t="str">
        <f>vlookup(C203,'List of Chargers'!$A$2:$B$5,2,FALSE)</f>
        <v>Roam Point</v>
      </c>
      <c r="E203" t="str">
        <v>KE</v>
      </c>
      <c r="F203" t="str">
        <v>A</v>
      </c>
      <c r="G203" t="str">
        <v>201</v>
      </c>
      <c r="H203" t="str">
        <f>CONCATENATE("#",C203,"-",E203,"-",F203,"-",G203,)</f>
        <v>#RP-KE-A-201</v>
      </c>
      <c r="I203" t="str">
        <f>concatenate("FO-",A203,"-",TEXT(B203,"00"),H203)</f>
        <v>FO-NBI-00#RP-KE-A-201</v>
      </c>
    </row>
    <row r="204">
      <c r="A204" t="str">
        <v>NBI</v>
      </c>
      <c r="C204" t="str">
        <v>RP</v>
      </c>
      <c r="D204" t="str">
        <f>vlookup(C204,'List of Chargers'!$A$2:$B$5,2,FALSE)</f>
        <v>Roam Point</v>
      </c>
      <c r="E204" t="str">
        <v>KE</v>
      </c>
      <c r="F204" t="str">
        <v>A</v>
      </c>
      <c r="G204" t="str">
        <v>202</v>
      </c>
      <c r="H204" t="str">
        <f>CONCATENATE("#",C204,"-",E204,"-",F204,"-",G204,)</f>
        <v>#RP-KE-A-202</v>
      </c>
      <c r="I204" t="str">
        <f>concatenate("FO-",A204,"-",TEXT(B204,"00"),H204)</f>
        <v>FO-NBI-00#RP-KE-A-202</v>
      </c>
    </row>
    <row r="205">
      <c r="A205" t="str">
        <v>NBI</v>
      </c>
      <c r="C205" t="str">
        <v>RP</v>
      </c>
      <c r="D205" t="str">
        <f>vlookup(C205,'List of Chargers'!$A$2:$B$5,2,FALSE)</f>
        <v>Roam Point</v>
      </c>
      <c r="E205" t="str">
        <v>KE</v>
      </c>
      <c r="F205" t="str">
        <v>A</v>
      </c>
      <c r="G205" t="str">
        <v>203</v>
      </c>
      <c r="H205" t="str">
        <f>CONCATENATE("#",C205,"-",E205,"-",F205,"-",G205,)</f>
        <v>#RP-KE-A-203</v>
      </c>
      <c r="I205" t="str">
        <f>concatenate("FO-",A205,"-",TEXT(B205,"00"),H205)</f>
        <v>FO-NBI-00#RP-KE-A-203</v>
      </c>
    </row>
    <row r="206">
      <c r="A206" t="str">
        <v>NBI</v>
      </c>
      <c r="C206" t="str">
        <v>RP</v>
      </c>
      <c r="D206" t="str">
        <f>vlookup(C206,'List of Chargers'!$A$2:$B$5,2,FALSE)</f>
        <v>Roam Point</v>
      </c>
      <c r="E206" t="str">
        <v>KE</v>
      </c>
      <c r="F206" t="str">
        <v>A</v>
      </c>
      <c r="G206" t="str">
        <v>204</v>
      </c>
      <c r="H206" t="str">
        <f>CONCATENATE("#",C206,"-",E206,"-",F206,"-",G206,)</f>
        <v>#RP-KE-A-204</v>
      </c>
      <c r="I206" t="str">
        <f>concatenate("FO-",A206,"-",TEXT(B206,"00"),H206)</f>
        <v>FO-NBI-00#RP-KE-A-204</v>
      </c>
    </row>
    <row r="207">
      <c r="A207" t="str">
        <v>NBI</v>
      </c>
      <c r="C207" t="str">
        <v>RP</v>
      </c>
      <c r="D207" t="str">
        <f>vlookup(C207,'List of Chargers'!$A$2:$B$5,2,FALSE)</f>
        <v>Roam Point</v>
      </c>
      <c r="E207" t="str">
        <v>KE</v>
      </c>
      <c r="F207" t="str">
        <v>A</v>
      </c>
      <c r="G207" t="str">
        <v>205</v>
      </c>
      <c r="H207" t="str">
        <f>CONCATENATE("#",C207,"-",E207,"-",F207,"-",G207,)</f>
        <v>#RP-KE-A-205</v>
      </c>
      <c r="I207" t="str">
        <f>concatenate("FO-",A207,"-",TEXT(B207,"00"),H207)</f>
        <v>FO-NBI-00#RP-KE-A-205</v>
      </c>
    </row>
    <row r="208">
      <c r="A208" t="str">
        <v>NBI</v>
      </c>
      <c r="C208" t="str">
        <v>RP</v>
      </c>
      <c r="D208" t="str">
        <f>vlookup(C208,'List of Chargers'!$A$2:$B$5,2,FALSE)</f>
        <v>Roam Point</v>
      </c>
      <c r="E208" t="str">
        <v>KE</v>
      </c>
      <c r="F208" t="str">
        <v>A</v>
      </c>
      <c r="G208" t="str">
        <v>206</v>
      </c>
      <c r="H208" t="str">
        <f>CONCATENATE("#",C208,"-",E208,"-",F208,"-",G208,)</f>
        <v>#RP-KE-A-206</v>
      </c>
      <c r="I208" t="str">
        <f>concatenate("FO-",A208,"-",TEXT(B208,"00"),H208)</f>
        <v>FO-NBI-00#RP-KE-A-206</v>
      </c>
    </row>
    <row r="209">
      <c r="A209" t="str">
        <v>NBI</v>
      </c>
      <c r="C209" t="str">
        <v>RP</v>
      </c>
      <c r="D209" t="str">
        <f>vlookup(C209,'List of Chargers'!$A$2:$B$5,2,FALSE)</f>
        <v>Roam Point</v>
      </c>
      <c r="E209" t="str">
        <v>KE</v>
      </c>
      <c r="F209" t="str">
        <v>A</v>
      </c>
      <c r="G209" t="str">
        <v>207</v>
      </c>
      <c r="H209" t="str">
        <f>CONCATENATE("#",C209,"-",E209,"-",F209,"-",G209,)</f>
        <v>#RP-KE-A-207</v>
      </c>
      <c r="I209" t="str">
        <f>concatenate("FO-",A209,"-",TEXT(B209,"00"),H209)</f>
        <v>FO-NBI-00#RP-KE-A-207</v>
      </c>
    </row>
    <row r="210">
      <c r="A210" t="str">
        <v>NBI</v>
      </c>
      <c r="C210" t="str">
        <v>RP</v>
      </c>
      <c r="D210" t="str">
        <f>vlookup(C210,'List of Chargers'!$A$2:$B$5,2,FALSE)</f>
        <v>Roam Point</v>
      </c>
      <c r="E210" t="str">
        <v>KE</v>
      </c>
      <c r="F210" t="str">
        <v>A</v>
      </c>
      <c r="G210" t="str">
        <v>208</v>
      </c>
      <c r="H210" t="str">
        <f>CONCATENATE("#",C210,"-",E210,"-",F210,"-",G210,)</f>
        <v>#RP-KE-A-208</v>
      </c>
      <c r="I210" t="str">
        <f>concatenate("FO-",A210,"-",TEXT(B210,"00"),H210)</f>
        <v>FO-NBI-00#RP-KE-A-208</v>
      </c>
    </row>
    <row r="211">
      <c r="A211" t="str">
        <v>NBI</v>
      </c>
      <c r="C211" t="str">
        <v>RP</v>
      </c>
      <c r="D211" t="str">
        <f>vlookup(C211,'List of Chargers'!$A$2:$B$5,2,FALSE)</f>
        <v>Roam Point</v>
      </c>
      <c r="E211" t="str">
        <v>KE</v>
      </c>
      <c r="F211" t="str">
        <v>A</v>
      </c>
      <c r="G211" t="str">
        <v>209</v>
      </c>
      <c r="H211" t="str">
        <f>CONCATENATE("#",C211,"-",E211,"-",F211,"-",G211,)</f>
        <v>#RP-KE-A-209</v>
      </c>
      <c r="I211" t="str">
        <f>concatenate("FO-",A211,"-",TEXT(B211,"00"),H211)</f>
        <v>FO-NBI-00#RP-KE-A-209</v>
      </c>
    </row>
    <row r="212">
      <c r="A212" t="str">
        <v>NBI</v>
      </c>
      <c r="C212" t="str">
        <v>RP</v>
      </c>
      <c r="D212" t="str">
        <f>vlookup(C212,'List of Chargers'!$A$2:$B$5,2,FALSE)</f>
        <v>Roam Point</v>
      </c>
      <c r="E212" t="str">
        <v>KE</v>
      </c>
      <c r="F212" t="str">
        <v>A</v>
      </c>
      <c r="G212" t="str">
        <v>210</v>
      </c>
      <c r="H212" t="str">
        <f>CONCATENATE("#",C212,"-",E212,"-",F212,"-",G212,)</f>
        <v>#RP-KE-A-210</v>
      </c>
      <c r="I212" t="str">
        <f>concatenate("FO-",A212,"-",TEXT(B212,"00"),H212)</f>
        <v>FO-NBI-00#RP-KE-A-210</v>
      </c>
    </row>
    <row r="213">
      <c r="A213" t="str">
        <v>NBI</v>
      </c>
      <c r="C213" t="str">
        <v>RP</v>
      </c>
      <c r="D213" t="str">
        <f>vlookup(C213,'List of Chargers'!$A$2:$B$5,2,FALSE)</f>
        <v>Roam Point</v>
      </c>
      <c r="E213" t="str">
        <v>KE</v>
      </c>
      <c r="F213" t="str">
        <v>A</v>
      </c>
      <c r="G213" t="str">
        <v>211</v>
      </c>
      <c r="H213" t="str">
        <f>CONCATENATE("#",C213,"-",E213,"-",F213,"-",G213,)</f>
        <v>#RP-KE-A-211</v>
      </c>
      <c r="I213" t="str">
        <f>concatenate("FO-",A213,"-",TEXT(B213,"00"),H213)</f>
        <v>FO-NBI-00#RP-KE-A-211</v>
      </c>
    </row>
    <row r="214">
      <c r="A214" t="str">
        <v>NBI</v>
      </c>
      <c r="C214" t="str">
        <v>RP</v>
      </c>
      <c r="D214" t="str">
        <f>vlookup(C214,'List of Chargers'!$A$2:$B$5,2,FALSE)</f>
        <v>Roam Point</v>
      </c>
      <c r="E214" t="str">
        <v>KE</v>
      </c>
      <c r="F214" t="str">
        <v>A</v>
      </c>
      <c r="G214" t="str">
        <v>212</v>
      </c>
      <c r="H214" t="str">
        <f>CONCATENATE("#",C214,"-",E214,"-",F214,"-",G214,)</f>
        <v>#RP-KE-A-212</v>
      </c>
      <c r="I214" t="str">
        <f>concatenate("FO-",A214,"-",TEXT(B214,"00"),H214)</f>
        <v>FO-NBI-00#RP-KE-A-212</v>
      </c>
    </row>
    <row r="215">
      <c r="A215" t="str">
        <v>NBI</v>
      </c>
      <c r="C215" t="str">
        <v>RP</v>
      </c>
      <c r="D215" t="str">
        <f>vlookup(C215,'List of Chargers'!$A$2:$B$5,2,FALSE)</f>
        <v>Roam Point</v>
      </c>
      <c r="E215" t="str">
        <v>KE</v>
      </c>
      <c r="F215" t="str">
        <v>A</v>
      </c>
      <c r="G215" t="str">
        <v>213</v>
      </c>
      <c r="H215" t="str">
        <f>CONCATENATE("#",C215,"-",E215,"-",F215,"-",G215,)</f>
        <v>#RP-KE-A-213</v>
      </c>
      <c r="I215" t="str">
        <f>concatenate("FO-",A215,"-",TEXT(B215,"00"),H215)</f>
        <v>FO-NBI-00#RP-KE-A-213</v>
      </c>
    </row>
    <row r="216">
      <c r="A216" t="str">
        <v>NBI</v>
      </c>
      <c r="C216" t="str">
        <v>RP</v>
      </c>
      <c r="D216" t="str">
        <f>vlookup(C216,'List of Chargers'!$A$2:$B$5,2,FALSE)</f>
        <v>Roam Point</v>
      </c>
      <c r="E216" t="str">
        <v>KE</v>
      </c>
      <c r="F216" t="str">
        <v>A</v>
      </c>
      <c r="G216" t="str">
        <v>214</v>
      </c>
      <c r="H216" t="str">
        <f>CONCATENATE("#",C216,"-",E216,"-",F216,"-",G216,)</f>
        <v>#RP-KE-A-214</v>
      </c>
      <c r="I216" t="str">
        <f>concatenate("FO-",A216,"-",TEXT(B216,"00"),H216)</f>
        <v>FO-NBI-00#RP-KE-A-214</v>
      </c>
    </row>
    <row r="217">
      <c r="A217" t="str">
        <v>NBI</v>
      </c>
      <c r="C217" t="str">
        <v>RP</v>
      </c>
      <c r="D217" t="str">
        <f>vlookup(C217,'List of Chargers'!$A$2:$B$5,2,FALSE)</f>
        <v>Roam Point</v>
      </c>
      <c r="E217" t="str">
        <v>KE</v>
      </c>
      <c r="F217" t="str">
        <v>A</v>
      </c>
      <c r="G217" t="str">
        <v>215</v>
      </c>
      <c r="H217" t="str">
        <f>CONCATENATE("#",C217,"-",E217,"-",F217,"-",G217,)</f>
        <v>#RP-KE-A-215</v>
      </c>
      <c r="I217" t="str">
        <f>concatenate("FO-",A217,"-",TEXT(B217,"00"),H217)</f>
        <v>FO-NBI-00#RP-KE-A-215</v>
      </c>
    </row>
    <row r="218">
      <c r="A218" t="str">
        <v>NBI</v>
      </c>
      <c r="C218" t="str">
        <v>RP</v>
      </c>
      <c r="D218" t="str">
        <f>vlookup(C218,'List of Chargers'!$A$2:$B$5,2,FALSE)</f>
        <v>Roam Point</v>
      </c>
      <c r="E218" t="str">
        <v>KE</v>
      </c>
      <c r="F218" t="str">
        <v>A</v>
      </c>
      <c r="G218" t="str">
        <v>216</v>
      </c>
      <c r="H218" t="str">
        <f>CONCATENATE("#",C218,"-",E218,"-",F218,"-",G218,)</f>
        <v>#RP-KE-A-216</v>
      </c>
      <c r="I218" t="str">
        <f>concatenate("FO-",A218,"-",TEXT(B218,"00"),H218)</f>
        <v>FO-NBI-00#RP-KE-A-216</v>
      </c>
    </row>
    <row r="219">
      <c r="A219" t="str">
        <v>NBI</v>
      </c>
      <c r="C219" t="str">
        <v>RP</v>
      </c>
      <c r="D219" t="str">
        <f>vlookup(C219,'List of Chargers'!$A$2:$B$5,2,FALSE)</f>
        <v>Roam Point</v>
      </c>
      <c r="E219" t="str">
        <v>KE</v>
      </c>
      <c r="F219" t="str">
        <v>A</v>
      </c>
      <c r="G219" t="str">
        <v>217</v>
      </c>
      <c r="H219" t="str">
        <f>CONCATENATE("#",C219,"-",E219,"-",F219,"-",G219,)</f>
        <v>#RP-KE-A-217</v>
      </c>
      <c r="I219" t="str">
        <f>concatenate("FO-",A219,"-",TEXT(B219,"00"),H219)</f>
        <v>FO-NBI-00#RP-KE-A-217</v>
      </c>
    </row>
    <row r="220">
      <c r="A220" t="str">
        <v>NBI</v>
      </c>
      <c r="C220" t="str">
        <v>RP</v>
      </c>
      <c r="D220" t="str">
        <f>vlookup(C220,'List of Chargers'!$A$2:$B$5,2,FALSE)</f>
        <v>Roam Point</v>
      </c>
      <c r="E220" t="str">
        <v>KE</v>
      </c>
      <c r="F220" t="str">
        <v>A</v>
      </c>
      <c r="G220" t="str">
        <v>218</v>
      </c>
      <c r="H220" t="str">
        <f>CONCATENATE("#",C220,"-",E220,"-",F220,"-",G220,)</f>
        <v>#RP-KE-A-218</v>
      </c>
      <c r="I220" t="str">
        <f>concatenate("FO-",A220,"-",TEXT(B220,"00"),H220)</f>
        <v>FO-NBI-00#RP-KE-A-218</v>
      </c>
    </row>
    <row r="221">
      <c r="A221" t="str">
        <v>NBI</v>
      </c>
      <c r="C221" t="str">
        <v>RP</v>
      </c>
      <c r="D221" t="str">
        <f>vlookup(C221,'List of Chargers'!$A$2:$B$5,2,FALSE)</f>
        <v>Roam Point</v>
      </c>
      <c r="E221" t="str">
        <v>KE</v>
      </c>
      <c r="F221" t="str">
        <v>A</v>
      </c>
      <c r="G221" t="str">
        <v>219</v>
      </c>
      <c r="H221" t="str">
        <f>CONCATENATE("#",C221,"-",E221,"-",F221,"-",G221,)</f>
        <v>#RP-KE-A-219</v>
      </c>
      <c r="I221" t="str">
        <f>concatenate("FO-",A221,"-",TEXT(B221,"00"),H221)</f>
        <v>FO-NBI-00#RP-KE-A-219</v>
      </c>
    </row>
    <row r="222">
      <c r="A222" t="str">
        <v>NBI</v>
      </c>
      <c r="C222" t="str">
        <v>RP</v>
      </c>
      <c r="D222" t="str">
        <f>vlookup(C222,'List of Chargers'!$A$2:$B$5,2,FALSE)</f>
        <v>Roam Point</v>
      </c>
      <c r="E222" t="str">
        <v>KE</v>
      </c>
      <c r="F222" t="str">
        <v>A</v>
      </c>
      <c r="G222" t="str">
        <v>220</v>
      </c>
      <c r="H222" t="str">
        <f>CONCATENATE("#",C222,"-",E222,"-",F222,"-",G222,)</f>
        <v>#RP-KE-A-220</v>
      </c>
      <c r="I222" t="str">
        <f>concatenate("FO-",A222,"-",TEXT(B222,"00"),H222)</f>
        <v>FO-NBI-00#RP-KE-A-220</v>
      </c>
    </row>
    <row r="223">
      <c r="A223" t="str">
        <v>NBI</v>
      </c>
      <c r="C223" t="str">
        <v>RP</v>
      </c>
      <c r="D223" t="str">
        <f>vlookup(C223,'List of Chargers'!$A$2:$B$5,2,FALSE)</f>
        <v>Roam Point</v>
      </c>
      <c r="E223" t="str">
        <v>KE</v>
      </c>
      <c r="F223" t="str">
        <v>A</v>
      </c>
      <c r="G223" t="str">
        <v>221</v>
      </c>
      <c r="H223" t="str">
        <f>CONCATENATE("#",C223,"-",E223,"-",F223,"-",G223,)</f>
        <v>#RP-KE-A-221</v>
      </c>
      <c r="I223" t="str">
        <f>concatenate("FO-",A223,"-",TEXT(B223,"00"),H223)</f>
        <v>FO-NBI-00#RP-KE-A-221</v>
      </c>
    </row>
    <row r="224">
      <c r="A224" t="str">
        <v>NBI</v>
      </c>
      <c r="C224" t="str">
        <v>RP</v>
      </c>
      <c r="D224" t="str">
        <f>vlookup(C224,'List of Chargers'!$A$2:$B$5,2,FALSE)</f>
        <v>Roam Point</v>
      </c>
      <c r="E224" t="str">
        <v>KE</v>
      </c>
      <c r="F224" t="str">
        <v>A</v>
      </c>
      <c r="G224" t="str">
        <v>222</v>
      </c>
      <c r="H224" t="str">
        <f>CONCATENATE("#",C224,"-",E224,"-",F224,"-",G224,)</f>
        <v>#RP-KE-A-222</v>
      </c>
      <c r="I224" t="str">
        <f>concatenate("FO-",A224,"-",TEXT(B224,"00"),H224)</f>
        <v>FO-NBI-00#RP-KE-A-222</v>
      </c>
    </row>
    <row r="225">
      <c r="A225" t="str">
        <v>NBI</v>
      </c>
      <c r="C225" t="str">
        <v>RP</v>
      </c>
      <c r="D225" t="str">
        <f>vlookup(C225,'List of Chargers'!$A$2:$B$5,2,FALSE)</f>
        <v>Roam Point</v>
      </c>
      <c r="E225" t="str">
        <v>KE</v>
      </c>
      <c r="F225" t="str">
        <v>A</v>
      </c>
      <c r="G225" t="str">
        <v>223</v>
      </c>
      <c r="H225" t="str">
        <f>CONCATENATE("#",C225,"-",E225,"-",F225,"-",G225,)</f>
        <v>#RP-KE-A-223</v>
      </c>
      <c r="I225" t="str">
        <f>concatenate("FO-",A225,"-",TEXT(B225,"00"),H225)</f>
        <v>FO-NBI-00#RP-KE-A-223</v>
      </c>
    </row>
    <row r="226">
      <c r="A226" t="str">
        <v>NBI</v>
      </c>
      <c r="C226" t="str">
        <v>RP</v>
      </c>
      <c r="D226" t="str">
        <f>vlookup(C226,'List of Chargers'!$A$2:$B$5,2,FALSE)</f>
        <v>Roam Point</v>
      </c>
      <c r="E226" t="str">
        <v>KE</v>
      </c>
      <c r="F226" t="str">
        <v>A</v>
      </c>
      <c r="G226" t="str">
        <v>224</v>
      </c>
      <c r="H226" t="str">
        <f>CONCATENATE("#",C226,"-",E226,"-",F226,"-",G226,)</f>
        <v>#RP-KE-A-224</v>
      </c>
      <c r="I226" t="str">
        <f>concatenate("FO-",A226,"-",TEXT(B226,"00"),H226)</f>
        <v>FO-NBI-00#RP-KE-A-224</v>
      </c>
    </row>
    <row r="227">
      <c r="A227" t="str">
        <v>NBI</v>
      </c>
      <c r="C227" t="str">
        <v>RP</v>
      </c>
      <c r="D227" t="str">
        <f>vlookup(C227,'List of Chargers'!$A$2:$B$5,2,FALSE)</f>
        <v>Roam Point</v>
      </c>
      <c r="E227" t="str">
        <v>KE</v>
      </c>
      <c r="F227" t="str">
        <v>A</v>
      </c>
      <c r="G227" t="str">
        <v>225</v>
      </c>
      <c r="H227" t="str">
        <f>CONCATENATE("#",C227,"-",E227,"-",F227,"-",G227,)</f>
        <v>#RP-KE-A-225</v>
      </c>
      <c r="I227" t="str">
        <f>concatenate("FO-",A227,"-",TEXT(B227,"00"),H227)</f>
        <v>FO-NBI-00#RP-KE-A-225</v>
      </c>
    </row>
    <row r="228">
      <c r="A228" t="str">
        <v>NBI</v>
      </c>
      <c r="C228" t="str">
        <v>RP</v>
      </c>
      <c r="D228" t="str">
        <f>vlookup(C228,'List of Chargers'!$A$2:$B$5,2,FALSE)</f>
        <v>Roam Point</v>
      </c>
      <c r="E228" t="str">
        <v>KE</v>
      </c>
      <c r="F228" t="str">
        <v>A</v>
      </c>
      <c r="G228" t="str">
        <v>226</v>
      </c>
      <c r="H228" t="str">
        <f>CONCATENATE("#",C228,"-",E228,"-",F228,"-",G228,)</f>
        <v>#RP-KE-A-226</v>
      </c>
      <c r="I228" t="str">
        <f>concatenate("FO-",A228,"-",TEXT(B228,"00"),H228)</f>
        <v>FO-NBI-00#RP-KE-A-226</v>
      </c>
    </row>
    <row r="229">
      <c r="A229" t="str">
        <v>NBI</v>
      </c>
      <c r="C229" t="str">
        <v>RP</v>
      </c>
      <c r="D229" t="str">
        <f>vlookup(C229,'List of Chargers'!$A$2:$B$5,2,FALSE)</f>
        <v>Roam Point</v>
      </c>
      <c r="E229" t="str">
        <v>KE</v>
      </c>
      <c r="F229" t="str">
        <v>A</v>
      </c>
      <c r="G229" t="str">
        <v>227</v>
      </c>
      <c r="H229" t="str">
        <f>CONCATENATE("#",C229,"-",E229,"-",F229,"-",G229,)</f>
        <v>#RP-KE-A-227</v>
      </c>
      <c r="I229" t="str">
        <f>concatenate("FO-",A229,"-",TEXT(B229,"00"),H229)</f>
        <v>FO-NBI-00#RP-KE-A-227</v>
      </c>
    </row>
    <row r="230">
      <c r="A230" t="str">
        <v>NBI</v>
      </c>
      <c r="C230" t="str">
        <v>RP</v>
      </c>
      <c r="D230" t="str">
        <f>vlookup(C230,'List of Chargers'!$A$2:$B$5,2,FALSE)</f>
        <v>Roam Point</v>
      </c>
      <c r="E230" t="str">
        <v>KE</v>
      </c>
      <c r="F230" t="str">
        <v>A</v>
      </c>
      <c r="G230" t="str">
        <v>228</v>
      </c>
      <c r="H230" t="str">
        <f>CONCATENATE("#",C230,"-",E230,"-",F230,"-",G230,)</f>
        <v>#RP-KE-A-228</v>
      </c>
      <c r="I230" t="str">
        <f>concatenate("FO-",A230,"-",TEXT(B230,"00"),H230)</f>
        <v>FO-NBI-00#RP-KE-A-228</v>
      </c>
    </row>
    <row r="231">
      <c r="A231" t="str">
        <v>NBI</v>
      </c>
      <c r="C231" t="str">
        <v>RP</v>
      </c>
      <c r="D231" t="str">
        <f>vlookup(C231,'List of Chargers'!$A$2:$B$5,2,FALSE)</f>
        <v>Roam Point</v>
      </c>
      <c r="E231" t="str">
        <v>KE</v>
      </c>
      <c r="F231" t="str">
        <v>A</v>
      </c>
      <c r="G231" t="str">
        <v>229</v>
      </c>
      <c r="H231" t="str">
        <f>CONCATENATE("#",C231,"-",E231,"-",F231,"-",G231,)</f>
        <v>#RP-KE-A-229</v>
      </c>
      <c r="I231" t="str">
        <f>concatenate("FO-",A231,"-",TEXT(B231,"00"),H231)</f>
        <v>FO-NBI-00#RP-KE-A-229</v>
      </c>
    </row>
    <row r="232">
      <c r="A232" t="str">
        <v>NBI</v>
      </c>
      <c r="C232" t="str">
        <v>RP</v>
      </c>
      <c r="D232" t="str">
        <f>vlookup(C232,'List of Chargers'!$A$2:$B$5,2,FALSE)</f>
        <v>Roam Point</v>
      </c>
      <c r="E232" t="str">
        <v>KE</v>
      </c>
      <c r="F232" t="str">
        <v>A</v>
      </c>
      <c r="G232" t="str">
        <v>230</v>
      </c>
      <c r="H232" t="str">
        <f>CONCATENATE("#",C232,"-",E232,"-",F232,"-",G232,)</f>
        <v>#RP-KE-A-230</v>
      </c>
      <c r="I232" t="str">
        <f>concatenate("FO-",A232,"-",TEXT(B232,"00"),H232)</f>
        <v>FO-NBI-00#RP-KE-A-230</v>
      </c>
    </row>
    <row r="233">
      <c r="A233" t="str">
        <v>NBI</v>
      </c>
      <c r="C233" t="str">
        <v>RP</v>
      </c>
      <c r="D233" t="str">
        <f>vlookup(C233,'List of Chargers'!$A$2:$B$5,2,FALSE)</f>
        <v>Roam Point</v>
      </c>
      <c r="E233" t="str">
        <v>KE</v>
      </c>
      <c r="F233" t="str">
        <v>A</v>
      </c>
      <c r="G233" t="str">
        <v>231</v>
      </c>
      <c r="H233" t="str">
        <f>CONCATENATE("#",C233,"-",E233,"-",F233,"-",G233,)</f>
        <v>#RP-KE-A-231</v>
      </c>
      <c r="I233" t="str">
        <f>concatenate("FO-",A233,"-",TEXT(B233,"00"),H233)</f>
        <v>FO-NBI-00#RP-KE-A-231</v>
      </c>
    </row>
    <row r="234">
      <c r="A234" t="str">
        <v>NBI</v>
      </c>
      <c r="C234" t="str">
        <v>RP</v>
      </c>
      <c r="D234" t="str">
        <f>vlookup(C234,'List of Chargers'!$A$2:$B$5,2,FALSE)</f>
        <v>Roam Point</v>
      </c>
      <c r="E234" t="str">
        <v>KE</v>
      </c>
      <c r="F234" t="str">
        <v>A</v>
      </c>
      <c r="G234" t="str">
        <v>232</v>
      </c>
      <c r="H234" t="str">
        <f>CONCATENATE("#",C234,"-",E234,"-",F234,"-",G234,)</f>
        <v>#RP-KE-A-232</v>
      </c>
      <c r="I234" t="str">
        <f>concatenate("FO-",A234,"-",TEXT(B234,"00"),H234)</f>
        <v>FO-NBI-00#RP-KE-A-232</v>
      </c>
    </row>
    <row r="235">
      <c r="A235" t="str">
        <v>NBI</v>
      </c>
      <c r="C235" t="str">
        <v>RP</v>
      </c>
      <c r="D235" t="str">
        <f>vlookup(C235,'List of Chargers'!$A$2:$B$5,2,FALSE)</f>
        <v>Roam Point</v>
      </c>
      <c r="E235" t="str">
        <v>KE</v>
      </c>
      <c r="F235" t="str">
        <v>A</v>
      </c>
      <c r="G235" t="str">
        <v>233</v>
      </c>
      <c r="H235" t="str">
        <f>CONCATENATE("#",C235,"-",E235,"-",F235,"-",G235,)</f>
        <v>#RP-KE-A-233</v>
      </c>
      <c r="I235" t="str">
        <f>concatenate("FO-",A235,"-",TEXT(B235,"00"),H235)</f>
        <v>FO-NBI-00#RP-KE-A-233</v>
      </c>
    </row>
    <row r="236">
      <c r="A236" t="str">
        <v>NBI</v>
      </c>
      <c r="C236" t="str">
        <v>RP</v>
      </c>
      <c r="D236" t="str">
        <f>vlookup(C236,'List of Chargers'!$A$2:$B$5,2,FALSE)</f>
        <v>Roam Point</v>
      </c>
      <c r="E236" t="str">
        <v>KE</v>
      </c>
      <c r="F236" t="str">
        <v>A</v>
      </c>
      <c r="G236" t="str">
        <v>234</v>
      </c>
      <c r="H236" t="str">
        <f>CONCATENATE("#",C236,"-",E236,"-",F236,"-",G236,)</f>
        <v>#RP-KE-A-234</v>
      </c>
      <c r="I236" t="str">
        <f>concatenate("FO-",A236,"-",TEXT(B236,"00"),H236)</f>
        <v>FO-NBI-00#RP-KE-A-234</v>
      </c>
    </row>
    <row r="237">
      <c r="A237" t="str">
        <v>NBI</v>
      </c>
      <c r="C237" t="str">
        <v>RP</v>
      </c>
      <c r="D237" t="str">
        <f>vlookup(C237,'List of Chargers'!$A$2:$B$5,2,FALSE)</f>
        <v>Roam Point</v>
      </c>
      <c r="E237" t="str">
        <v>KE</v>
      </c>
      <c r="F237" t="str">
        <v>A</v>
      </c>
      <c r="G237" t="str">
        <v>235</v>
      </c>
      <c r="H237" t="str">
        <f>CONCATENATE("#",C237,"-",E237,"-",F237,"-",G237,)</f>
        <v>#RP-KE-A-235</v>
      </c>
      <c r="I237" t="str">
        <f>concatenate("FO-",A237,"-",TEXT(B237,"00"),H237)</f>
        <v>FO-NBI-00#RP-KE-A-235</v>
      </c>
    </row>
    <row r="238">
      <c r="A238" t="str">
        <v>NBI</v>
      </c>
      <c r="C238" t="str">
        <v>RP</v>
      </c>
      <c r="D238" t="str">
        <f>vlookup(C238,'List of Chargers'!$A$2:$B$5,2,FALSE)</f>
        <v>Roam Point</v>
      </c>
      <c r="E238" t="str">
        <v>KE</v>
      </c>
      <c r="F238" t="str">
        <v>A</v>
      </c>
      <c r="G238" t="str">
        <v>236</v>
      </c>
      <c r="H238" t="str">
        <f>CONCATENATE("#",C238,"-",E238,"-",F238,"-",G238,)</f>
        <v>#RP-KE-A-236</v>
      </c>
      <c r="I238" t="str">
        <f>concatenate("FO-",A238,"-",TEXT(B238,"00"),H238)</f>
        <v>FO-NBI-00#RP-KE-A-236</v>
      </c>
    </row>
    <row r="239">
      <c r="A239" t="str">
        <v>NBI</v>
      </c>
      <c r="C239" t="str">
        <v>RP</v>
      </c>
      <c r="D239" t="str">
        <f>vlookup(C239,'List of Chargers'!$A$2:$B$5,2,FALSE)</f>
        <v>Roam Point</v>
      </c>
      <c r="E239" t="str">
        <v>KE</v>
      </c>
      <c r="F239" t="str">
        <v>A</v>
      </c>
      <c r="G239" t="str">
        <v>237</v>
      </c>
      <c r="H239" t="str">
        <f>CONCATENATE("#",C239,"-",E239,"-",F239,"-",G239,)</f>
        <v>#RP-KE-A-237</v>
      </c>
      <c r="I239" t="str">
        <f>concatenate("FO-",A239,"-",TEXT(B239,"00"),H239)</f>
        <v>FO-NBI-00#RP-KE-A-237</v>
      </c>
    </row>
    <row r="240">
      <c r="A240" t="str">
        <v>NBI</v>
      </c>
      <c r="C240" t="str">
        <v>RP</v>
      </c>
      <c r="D240" t="str">
        <f>vlookup(C240,'List of Chargers'!$A$2:$B$5,2,FALSE)</f>
        <v>Roam Point</v>
      </c>
      <c r="E240" t="str">
        <v>KE</v>
      </c>
      <c r="F240" t="str">
        <v>A</v>
      </c>
      <c r="G240" t="str">
        <v>238</v>
      </c>
      <c r="H240" t="str">
        <f>CONCATENATE("#",C240,"-",E240,"-",F240,"-",G240,)</f>
        <v>#RP-KE-A-238</v>
      </c>
      <c r="I240" t="str">
        <f>concatenate("FO-",A240,"-",TEXT(B240,"00"),H240)</f>
        <v>FO-NBI-00#RP-KE-A-238</v>
      </c>
    </row>
    <row r="241">
      <c r="A241" t="str">
        <v>NBI</v>
      </c>
      <c r="C241" t="str">
        <v>RP</v>
      </c>
      <c r="D241" t="str">
        <f>vlookup(C241,'List of Chargers'!$A$2:$B$5,2,FALSE)</f>
        <v>Roam Point</v>
      </c>
      <c r="E241" t="str">
        <v>KE</v>
      </c>
      <c r="F241" t="str">
        <v>A</v>
      </c>
      <c r="G241" t="str">
        <v>239</v>
      </c>
      <c r="H241" t="str">
        <f>CONCATENATE("#",C241,"-",E241,"-",F241,"-",G241,)</f>
        <v>#RP-KE-A-239</v>
      </c>
      <c r="I241" t="str">
        <f>concatenate("FO-",A241,"-",TEXT(B241,"00"),H241)</f>
        <v>FO-NBI-00#RP-KE-A-239</v>
      </c>
    </row>
    <row r="242">
      <c r="A242" t="str">
        <v>NBI</v>
      </c>
      <c r="C242" t="str">
        <v>RP</v>
      </c>
      <c r="D242" t="str">
        <f>vlookup(C242,'List of Chargers'!$A$2:$B$5,2,FALSE)</f>
        <v>Roam Point</v>
      </c>
      <c r="E242" t="str">
        <v>KE</v>
      </c>
      <c r="F242" t="str">
        <v>A</v>
      </c>
      <c r="G242" t="str">
        <v>240</v>
      </c>
      <c r="H242" t="str">
        <f>CONCATENATE("#",C242,"-",E242,"-",F242,"-",G242,)</f>
        <v>#RP-KE-A-240</v>
      </c>
      <c r="I242" t="str">
        <f>concatenate("FO-",A242,"-",TEXT(B242,"00"),H242)</f>
        <v>FO-NBI-00#RP-KE-A-240</v>
      </c>
    </row>
    <row r="243">
      <c r="A243" t="str">
        <v>NBI</v>
      </c>
      <c r="C243" t="str">
        <v>RP</v>
      </c>
      <c r="D243" t="str">
        <f>vlookup(C243,'List of Chargers'!$A$2:$B$5,2,FALSE)</f>
        <v>Roam Point</v>
      </c>
      <c r="E243" t="str">
        <v>KE</v>
      </c>
      <c r="F243" t="str">
        <v>A</v>
      </c>
      <c r="G243" t="str">
        <v>241</v>
      </c>
      <c r="H243" t="str">
        <f>CONCATENATE("#",C243,"-",E243,"-",F243,"-",G243,)</f>
        <v>#RP-KE-A-241</v>
      </c>
      <c r="I243" t="str">
        <f>concatenate("FO-",A243,"-",TEXT(B243,"00"),H243)</f>
        <v>FO-NBI-00#RP-KE-A-241</v>
      </c>
    </row>
    <row r="244">
      <c r="A244" t="str">
        <v>NBI</v>
      </c>
      <c r="C244" t="str">
        <v>RP</v>
      </c>
      <c r="D244" t="str">
        <f>vlookup(C244,'List of Chargers'!$A$2:$B$5,2,FALSE)</f>
        <v>Roam Point</v>
      </c>
      <c r="E244" t="str">
        <v>KE</v>
      </c>
      <c r="F244" t="str">
        <v>A</v>
      </c>
      <c r="G244" t="str">
        <v>242</v>
      </c>
      <c r="H244" t="str">
        <f>CONCATENATE("#",C244,"-",E244,"-",F244,"-",G244,)</f>
        <v>#RP-KE-A-242</v>
      </c>
      <c r="I244" t="str">
        <f>concatenate("FO-",A244,"-",TEXT(B244,"00"),H244)</f>
        <v>FO-NBI-00#RP-KE-A-242</v>
      </c>
    </row>
    <row r="245">
      <c r="A245" t="str">
        <v>NBI</v>
      </c>
      <c r="C245" t="str">
        <v>RP</v>
      </c>
      <c r="D245" t="str">
        <f>vlookup(C245,'List of Chargers'!$A$2:$B$5,2,FALSE)</f>
        <v>Roam Point</v>
      </c>
      <c r="E245" t="str">
        <v>KE</v>
      </c>
      <c r="F245" t="str">
        <v>A</v>
      </c>
      <c r="G245" t="str">
        <v>243</v>
      </c>
      <c r="H245" t="str">
        <f>CONCATENATE("#",C245,"-",E245,"-",F245,"-",G245,)</f>
        <v>#RP-KE-A-243</v>
      </c>
      <c r="I245" t="str">
        <f>concatenate("FO-",A245,"-",TEXT(B245,"00"),H245)</f>
        <v>FO-NBI-00#RP-KE-A-243</v>
      </c>
    </row>
    <row r="246">
      <c r="A246" t="str">
        <v>NBI</v>
      </c>
      <c r="C246" t="str">
        <v>RP</v>
      </c>
      <c r="D246" t="str">
        <f>vlookup(C246,'List of Chargers'!$A$2:$B$5,2,FALSE)</f>
        <v>Roam Point</v>
      </c>
      <c r="E246" t="str">
        <v>KE</v>
      </c>
      <c r="F246" t="str">
        <v>A</v>
      </c>
      <c r="G246" t="str">
        <v>244</v>
      </c>
      <c r="H246" t="str">
        <f>CONCATENATE("#",C246,"-",E246,"-",F246,"-",G246,)</f>
        <v>#RP-KE-A-244</v>
      </c>
      <c r="I246" t="str">
        <f>concatenate("FO-",A246,"-",TEXT(B246,"00"),H246)</f>
        <v>FO-NBI-00#RP-KE-A-244</v>
      </c>
    </row>
    <row r="247">
      <c r="A247" t="str">
        <v>NBI</v>
      </c>
      <c r="C247" t="str">
        <v>RP</v>
      </c>
      <c r="D247" t="str">
        <f>vlookup(C247,'List of Chargers'!$A$2:$B$5,2,FALSE)</f>
        <v>Roam Point</v>
      </c>
      <c r="E247" t="str">
        <v>KE</v>
      </c>
      <c r="F247" t="str">
        <v>A</v>
      </c>
      <c r="G247" t="str">
        <v>245</v>
      </c>
      <c r="H247" t="str">
        <f>CONCATENATE("#",C247,"-",E247,"-",F247,"-",G247,)</f>
        <v>#RP-KE-A-245</v>
      </c>
      <c r="I247" t="str">
        <f>concatenate("FO-",A247,"-",TEXT(B247,"00"),H247)</f>
        <v>FO-NBI-00#RP-KE-A-245</v>
      </c>
    </row>
    <row r="248">
      <c r="A248" t="str">
        <v>NBI</v>
      </c>
      <c r="C248" t="str">
        <v>RP</v>
      </c>
      <c r="D248" t="str">
        <f>vlookup(C248,'List of Chargers'!$A$2:$B$5,2,FALSE)</f>
        <v>Roam Point</v>
      </c>
      <c r="E248" t="str">
        <v>KE</v>
      </c>
      <c r="F248" t="str">
        <v>A</v>
      </c>
      <c r="G248" t="str">
        <v>246</v>
      </c>
      <c r="H248" t="str">
        <f>CONCATENATE("#",C248,"-",E248,"-",F248,"-",G248,)</f>
        <v>#RP-KE-A-246</v>
      </c>
      <c r="I248" t="str">
        <f>concatenate("FO-",A248,"-",TEXT(B248,"00"),H248)</f>
        <v>FO-NBI-00#RP-KE-A-246</v>
      </c>
    </row>
    <row r="249">
      <c r="A249" t="str">
        <v>NBI</v>
      </c>
      <c r="C249" t="str">
        <v>RP</v>
      </c>
      <c r="D249" t="str">
        <f>vlookup(C249,'List of Chargers'!$A$2:$B$5,2,FALSE)</f>
        <v>Roam Point</v>
      </c>
      <c r="E249" t="str">
        <v>KE</v>
      </c>
      <c r="F249" t="str">
        <v>A</v>
      </c>
      <c r="G249" t="str">
        <v>247</v>
      </c>
      <c r="H249" t="str">
        <f>CONCATENATE("#",C249,"-",E249,"-",F249,"-",G249,)</f>
        <v>#RP-KE-A-247</v>
      </c>
      <c r="I249" t="str">
        <f>concatenate("FO-",A249,"-",TEXT(B249,"00"),H249)</f>
        <v>FO-NBI-00#RP-KE-A-247</v>
      </c>
    </row>
    <row r="250">
      <c r="A250" t="str">
        <v>NBI</v>
      </c>
      <c r="C250" t="str">
        <v>RP</v>
      </c>
      <c r="D250" t="str">
        <f>vlookup(C250,'List of Chargers'!$A$2:$B$5,2,FALSE)</f>
        <v>Roam Point</v>
      </c>
      <c r="E250" t="str">
        <v>KE</v>
      </c>
      <c r="F250" t="str">
        <v>A</v>
      </c>
      <c r="G250" t="str">
        <v>248</v>
      </c>
      <c r="H250" t="str">
        <f>CONCATENATE("#",C250,"-",E250,"-",F250,"-",G250,)</f>
        <v>#RP-KE-A-248</v>
      </c>
      <c r="I250" t="str">
        <f>concatenate("FO-",A250,"-",TEXT(B250,"00"),H250)</f>
        <v>FO-NBI-00#RP-KE-A-248</v>
      </c>
    </row>
    <row r="251">
      <c r="A251" t="str">
        <v>NBI</v>
      </c>
      <c r="C251" t="str">
        <v>RP</v>
      </c>
      <c r="D251" t="str">
        <f>vlookup(C251,'List of Chargers'!$A$2:$B$5,2,FALSE)</f>
        <v>Roam Point</v>
      </c>
      <c r="E251" t="str">
        <v>KE</v>
      </c>
      <c r="F251" t="str">
        <v>A</v>
      </c>
      <c r="G251" t="str">
        <v>249</v>
      </c>
      <c r="H251" t="str">
        <f>CONCATENATE("#",C251,"-",E251,"-",F251,"-",G251,)</f>
        <v>#RP-KE-A-249</v>
      </c>
      <c r="I251" t="str">
        <f>concatenate("FO-",A251,"-",TEXT(B251,"00"),H251)</f>
        <v>FO-NBI-00#RP-KE-A-249</v>
      </c>
    </row>
    <row r="252">
      <c r="A252" t="str">
        <v>NBI</v>
      </c>
      <c r="C252" t="str">
        <v>RP</v>
      </c>
      <c r="D252" t="str">
        <f>vlookup(C252,'List of Chargers'!$A$2:$B$5,2,FALSE)</f>
        <v>Roam Point</v>
      </c>
      <c r="E252" t="str">
        <v>KE</v>
      </c>
      <c r="F252" t="str">
        <v>A</v>
      </c>
      <c r="G252" t="str">
        <v>250</v>
      </c>
      <c r="H252" t="str">
        <f>CONCATENATE("#",C252,"-",E252,"-",F252,"-",G252,)</f>
        <v>#RP-KE-A-250</v>
      </c>
      <c r="I252" t="str">
        <f>concatenate("FO-",A252,"-",TEXT(B252,"00"),H252)</f>
        <v>FO-NBI-00#RP-KE-A-250</v>
      </c>
    </row>
    <row r="253">
      <c r="A253" t="str">
        <v>NBI</v>
      </c>
      <c r="C253" t="str">
        <v>RP</v>
      </c>
      <c r="D253" t="str">
        <f>vlookup(C253,'List of Chargers'!$A$2:$B$5,2,FALSE)</f>
        <v>Roam Point</v>
      </c>
      <c r="E253" t="str">
        <v>KE</v>
      </c>
      <c r="F253" t="str">
        <v>A</v>
      </c>
      <c r="G253" t="str">
        <v>251</v>
      </c>
      <c r="H253" t="str">
        <f>CONCATENATE("#",C253,"-",E253,"-",F253,"-",G253,)</f>
        <v>#RP-KE-A-251</v>
      </c>
      <c r="I253" t="str">
        <f>concatenate("FO-",A253,"-",TEXT(B253,"00"),H253)</f>
        <v>FO-NBI-00#RP-KE-A-251</v>
      </c>
    </row>
    <row r="254">
      <c r="A254" t="str">
        <v>NBI</v>
      </c>
      <c r="C254" t="str">
        <v>RP</v>
      </c>
      <c r="D254" t="str">
        <f>vlookup(C254,'List of Chargers'!$A$2:$B$5,2,FALSE)</f>
        <v>Roam Point</v>
      </c>
      <c r="E254" t="str">
        <v>KE</v>
      </c>
      <c r="F254" t="str">
        <v>A</v>
      </c>
      <c r="G254" t="str">
        <v>252</v>
      </c>
      <c r="H254" t="str">
        <f>CONCATENATE("#",C254,"-",E254,"-",F254,"-",G254,)</f>
        <v>#RP-KE-A-252</v>
      </c>
      <c r="I254" t="str">
        <f>concatenate("FO-",A254,"-",TEXT(B254,"00"),H254)</f>
        <v>FO-NBI-00#RP-KE-A-252</v>
      </c>
    </row>
    <row r="255">
      <c r="A255" t="str">
        <v>NBI</v>
      </c>
      <c r="C255" t="str">
        <v>RP</v>
      </c>
      <c r="D255" t="str">
        <f>vlookup(C255,'List of Chargers'!$A$2:$B$5,2,FALSE)</f>
        <v>Roam Point</v>
      </c>
      <c r="E255" t="str">
        <v>KE</v>
      </c>
      <c r="F255" t="str">
        <v>A</v>
      </c>
      <c r="G255" t="str">
        <v>253</v>
      </c>
      <c r="H255" t="str">
        <f>CONCATENATE("#",C255,"-",E255,"-",F255,"-",G255,)</f>
        <v>#RP-KE-A-253</v>
      </c>
      <c r="I255" t="str">
        <f>concatenate("FO-",A255,"-",TEXT(B255,"00"),H255)</f>
        <v>FO-NBI-00#RP-KE-A-253</v>
      </c>
    </row>
    <row r="256">
      <c r="A256" t="str">
        <v>NBI</v>
      </c>
      <c r="C256" t="str">
        <v>RP</v>
      </c>
      <c r="D256" t="str">
        <f>vlookup(C256,'List of Chargers'!$A$2:$B$5,2,FALSE)</f>
        <v>Roam Point</v>
      </c>
      <c r="E256" t="str">
        <v>KE</v>
      </c>
      <c r="F256" t="str">
        <v>A</v>
      </c>
      <c r="G256" t="str">
        <v>254</v>
      </c>
      <c r="H256" t="str">
        <f>CONCATENATE("#",C256,"-",E256,"-",F256,"-",G256,)</f>
        <v>#RP-KE-A-254</v>
      </c>
      <c r="I256" t="str">
        <f>concatenate("FO-",A256,"-",TEXT(B256,"00"),H256)</f>
        <v>FO-NBI-00#RP-KE-A-254</v>
      </c>
    </row>
    <row r="257">
      <c r="A257" t="str">
        <v>NBI</v>
      </c>
      <c r="C257" t="str">
        <v>RP</v>
      </c>
      <c r="D257" t="str">
        <f>vlookup(C257,'List of Chargers'!$A$2:$B$5,2,FALSE)</f>
        <v>Roam Point</v>
      </c>
      <c r="E257" t="str">
        <v>KE</v>
      </c>
      <c r="F257" t="str">
        <v>A</v>
      </c>
      <c r="G257" t="str">
        <v>255</v>
      </c>
      <c r="H257" t="str">
        <f>CONCATENATE("#",C257,"-",E257,"-",F257,"-",G257,)</f>
        <v>#RP-KE-A-255</v>
      </c>
      <c r="I257" t="str">
        <f>concatenate("FO-",A257,"-",TEXT(B257,"00"),H257)</f>
        <v>FO-NBI-00#RP-KE-A-255</v>
      </c>
    </row>
    <row r="258">
      <c r="A258" t="str">
        <v>NBI</v>
      </c>
      <c r="C258" t="str">
        <v>RP</v>
      </c>
      <c r="D258" t="str">
        <f>vlookup(C258,'List of Chargers'!$A$2:$B$5,2,FALSE)</f>
        <v>Roam Point</v>
      </c>
      <c r="E258" t="str">
        <v>KE</v>
      </c>
      <c r="F258" t="str">
        <v>A</v>
      </c>
      <c r="G258" t="str">
        <v>256</v>
      </c>
      <c r="H258" t="str">
        <f>CONCATENATE("#",C258,"-",E258,"-",F258,"-",G258,)</f>
        <v>#RP-KE-A-256</v>
      </c>
      <c r="I258" t="str">
        <f>concatenate("FO-",A258,"-",TEXT(B258,"00"),H258)</f>
        <v>FO-NBI-00#RP-KE-A-256</v>
      </c>
    </row>
    <row r="259">
      <c r="A259" t="str">
        <v>NBI</v>
      </c>
      <c r="C259" t="str">
        <v>RP</v>
      </c>
      <c r="D259" t="str">
        <f>vlookup(C259,'List of Chargers'!$A$2:$B$5,2,FALSE)</f>
        <v>Roam Point</v>
      </c>
      <c r="E259" t="str">
        <v>KE</v>
      </c>
      <c r="F259" t="str">
        <v>A</v>
      </c>
      <c r="G259" t="str">
        <v>257</v>
      </c>
      <c r="H259" t="str">
        <f>CONCATENATE("#",C259,"-",E259,"-",F259,"-",G259,)</f>
        <v>#RP-KE-A-257</v>
      </c>
      <c r="I259" t="str">
        <f>concatenate("FO-",A259,"-",TEXT(B259,"00"),H259)</f>
        <v>FO-NBI-00#RP-KE-A-257</v>
      </c>
    </row>
    <row r="260">
      <c r="A260" t="str">
        <v>NBI</v>
      </c>
      <c r="C260" t="str">
        <v>RP</v>
      </c>
      <c r="D260" t="str">
        <f>vlookup(C260,'List of Chargers'!$A$2:$B$5,2,FALSE)</f>
        <v>Roam Point</v>
      </c>
      <c r="E260" t="str">
        <v>KE</v>
      </c>
      <c r="F260" t="str">
        <v>A</v>
      </c>
      <c r="G260" t="str">
        <v>258</v>
      </c>
      <c r="H260" t="str">
        <f>CONCATENATE("#",C260,"-",E260,"-",F260,"-",G260,)</f>
        <v>#RP-KE-A-258</v>
      </c>
      <c r="I260" t="str">
        <f>concatenate("FO-",A260,"-",TEXT(B260,"00"),H260)</f>
        <v>FO-NBI-00#RP-KE-A-258</v>
      </c>
    </row>
    <row r="261">
      <c r="A261" t="str">
        <v>NBI</v>
      </c>
      <c r="C261" t="str">
        <v>RP</v>
      </c>
      <c r="D261" t="str">
        <f>vlookup(C261,'List of Chargers'!$A$2:$B$5,2,FALSE)</f>
        <v>Roam Point</v>
      </c>
      <c r="E261" t="str">
        <v>KE</v>
      </c>
      <c r="F261" t="str">
        <v>A</v>
      </c>
      <c r="G261" t="str">
        <v>259</v>
      </c>
      <c r="H261" t="str">
        <f>CONCATENATE("#",C261,"-",E261,"-",F261,"-",G261,)</f>
        <v>#RP-KE-A-259</v>
      </c>
      <c r="I261" t="str">
        <f>concatenate("FO-",A261,"-",TEXT(B261,"00"),H261)</f>
        <v>FO-NBI-00#RP-KE-A-259</v>
      </c>
    </row>
    <row r="262">
      <c r="A262" t="str">
        <v>NBI</v>
      </c>
      <c r="C262" t="str">
        <v>RP</v>
      </c>
      <c r="D262" t="str">
        <f>vlookup(C262,'List of Chargers'!$A$2:$B$5,2,FALSE)</f>
        <v>Roam Point</v>
      </c>
      <c r="E262" t="str">
        <v>KE</v>
      </c>
      <c r="F262" t="str">
        <v>A</v>
      </c>
      <c r="G262" t="str">
        <v>260</v>
      </c>
      <c r="H262" t="str">
        <f>CONCATENATE("#",C262,"-",E262,"-",F262,"-",G262,)</f>
        <v>#RP-KE-A-260</v>
      </c>
      <c r="I262" t="str">
        <f>concatenate("FO-",A262,"-",TEXT(B262,"00"),H262)</f>
        <v>FO-NBI-00#RP-KE-A-260</v>
      </c>
    </row>
    <row r="263">
      <c r="A263" t="str">
        <v>NBI</v>
      </c>
      <c r="C263" t="str">
        <v>RP</v>
      </c>
      <c r="D263" t="str">
        <f>vlookup(C263,'List of Chargers'!$A$2:$B$5,2,FALSE)</f>
        <v>Roam Point</v>
      </c>
      <c r="E263" t="str">
        <v>KE</v>
      </c>
      <c r="F263" t="str">
        <v>A</v>
      </c>
      <c r="G263" t="str">
        <v>261</v>
      </c>
      <c r="H263" t="str">
        <f>CONCATENATE("#",C263,"-",E263,"-",F263,"-",G263,)</f>
        <v>#RP-KE-A-261</v>
      </c>
      <c r="I263" t="str">
        <f>concatenate("FO-",A263,"-",TEXT(B263,"00"),H263)</f>
        <v>FO-NBI-00#RP-KE-A-261</v>
      </c>
    </row>
    <row r="264">
      <c r="A264" t="str">
        <v>NBI</v>
      </c>
      <c r="C264" t="str">
        <v>RP</v>
      </c>
      <c r="D264" t="str">
        <f>vlookup(C264,'List of Chargers'!$A$2:$B$5,2,FALSE)</f>
        <v>Roam Point</v>
      </c>
      <c r="E264" t="str">
        <v>KE</v>
      </c>
      <c r="F264" t="str">
        <v>A</v>
      </c>
      <c r="G264" t="str">
        <v>262</v>
      </c>
      <c r="H264" t="str">
        <f>CONCATENATE("#",C264,"-",E264,"-",F264,"-",G264,)</f>
        <v>#RP-KE-A-262</v>
      </c>
      <c r="I264" t="str">
        <f>concatenate("FO-",A264,"-",TEXT(B264,"00"),H264)</f>
        <v>FO-NBI-00#RP-KE-A-262</v>
      </c>
    </row>
    <row r="265">
      <c r="A265" t="str">
        <v>NBI</v>
      </c>
      <c r="C265" t="str">
        <v>RP</v>
      </c>
      <c r="D265" t="str">
        <f>vlookup(C265,'List of Chargers'!$A$2:$B$5,2,FALSE)</f>
        <v>Roam Point</v>
      </c>
      <c r="E265" t="str">
        <v>KE</v>
      </c>
      <c r="F265" t="str">
        <v>A</v>
      </c>
      <c r="G265" t="str">
        <v>263</v>
      </c>
      <c r="H265" t="str">
        <f>CONCATENATE("#",C265,"-",E265,"-",F265,"-",G265,)</f>
        <v>#RP-KE-A-263</v>
      </c>
      <c r="I265" t="str">
        <f>concatenate("FO-",A265,"-",TEXT(B265,"00"),H265)</f>
        <v>FO-NBI-00#RP-KE-A-263</v>
      </c>
    </row>
    <row r="266">
      <c r="A266" t="str">
        <v>NBI</v>
      </c>
      <c r="C266" t="str">
        <v>RP</v>
      </c>
      <c r="D266" t="str">
        <f>vlookup(C266,'List of Chargers'!$A$2:$B$5,2,FALSE)</f>
        <v>Roam Point</v>
      </c>
      <c r="E266" t="str">
        <v>KE</v>
      </c>
      <c r="F266" t="str">
        <v>A</v>
      </c>
      <c r="G266" t="str">
        <v>264</v>
      </c>
      <c r="H266" t="str">
        <f>CONCATENATE("#",C266,"-",E266,"-",F266,"-",G266,)</f>
        <v>#RP-KE-A-264</v>
      </c>
      <c r="I266" t="str">
        <f>concatenate("FO-",A266,"-",TEXT(B266,"00"),H266)</f>
        <v>FO-NBI-00#RP-KE-A-264</v>
      </c>
    </row>
    <row r="267">
      <c r="A267" t="str">
        <v>NBI</v>
      </c>
      <c r="C267" t="str">
        <v>RP</v>
      </c>
      <c r="D267" t="str">
        <f>vlookup(C267,'List of Chargers'!$A$2:$B$5,2,FALSE)</f>
        <v>Roam Point</v>
      </c>
      <c r="E267" t="str">
        <v>KE</v>
      </c>
      <c r="F267" t="str">
        <v>A</v>
      </c>
      <c r="G267" t="str">
        <v>265</v>
      </c>
      <c r="H267" t="str">
        <f>CONCATENATE("#",C267,"-",E267,"-",F267,"-",G267,)</f>
        <v>#RP-KE-A-265</v>
      </c>
      <c r="I267" t="str">
        <f>concatenate("FO-",A267,"-",TEXT(B267,"00"),H267)</f>
        <v>FO-NBI-00#RP-KE-A-265</v>
      </c>
    </row>
    <row r="268">
      <c r="A268" t="str">
        <v>NBI</v>
      </c>
      <c r="C268" t="str">
        <v>RP</v>
      </c>
      <c r="D268" t="str">
        <f>vlookup(C268,'List of Chargers'!$A$2:$B$5,2,FALSE)</f>
        <v>Roam Point</v>
      </c>
      <c r="E268" t="str">
        <v>KE</v>
      </c>
      <c r="F268" t="str">
        <v>A</v>
      </c>
      <c r="G268" t="str">
        <v>266</v>
      </c>
      <c r="H268" t="str">
        <f>CONCATENATE("#",C268,"-",E268,"-",F268,"-",G268,)</f>
        <v>#RP-KE-A-266</v>
      </c>
      <c r="I268" t="str">
        <f>concatenate("FO-",A268,"-",TEXT(B268,"00"),H268)</f>
        <v>FO-NBI-00#RP-KE-A-266</v>
      </c>
    </row>
    <row r="269">
      <c r="A269" t="str">
        <v>NBI</v>
      </c>
      <c r="C269" t="str">
        <v>RP</v>
      </c>
      <c r="D269" t="str">
        <f>vlookup(C269,'List of Chargers'!$A$2:$B$5,2,FALSE)</f>
        <v>Roam Point</v>
      </c>
      <c r="E269" t="str">
        <v>KE</v>
      </c>
      <c r="F269" t="str">
        <v>A</v>
      </c>
      <c r="G269" t="str">
        <v>267</v>
      </c>
      <c r="H269" t="str">
        <f>CONCATENATE("#",C269,"-",E269,"-",F269,"-",G269,)</f>
        <v>#RP-KE-A-267</v>
      </c>
      <c r="I269" t="str">
        <f>concatenate("FO-",A269,"-",TEXT(B269,"00"),H269)</f>
        <v>FO-NBI-00#RP-KE-A-267</v>
      </c>
    </row>
    <row r="270">
      <c r="A270" t="str">
        <v>NBI</v>
      </c>
      <c r="C270" t="str">
        <v>RP</v>
      </c>
      <c r="D270" t="str">
        <f>vlookup(C270,'List of Chargers'!$A$2:$B$5,2,FALSE)</f>
        <v>Roam Point</v>
      </c>
      <c r="E270" t="str">
        <v>KE</v>
      </c>
      <c r="F270" t="str">
        <v>A</v>
      </c>
      <c r="G270" t="str">
        <v>268</v>
      </c>
      <c r="H270" t="str">
        <f>CONCATENATE("#",C270,"-",E270,"-",F270,"-",G270,)</f>
        <v>#RP-KE-A-268</v>
      </c>
      <c r="I270" t="str">
        <f>concatenate("FO-",A270,"-",TEXT(B270,"00"),H270)</f>
        <v>FO-NBI-00#RP-KE-A-268</v>
      </c>
    </row>
    <row r="271">
      <c r="A271" t="str">
        <v>NBI</v>
      </c>
      <c r="C271" t="str">
        <v>RP</v>
      </c>
      <c r="D271" t="str">
        <f>vlookup(C271,'List of Chargers'!$A$2:$B$5,2,FALSE)</f>
        <v>Roam Point</v>
      </c>
      <c r="E271" t="str">
        <v>KE</v>
      </c>
      <c r="F271" t="str">
        <v>A</v>
      </c>
      <c r="G271" t="str">
        <v>269</v>
      </c>
      <c r="H271" t="str">
        <f>CONCATENATE("#",C271,"-",E271,"-",F271,"-",G271,)</f>
        <v>#RP-KE-A-269</v>
      </c>
      <c r="I271" t="str">
        <f>concatenate("FO-",A271,"-",TEXT(B271,"00"),H271)</f>
        <v>FO-NBI-00#RP-KE-A-269</v>
      </c>
    </row>
    <row r="272">
      <c r="A272" t="str">
        <v>NBI</v>
      </c>
      <c r="C272" t="str">
        <v>RP</v>
      </c>
      <c r="D272" t="str">
        <f>vlookup(C272,'List of Chargers'!$A$2:$B$5,2,FALSE)</f>
        <v>Roam Point</v>
      </c>
      <c r="E272" t="str">
        <v>KE</v>
      </c>
      <c r="F272" t="str">
        <v>A</v>
      </c>
      <c r="G272" t="str">
        <v>270</v>
      </c>
      <c r="H272" t="str">
        <f>CONCATENATE("#",C272,"-",E272,"-",F272,"-",G272,)</f>
        <v>#RP-KE-A-270</v>
      </c>
      <c r="I272" t="str">
        <f>concatenate("FO-",A272,"-",TEXT(B272,"00"),H272)</f>
        <v>FO-NBI-00#RP-KE-A-270</v>
      </c>
    </row>
    <row r="273">
      <c r="A273" t="str">
        <v>NBI</v>
      </c>
      <c r="C273" t="str">
        <v>RP</v>
      </c>
      <c r="D273" t="str">
        <f>vlookup(C273,'List of Chargers'!$A$2:$B$5,2,FALSE)</f>
        <v>Roam Point</v>
      </c>
      <c r="E273" t="str">
        <v>KE</v>
      </c>
      <c r="F273" t="str">
        <v>A</v>
      </c>
      <c r="G273" t="str">
        <v>271</v>
      </c>
      <c r="H273" t="str">
        <f>CONCATENATE("#",C273,"-",E273,"-",F273,"-",G273,)</f>
        <v>#RP-KE-A-271</v>
      </c>
      <c r="I273" t="str">
        <f>concatenate("FO-",A273,"-",TEXT(B273,"00"),H273)</f>
        <v>FO-NBI-00#RP-KE-A-271</v>
      </c>
    </row>
    <row r="274">
      <c r="A274" t="str">
        <v>NBI</v>
      </c>
      <c r="C274" t="str">
        <v>RP</v>
      </c>
      <c r="D274" t="str">
        <f>vlookup(C274,'List of Chargers'!$A$2:$B$5,2,FALSE)</f>
        <v>Roam Point</v>
      </c>
      <c r="E274" t="str">
        <v>KE</v>
      </c>
      <c r="F274" t="str">
        <v>A</v>
      </c>
      <c r="G274" t="str">
        <v>272</v>
      </c>
      <c r="H274" t="str">
        <f>CONCATENATE("#",C274,"-",E274,"-",F274,"-",G274,)</f>
        <v>#RP-KE-A-272</v>
      </c>
      <c r="I274" t="str">
        <f>concatenate("FO-",A274,"-",TEXT(B274,"00"),H274)</f>
        <v>FO-NBI-00#RP-KE-A-272</v>
      </c>
    </row>
    <row r="275">
      <c r="A275" t="str">
        <v>NBI</v>
      </c>
      <c r="C275" t="str">
        <v>RP</v>
      </c>
      <c r="D275" t="str">
        <f>vlookup(C275,'List of Chargers'!$A$2:$B$5,2,FALSE)</f>
        <v>Roam Point</v>
      </c>
      <c r="E275" t="str">
        <v>KE</v>
      </c>
      <c r="F275" t="str">
        <v>A</v>
      </c>
      <c r="G275" t="str">
        <v>273</v>
      </c>
      <c r="H275" t="str">
        <f>CONCATENATE("#",C275,"-",E275,"-",F275,"-",G275,)</f>
        <v>#RP-KE-A-273</v>
      </c>
      <c r="I275" t="str">
        <f>concatenate("FO-",A275,"-",TEXT(B275,"00"),H275)</f>
        <v>FO-NBI-00#RP-KE-A-273</v>
      </c>
    </row>
    <row r="276">
      <c r="A276" t="str">
        <v>NBI</v>
      </c>
      <c r="C276" t="str">
        <v>RP</v>
      </c>
      <c r="D276" t="str">
        <f>vlookup(C276,'List of Chargers'!$A$2:$B$5,2,FALSE)</f>
        <v>Roam Point</v>
      </c>
      <c r="E276" t="str">
        <v>KE</v>
      </c>
      <c r="F276" t="str">
        <v>A</v>
      </c>
      <c r="G276" t="str">
        <v>274</v>
      </c>
      <c r="H276" t="str">
        <f>CONCATENATE("#",C276,"-",E276,"-",F276,"-",G276,)</f>
        <v>#RP-KE-A-274</v>
      </c>
      <c r="I276" t="str">
        <f>concatenate("FO-",A276,"-",TEXT(B276,"00"),H276)</f>
        <v>FO-NBI-00#RP-KE-A-274</v>
      </c>
    </row>
    <row r="277">
      <c r="A277" t="str">
        <v>NBI</v>
      </c>
      <c r="C277" t="str">
        <v>RP</v>
      </c>
      <c r="D277" t="str">
        <f>vlookup(C277,'List of Chargers'!$A$2:$B$5,2,FALSE)</f>
        <v>Roam Point</v>
      </c>
      <c r="E277" t="str">
        <v>KE</v>
      </c>
      <c r="F277" t="str">
        <v>A</v>
      </c>
      <c r="G277" t="str">
        <v>275</v>
      </c>
      <c r="H277" t="str">
        <f>CONCATENATE("#",C277,"-",E277,"-",F277,"-",G277,)</f>
        <v>#RP-KE-A-275</v>
      </c>
      <c r="I277" t="str">
        <f>concatenate("FO-",A277,"-",TEXT(B277,"00"),H277)</f>
        <v>FO-NBI-00#RP-KE-A-275</v>
      </c>
    </row>
    <row r="278">
      <c r="A278" t="str">
        <v>NBI</v>
      </c>
      <c r="C278" t="str">
        <v>RP</v>
      </c>
      <c r="D278" t="str">
        <f>vlookup(C278,'List of Chargers'!$A$2:$B$5,2,FALSE)</f>
        <v>Roam Point</v>
      </c>
      <c r="E278" t="str">
        <v>KE</v>
      </c>
      <c r="F278" t="str">
        <v>A</v>
      </c>
      <c r="G278" t="str">
        <v>276</v>
      </c>
      <c r="H278" t="str">
        <f>CONCATENATE("#",C278,"-",E278,"-",F278,"-",G278,)</f>
        <v>#RP-KE-A-276</v>
      </c>
      <c r="I278" t="str">
        <f>concatenate("FO-",A278,"-",TEXT(B278,"00"),H278)</f>
        <v>FO-NBI-00#RP-KE-A-276</v>
      </c>
    </row>
    <row r="279">
      <c r="A279" t="str">
        <v>NBI</v>
      </c>
      <c r="C279" t="str">
        <v>RP</v>
      </c>
      <c r="D279" t="str">
        <f>vlookup(C279,'List of Chargers'!$A$2:$B$5,2,FALSE)</f>
        <v>Roam Point</v>
      </c>
      <c r="E279" t="str">
        <v>KE</v>
      </c>
      <c r="F279" t="str">
        <v>A</v>
      </c>
      <c r="G279" t="str">
        <v>277</v>
      </c>
      <c r="H279" t="str">
        <f>CONCATENATE("#",C279,"-",E279,"-",F279,"-",G279,)</f>
        <v>#RP-KE-A-277</v>
      </c>
      <c r="I279" t="str">
        <f>concatenate("FO-",A279,"-",TEXT(B279,"00"),H279)</f>
        <v>FO-NBI-00#RP-KE-A-277</v>
      </c>
    </row>
    <row r="280">
      <c r="A280" t="str">
        <v>NBI</v>
      </c>
      <c r="C280" t="str">
        <v>RP</v>
      </c>
      <c r="D280" t="str">
        <f>vlookup(C280,'List of Chargers'!$A$2:$B$5,2,FALSE)</f>
        <v>Roam Point</v>
      </c>
      <c r="E280" t="str">
        <v>KE</v>
      </c>
      <c r="F280" t="str">
        <v>A</v>
      </c>
      <c r="G280" t="str">
        <v>278</v>
      </c>
      <c r="H280" t="str">
        <f>CONCATENATE("#",C280,"-",E280,"-",F280,"-",G280,)</f>
        <v>#RP-KE-A-278</v>
      </c>
      <c r="I280" t="str">
        <f>concatenate("FO-",A280,"-",TEXT(B280,"00"),H280)</f>
        <v>FO-NBI-00#RP-KE-A-278</v>
      </c>
    </row>
    <row r="281">
      <c r="A281" t="str">
        <v>NBI</v>
      </c>
      <c r="C281" t="str">
        <v>RP</v>
      </c>
      <c r="D281" t="str">
        <f>vlookup(C281,'List of Chargers'!$A$2:$B$5,2,FALSE)</f>
        <v>Roam Point</v>
      </c>
      <c r="E281" t="str">
        <v>KE</v>
      </c>
      <c r="F281" t="str">
        <v>A</v>
      </c>
      <c r="G281" t="str">
        <v>279</v>
      </c>
      <c r="H281" t="str">
        <f>CONCATENATE("#",C281,"-",E281,"-",F281,"-",G281,)</f>
        <v>#RP-KE-A-279</v>
      </c>
      <c r="I281" t="str">
        <f>concatenate("FO-",A281,"-",TEXT(B281,"00"),H281)</f>
        <v>FO-NBI-00#RP-KE-A-279</v>
      </c>
    </row>
    <row r="282">
      <c r="A282" t="str">
        <v>NBI</v>
      </c>
      <c r="C282" t="str">
        <v>RP</v>
      </c>
      <c r="D282" t="str">
        <f>vlookup(C282,'List of Chargers'!$A$2:$B$5,2,FALSE)</f>
        <v>Roam Point</v>
      </c>
      <c r="E282" t="str">
        <v>KE</v>
      </c>
      <c r="F282" t="str">
        <v>A</v>
      </c>
      <c r="G282" t="str">
        <v>280</v>
      </c>
      <c r="H282" t="str">
        <f>CONCATENATE("#",C282,"-",E282,"-",F282,"-",G282,)</f>
        <v>#RP-KE-A-280</v>
      </c>
      <c r="I282" t="str">
        <f>concatenate("FO-",A282,"-",TEXT(B282,"00"),H282)</f>
        <v>FO-NBI-00#RP-KE-A-280</v>
      </c>
    </row>
    <row r="283">
      <c r="A283" t="str">
        <v>NBI</v>
      </c>
      <c r="C283" t="str">
        <v>RP</v>
      </c>
      <c r="D283" t="str">
        <f>vlookup(C283,'List of Chargers'!$A$2:$B$5,2,FALSE)</f>
        <v>Roam Point</v>
      </c>
      <c r="E283" t="str">
        <v>KE</v>
      </c>
      <c r="F283" t="str">
        <v>A</v>
      </c>
      <c r="G283" t="str">
        <v>281</v>
      </c>
      <c r="H283" t="str">
        <f>CONCATENATE("#",C283,"-",E283,"-",F283,"-",G283,)</f>
        <v>#RP-KE-A-281</v>
      </c>
      <c r="I283" t="str">
        <f>concatenate("FO-",A283,"-",TEXT(B283,"00"),H283)</f>
        <v>FO-NBI-00#RP-KE-A-281</v>
      </c>
    </row>
    <row r="284">
      <c r="A284" t="str">
        <v>NBI</v>
      </c>
      <c r="C284" t="str">
        <v>RP</v>
      </c>
      <c r="D284" t="str">
        <f>vlookup(C284,'List of Chargers'!$A$2:$B$5,2,FALSE)</f>
        <v>Roam Point</v>
      </c>
      <c r="E284" t="str">
        <v>KE</v>
      </c>
      <c r="F284" t="str">
        <v>A</v>
      </c>
      <c r="G284" t="str">
        <v>282</v>
      </c>
      <c r="H284" t="str">
        <f>CONCATENATE("#",C284,"-",E284,"-",F284,"-",G284,)</f>
        <v>#RP-KE-A-282</v>
      </c>
      <c r="I284" t="str">
        <f>concatenate("FO-",A284,"-",TEXT(B284,"00"),H284)</f>
        <v>FO-NBI-00#RP-KE-A-282</v>
      </c>
    </row>
    <row r="285">
      <c r="A285" t="str">
        <v>NBI</v>
      </c>
      <c r="C285" t="str">
        <v>RP</v>
      </c>
      <c r="D285" t="str">
        <f>vlookup(C285,'List of Chargers'!$A$2:$B$5,2,FALSE)</f>
        <v>Roam Point</v>
      </c>
      <c r="E285" t="str">
        <v>KE</v>
      </c>
      <c r="F285" t="str">
        <v>A</v>
      </c>
      <c r="G285" t="str">
        <v>283</v>
      </c>
      <c r="H285" t="str">
        <f>CONCATENATE("#",C285,"-",E285,"-",F285,"-",G285,)</f>
        <v>#RP-KE-A-283</v>
      </c>
      <c r="I285" t="str">
        <f>concatenate("FO-",A285,"-",TEXT(B285,"00"),H285)</f>
        <v>FO-NBI-00#RP-KE-A-283</v>
      </c>
    </row>
    <row r="286">
      <c r="A286" t="str">
        <v>NBI</v>
      </c>
      <c r="C286" t="str">
        <v>RP</v>
      </c>
      <c r="D286" t="str">
        <f>vlookup(C286,'List of Chargers'!$A$2:$B$5,2,FALSE)</f>
        <v>Roam Point</v>
      </c>
      <c r="E286" t="str">
        <v>KE</v>
      </c>
      <c r="F286" t="str">
        <v>A</v>
      </c>
      <c r="G286" t="str">
        <v>284</v>
      </c>
      <c r="H286" t="str">
        <f>CONCATENATE("#",C286,"-",E286,"-",F286,"-",G286,)</f>
        <v>#RP-KE-A-284</v>
      </c>
      <c r="I286" t="str">
        <f>concatenate("FO-",A286,"-",TEXT(B286,"00"),H286)</f>
        <v>FO-NBI-00#RP-KE-A-284</v>
      </c>
    </row>
    <row r="287">
      <c r="A287" t="str">
        <v>NBI</v>
      </c>
      <c r="C287" t="str">
        <v>RP</v>
      </c>
      <c r="D287" t="str">
        <f>vlookup(C287,'List of Chargers'!$A$2:$B$5,2,FALSE)</f>
        <v>Roam Point</v>
      </c>
      <c r="E287" t="str">
        <v>KE</v>
      </c>
      <c r="F287" t="str">
        <v>A</v>
      </c>
      <c r="G287" t="str">
        <v>285</v>
      </c>
      <c r="H287" t="str">
        <f>CONCATENATE("#",C287,"-",E287,"-",F287,"-",G287,)</f>
        <v>#RP-KE-A-285</v>
      </c>
      <c r="I287" t="str">
        <f>concatenate("FO-",A287,"-",TEXT(B287,"00"),H287)</f>
        <v>FO-NBI-00#RP-KE-A-285</v>
      </c>
    </row>
    <row r="288">
      <c r="A288" t="str">
        <v>NBI</v>
      </c>
      <c r="C288" t="str">
        <v>RP</v>
      </c>
      <c r="D288" t="str">
        <f>vlookup(C288,'List of Chargers'!$A$2:$B$5,2,FALSE)</f>
        <v>Roam Point</v>
      </c>
      <c r="E288" t="str">
        <v>KE</v>
      </c>
      <c r="F288" t="str">
        <v>A</v>
      </c>
      <c r="G288" t="str">
        <v>286</v>
      </c>
      <c r="H288" t="str">
        <f>CONCATENATE("#",C288,"-",E288,"-",F288,"-",G288,)</f>
        <v>#RP-KE-A-286</v>
      </c>
      <c r="I288" t="str">
        <f>concatenate("FO-",A288,"-",TEXT(B288,"00"),H288)</f>
        <v>FO-NBI-00#RP-KE-A-286</v>
      </c>
    </row>
    <row r="289">
      <c r="A289" t="str">
        <v>NBI</v>
      </c>
      <c r="C289" t="str">
        <v>RP</v>
      </c>
      <c r="D289" t="str">
        <f>vlookup(C289,'List of Chargers'!$A$2:$B$5,2,FALSE)</f>
        <v>Roam Point</v>
      </c>
      <c r="E289" t="str">
        <v>KE</v>
      </c>
      <c r="F289" t="str">
        <v>A</v>
      </c>
      <c r="G289" t="str">
        <v>287</v>
      </c>
      <c r="H289" t="str">
        <f>CONCATENATE("#",C289,"-",E289,"-",F289,"-",G289,)</f>
        <v>#RP-KE-A-287</v>
      </c>
      <c r="I289" t="str">
        <f>concatenate("FO-",A289,"-",TEXT(B289,"00"),H289)</f>
        <v>FO-NBI-00#RP-KE-A-287</v>
      </c>
    </row>
    <row r="290">
      <c r="A290" t="str">
        <v>NBI</v>
      </c>
      <c r="C290" t="str">
        <v>RP</v>
      </c>
      <c r="D290" t="str">
        <f>vlookup(C290,'List of Chargers'!$A$2:$B$5,2,FALSE)</f>
        <v>Roam Point</v>
      </c>
      <c r="E290" t="str">
        <v>KE</v>
      </c>
      <c r="F290" t="str">
        <v>A</v>
      </c>
      <c r="G290" t="str">
        <v>288</v>
      </c>
      <c r="H290" t="str">
        <f>CONCATENATE("#",C290,"-",E290,"-",F290,"-",G290,)</f>
        <v>#RP-KE-A-288</v>
      </c>
      <c r="I290" t="str">
        <f>concatenate("FO-",A290,"-",TEXT(B290,"00"),H290)</f>
        <v>FO-NBI-00#RP-KE-A-288</v>
      </c>
    </row>
    <row r="291">
      <c r="A291" t="str">
        <v>NBI</v>
      </c>
      <c r="C291" t="str">
        <v>RP</v>
      </c>
      <c r="D291" t="str">
        <f>vlookup(C291,'List of Chargers'!$A$2:$B$5,2,FALSE)</f>
        <v>Roam Point</v>
      </c>
      <c r="E291" t="str">
        <v>KE</v>
      </c>
      <c r="F291" t="str">
        <v>A</v>
      </c>
      <c r="G291" t="str">
        <v>289</v>
      </c>
      <c r="H291" t="str">
        <f>CONCATENATE("#",C291,"-",E291,"-",F291,"-",G291,)</f>
        <v>#RP-KE-A-289</v>
      </c>
      <c r="I291" t="str">
        <f>concatenate("FO-",A291,"-",TEXT(B291,"00"),H291)</f>
        <v>FO-NBI-00#RP-KE-A-289</v>
      </c>
    </row>
    <row r="292">
      <c r="A292" t="str">
        <v>NBI</v>
      </c>
      <c r="C292" t="str">
        <v>RP</v>
      </c>
      <c r="D292" t="str">
        <f>vlookup(C292,'List of Chargers'!$A$2:$B$5,2,FALSE)</f>
        <v>Roam Point</v>
      </c>
      <c r="E292" t="str">
        <v>KE</v>
      </c>
      <c r="F292" t="str">
        <v>A</v>
      </c>
      <c r="G292" t="str">
        <v>290</v>
      </c>
      <c r="H292" t="str">
        <f>CONCATENATE("#",C292,"-",E292,"-",F292,"-",G292,)</f>
        <v>#RP-KE-A-290</v>
      </c>
      <c r="I292" t="str">
        <f>concatenate("FO-",A292,"-",TEXT(B292,"00"),H292)</f>
        <v>FO-NBI-00#RP-KE-A-290</v>
      </c>
    </row>
    <row r="293">
      <c r="A293" t="str">
        <v>NBI</v>
      </c>
      <c r="C293" t="str">
        <v>RP</v>
      </c>
      <c r="D293" t="str">
        <f>vlookup(C293,'List of Chargers'!$A$2:$B$5,2,FALSE)</f>
        <v>Roam Point</v>
      </c>
      <c r="E293" t="str">
        <v>KE</v>
      </c>
      <c r="F293" t="str">
        <v>A</v>
      </c>
      <c r="G293" t="str">
        <v>291</v>
      </c>
      <c r="H293" t="str">
        <f>CONCATENATE("#",C293,"-",E293,"-",F293,"-",G293,)</f>
        <v>#RP-KE-A-291</v>
      </c>
      <c r="I293" t="str">
        <f>concatenate("FO-",A293,"-",TEXT(B293,"00"),H293)</f>
        <v>FO-NBI-00#RP-KE-A-291</v>
      </c>
    </row>
    <row r="294">
      <c r="A294" t="str">
        <v>NBI</v>
      </c>
      <c r="C294" t="str">
        <v>RP</v>
      </c>
      <c r="D294" t="str">
        <f>vlookup(C294,'List of Chargers'!$A$2:$B$5,2,FALSE)</f>
        <v>Roam Point</v>
      </c>
      <c r="E294" t="str">
        <v>KE</v>
      </c>
      <c r="F294" t="str">
        <v>A</v>
      </c>
      <c r="G294" t="str">
        <v>292</v>
      </c>
      <c r="H294" t="str">
        <f>CONCATENATE("#",C294,"-",E294,"-",F294,"-",G294,)</f>
        <v>#RP-KE-A-292</v>
      </c>
      <c r="I294" t="str">
        <f>concatenate("FO-",A294,"-",TEXT(B294,"00"),H294)</f>
        <v>FO-NBI-00#RP-KE-A-292</v>
      </c>
    </row>
    <row r="295">
      <c r="A295" t="str">
        <v>NBI</v>
      </c>
      <c r="C295" t="str">
        <v>RP</v>
      </c>
      <c r="D295" t="str">
        <f>vlookup(C295,'List of Chargers'!$A$2:$B$5,2,FALSE)</f>
        <v>Roam Point</v>
      </c>
      <c r="E295" t="str">
        <v>KE</v>
      </c>
      <c r="F295" t="str">
        <v>A</v>
      </c>
      <c r="G295" t="str">
        <v>293</v>
      </c>
      <c r="H295" t="str">
        <f>CONCATENATE("#",C295,"-",E295,"-",F295,"-",G295,)</f>
        <v>#RP-KE-A-293</v>
      </c>
      <c r="I295" t="str">
        <f>concatenate("FO-",A295,"-",TEXT(B295,"00"),H295)</f>
        <v>FO-NBI-00#RP-KE-A-293</v>
      </c>
    </row>
    <row r="296">
      <c r="A296" t="str">
        <v>NBI</v>
      </c>
      <c r="C296" t="str">
        <v>RP</v>
      </c>
      <c r="D296" t="str">
        <f>vlookup(C296,'List of Chargers'!$A$2:$B$5,2,FALSE)</f>
        <v>Roam Point</v>
      </c>
      <c r="E296" t="str">
        <v>KE</v>
      </c>
      <c r="F296" t="str">
        <v>A</v>
      </c>
      <c r="G296" t="str">
        <v>294</v>
      </c>
      <c r="H296" t="str">
        <f>CONCATENATE("#",C296,"-",E296,"-",F296,"-",G296,)</f>
        <v>#RP-KE-A-294</v>
      </c>
      <c r="I296" t="str">
        <f>concatenate("FO-",A296,"-",TEXT(B296,"00"),H296)</f>
        <v>FO-NBI-00#RP-KE-A-294</v>
      </c>
    </row>
    <row r="297">
      <c r="A297" t="str">
        <v>NBI</v>
      </c>
      <c r="C297" t="str">
        <v>RP</v>
      </c>
      <c r="D297" t="str">
        <f>vlookup(C297,'List of Chargers'!$A$2:$B$5,2,FALSE)</f>
        <v>Roam Point</v>
      </c>
      <c r="E297" t="str">
        <v>KE</v>
      </c>
      <c r="F297" t="str">
        <v>A</v>
      </c>
      <c r="G297" t="str">
        <v>295</v>
      </c>
      <c r="H297" t="str">
        <f>CONCATENATE("#",C297,"-",E297,"-",F297,"-",G297,)</f>
        <v>#RP-KE-A-295</v>
      </c>
      <c r="I297" t="str">
        <f>concatenate("FO-",A297,"-",TEXT(B297,"00"),H297)</f>
        <v>FO-NBI-00#RP-KE-A-295</v>
      </c>
    </row>
    <row r="298">
      <c r="A298" t="str">
        <v>NBI</v>
      </c>
      <c r="C298" t="str">
        <v>RP</v>
      </c>
      <c r="D298" t="str">
        <f>vlookup(C298,'List of Chargers'!$A$2:$B$5,2,FALSE)</f>
        <v>Roam Point</v>
      </c>
      <c r="E298" t="str">
        <v>KE</v>
      </c>
      <c r="F298" t="str">
        <v>A</v>
      </c>
      <c r="G298" t="str">
        <v>296</v>
      </c>
      <c r="H298" t="str">
        <f>CONCATENATE("#",C298,"-",E298,"-",F298,"-",G298,)</f>
        <v>#RP-KE-A-296</v>
      </c>
      <c r="I298" t="str">
        <f>concatenate("FO-",A298,"-",TEXT(B298,"00"),H298)</f>
        <v>FO-NBI-00#RP-KE-A-296</v>
      </c>
    </row>
    <row r="299">
      <c r="A299" t="str">
        <v>NBI</v>
      </c>
      <c r="C299" t="str">
        <v>RP</v>
      </c>
      <c r="D299" t="str">
        <f>vlookup(C299,'List of Chargers'!$A$2:$B$5,2,FALSE)</f>
        <v>Roam Point</v>
      </c>
      <c r="E299" t="str">
        <v>KE</v>
      </c>
      <c r="F299" t="str">
        <v>A</v>
      </c>
      <c r="G299" t="str">
        <v>297</v>
      </c>
      <c r="H299" t="str">
        <f>CONCATENATE("#",C299,"-",E299,"-",F299,"-",G299,)</f>
        <v>#RP-KE-A-297</v>
      </c>
      <c r="I299" t="str">
        <f>concatenate("FO-",A299,"-",TEXT(B299,"00"),H299)</f>
        <v>FO-NBI-00#RP-KE-A-297</v>
      </c>
    </row>
    <row r="300">
      <c r="A300" t="str">
        <v>NBI</v>
      </c>
      <c r="C300" t="str">
        <v>RP</v>
      </c>
      <c r="D300" t="str">
        <f>vlookup(C300,'List of Chargers'!$A$2:$B$5,2,FALSE)</f>
        <v>Roam Point</v>
      </c>
      <c r="E300" t="str">
        <v>KE</v>
      </c>
      <c r="F300" t="str">
        <v>A</v>
      </c>
      <c r="G300" t="str">
        <v>298</v>
      </c>
      <c r="H300" t="str">
        <f>CONCATENATE("#",C300,"-",E300,"-",F300,"-",G300,)</f>
        <v>#RP-KE-A-298</v>
      </c>
      <c r="I300" t="str">
        <f>concatenate("FO-",A300,"-",TEXT(B300,"00"),H300)</f>
        <v>FO-NBI-00#RP-KE-A-298</v>
      </c>
    </row>
    <row r="301">
      <c r="A301" t="str">
        <v>NBI</v>
      </c>
      <c r="C301" t="str">
        <v>RP</v>
      </c>
      <c r="D301" t="str">
        <f>vlookup(C301,'List of Chargers'!$A$2:$B$5,2,FALSE)</f>
        <v>Roam Point</v>
      </c>
      <c r="E301" t="str">
        <v>KE</v>
      </c>
      <c r="F301" t="str">
        <v>A</v>
      </c>
      <c r="G301" t="str">
        <v>299</v>
      </c>
      <c r="H301" t="str">
        <f>CONCATENATE("#",C301,"-",E301,"-",F301,"-",G301,)</f>
        <v>#RP-KE-A-299</v>
      </c>
      <c r="I301" t="str">
        <f>concatenate("FO-",A301,"-",TEXT(B301,"00"),H301)</f>
        <v>FO-NBI-00#RP-KE-A-299</v>
      </c>
    </row>
    <row r="302">
      <c r="A302" t="str">
        <v>NBI</v>
      </c>
      <c r="C302" t="str">
        <v>RP</v>
      </c>
      <c r="D302" t="str">
        <f>vlookup(C302,'List of Chargers'!$A$2:$B$5,2,FALSE)</f>
        <v>Roam Point</v>
      </c>
      <c r="E302" t="str">
        <v>KE</v>
      </c>
      <c r="F302" t="str">
        <v>A</v>
      </c>
      <c r="G302" t="str">
        <v>300</v>
      </c>
      <c r="H302" t="str">
        <f>CONCATENATE("#",C302,"-",E302,"-",F302,"-",G302,)</f>
        <v>#RP-KE-A-300</v>
      </c>
      <c r="I302" t="str">
        <f>concatenate("FO-",A302,"-",TEXT(B302,"00"),H302)</f>
        <v>FO-NBI-00#RP-KE-A-300</v>
      </c>
    </row>
    <row r="303">
      <c r="A303" t="str">
        <v>NBI</v>
      </c>
      <c r="C303" t="str">
        <v>RP</v>
      </c>
      <c r="D303" t="str">
        <f>vlookup(C303,'List of Chargers'!$A$2:$B$5,2,FALSE)</f>
        <v>Roam Point</v>
      </c>
      <c r="E303" t="str">
        <v>KE</v>
      </c>
      <c r="F303" t="str">
        <v>A</v>
      </c>
      <c r="G303" t="str">
        <v>301</v>
      </c>
      <c r="H303" t="str">
        <f>CONCATENATE("#",C303,"-",E303,"-",F303,"-",G303,)</f>
        <v>#RP-KE-A-301</v>
      </c>
      <c r="I303" t="str">
        <f>concatenate("FO-",A303,"-",TEXT(B303,"00"),H303)</f>
        <v>FO-NBI-00#RP-KE-A-301</v>
      </c>
    </row>
    <row r="304">
      <c r="A304" t="str">
        <v>NBI</v>
      </c>
      <c r="C304" t="str">
        <v>RP</v>
      </c>
      <c r="D304" t="str">
        <f>vlookup(C304,'List of Chargers'!$A$2:$B$5,2,FALSE)</f>
        <v>Roam Point</v>
      </c>
      <c r="E304" t="str">
        <v>KE</v>
      </c>
      <c r="F304" t="str">
        <v>A</v>
      </c>
      <c r="G304" t="str">
        <v>302</v>
      </c>
      <c r="H304" t="str">
        <f>CONCATENATE("#",C304,"-",E304,"-",F304,"-",G304,)</f>
        <v>#RP-KE-A-302</v>
      </c>
      <c r="I304" t="str">
        <f>concatenate("FO-",A304,"-",TEXT(B304,"00"),H304)</f>
        <v>FO-NBI-00#RP-KE-A-302</v>
      </c>
    </row>
    <row r="305">
      <c r="A305" t="str">
        <v>NBI</v>
      </c>
      <c r="C305" t="str">
        <v>RP</v>
      </c>
      <c r="D305" t="str">
        <f>vlookup(C305,'List of Chargers'!$A$2:$B$5,2,FALSE)</f>
        <v>Roam Point</v>
      </c>
      <c r="E305" t="str">
        <v>KE</v>
      </c>
      <c r="F305" t="str">
        <v>A</v>
      </c>
      <c r="G305" t="str">
        <v>303</v>
      </c>
      <c r="H305" t="str">
        <f>CONCATENATE("#",C305,"-",E305,"-",F305,"-",G305,)</f>
        <v>#RP-KE-A-303</v>
      </c>
      <c r="I305" t="str">
        <f>concatenate("FO-",A305,"-",TEXT(B305,"00"),H305)</f>
        <v>FO-NBI-00#RP-KE-A-303</v>
      </c>
    </row>
    <row r="306">
      <c r="A306" t="str">
        <v>NBI</v>
      </c>
    </row>
    <row r="307">
      <c r="A307" t="str">
        <v>NBI</v>
      </c>
    </row>
    <row r="308">
      <c r="A308" t="str">
        <v>NBI</v>
      </c>
    </row>
    <row r="309">
      <c r="A309" t="str">
        <v>NBI</v>
      </c>
    </row>
    <row r="310">
      <c r="A310" t="str">
        <v>NBI</v>
      </c>
    </row>
    <row r="311">
      <c r="A311" t="str">
        <v>NBI</v>
      </c>
    </row>
    <row r="312">
      <c r="A312" t="str">
        <v>NBI</v>
      </c>
    </row>
    <row r="313">
      <c r="A313" t="str">
        <v>NBI</v>
      </c>
    </row>
    <row r="314">
      <c r="A314" t="str">
        <v>NBI</v>
      </c>
    </row>
    <row r="315">
      <c r="A315" t="str">
        <v>NBI</v>
      </c>
    </row>
    <row r="316">
      <c r="A316" t="str">
        <v>NBI</v>
      </c>
    </row>
    <row r="317">
      <c r="A317" t="str">
        <v>NBI</v>
      </c>
    </row>
    <row r="318">
      <c r="A318" t="str">
        <v>NBI</v>
      </c>
    </row>
    <row r="319">
      <c r="A319" t="str">
        <v>NBI</v>
      </c>
    </row>
    <row r="320">
      <c r="A320" t="str">
        <v>NBI</v>
      </c>
    </row>
    <row r="321">
      <c r="A321" t="str">
        <v>NBI</v>
      </c>
    </row>
    <row r="322">
      <c r="A322" t="str">
        <v>NBI</v>
      </c>
    </row>
    <row r="323">
      <c r="A323" t="str">
        <v>NBI</v>
      </c>
    </row>
    <row r="324">
      <c r="A324" t="str">
        <v>NBI</v>
      </c>
    </row>
    <row r="325">
      <c r="A325" t="str">
        <v>NBI</v>
      </c>
    </row>
    <row r="326">
      <c r="A326" t="str">
        <v>NBI</v>
      </c>
    </row>
    <row r="327">
      <c r="A327" t="str">
        <v>NBI</v>
      </c>
    </row>
    <row r="328">
      <c r="A328" t="str">
        <v>NBI</v>
      </c>
    </row>
    <row r="329">
      <c r="A329" t="str">
        <v>NBI</v>
      </c>
    </row>
    <row r="330">
      <c r="A330" t="str">
        <v>NBI</v>
      </c>
    </row>
    <row r="331">
      <c r="A331" t="str">
        <v>NBI</v>
      </c>
    </row>
    <row r="332">
      <c r="A332" t="str">
        <v>NBI</v>
      </c>
    </row>
    <row r="333">
      <c r="A333" t="str">
        <v>NBI</v>
      </c>
    </row>
    <row r="334">
      <c r="A334" t="str">
        <v>NBI</v>
      </c>
    </row>
    <row r="335">
      <c r="A335" t="str">
        <v>NBI</v>
      </c>
    </row>
    <row r="336">
      <c r="A336" t="str">
        <v>NBI</v>
      </c>
    </row>
    <row r="337">
      <c r="A337" t="str">
        <v>NBI</v>
      </c>
    </row>
    <row r="338">
      <c r="A338" t="str">
        <v>NBI</v>
      </c>
    </row>
    <row r="339">
      <c r="A339" t="str">
        <v>NBI</v>
      </c>
    </row>
    <row r="340">
      <c r="A340" t="str">
        <v>NBI</v>
      </c>
    </row>
    <row r="341">
      <c r="A341" t="str">
        <v>NBI</v>
      </c>
    </row>
    <row r="342">
      <c r="A342" t="str">
        <v>NBI</v>
      </c>
    </row>
    <row r="343">
      <c r="A343" t="str">
        <v>NBI</v>
      </c>
    </row>
    <row r="344">
      <c r="A344" t="str">
        <v>NBI</v>
      </c>
    </row>
    <row r="345">
      <c r="A345" t="str">
        <v>NBI</v>
      </c>
    </row>
    <row r="346">
      <c r="A346" t="str">
        <v>NBI</v>
      </c>
    </row>
    <row r="347">
      <c r="A347" t="str">
        <v>NBI</v>
      </c>
    </row>
    <row r="348">
      <c r="A348" t="str">
        <v>NBI</v>
      </c>
    </row>
    <row r="349">
      <c r="A349" t="str">
        <v>NBI</v>
      </c>
    </row>
    <row r="350">
      <c r="A350" t="str">
        <v>NBI</v>
      </c>
    </row>
    <row r="351">
      <c r="A351" t="str">
        <v>NBI</v>
      </c>
    </row>
    <row r="352">
      <c r="A352" t="str">
        <v>NBI</v>
      </c>
    </row>
    <row r="353">
      <c r="A353" t="str">
        <v>NBI</v>
      </c>
    </row>
    <row r="354">
      <c r="A354" t="str">
        <v>NBI</v>
      </c>
    </row>
    <row r="355">
      <c r="A355" t="str">
        <v>NBI</v>
      </c>
    </row>
    <row r="356">
      <c r="A356" t="str">
        <v>NBI</v>
      </c>
    </row>
    <row r="357">
      <c r="A357" t="str">
        <v>NBI</v>
      </c>
    </row>
    <row r="358">
      <c r="A358" t="str">
        <v>NBI</v>
      </c>
    </row>
    <row r="359">
      <c r="A359" t="str">
        <v>NBI</v>
      </c>
    </row>
    <row r="360">
      <c r="A360" t="str">
        <v>NBI</v>
      </c>
    </row>
    <row r="361">
      <c r="A361" t="str">
        <v>NBI</v>
      </c>
    </row>
    <row r="362">
      <c r="A362" t="str">
        <v>NBI</v>
      </c>
    </row>
    <row r="363">
      <c r="A363" t="str">
        <v>NBI</v>
      </c>
    </row>
    <row r="364">
      <c r="A364" t="str">
        <v>NBI</v>
      </c>
    </row>
    <row r="365">
      <c r="A365" t="str">
        <v>NBI</v>
      </c>
    </row>
    <row r="366">
      <c r="A366" t="str">
        <v>NBI</v>
      </c>
    </row>
    <row r="367">
      <c r="A367" t="str">
        <v>NBI</v>
      </c>
    </row>
    <row r="368">
      <c r="A368" t="str">
        <v>NBI</v>
      </c>
    </row>
    <row r="369">
      <c r="A369" t="str">
        <v>NBI</v>
      </c>
    </row>
    <row r="370">
      <c r="A370" t="str">
        <v>NBI</v>
      </c>
    </row>
    <row r="371">
      <c r="A371" t="str">
        <v>NBI</v>
      </c>
    </row>
    <row r="372">
      <c r="A372" t="str">
        <v>NBI</v>
      </c>
    </row>
    <row r="373">
      <c r="A373" t="str">
        <v>NBI</v>
      </c>
    </row>
    <row r="374">
      <c r="A374" t="str">
        <v>NBI</v>
      </c>
    </row>
    <row r="375">
      <c r="A375" t="str">
        <v>NBI</v>
      </c>
    </row>
    <row r="376">
      <c r="A376" t="str">
        <v>NBI</v>
      </c>
    </row>
    <row r="377">
      <c r="A377" t="str">
        <v>NBI</v>
      </c>
    </row>
    <row r="378">
      <c r="A378" t="str">
        <v>NBI</v>
      </c>
    </row>
    <row r="379">
      <c r="A379" t="str">
        <v>NBI</v>
      </c>
    </row>
    <row r="380">
      <c r="A380" t="str">
        <v>NBI</v>
      </c>
    </row>
    <row r="381">
      <c r="A381" t="str">
        <v>NBI</v>
      </c>
    </row>
    <row r="382">
      <c r="A382" t="str">
        <v>NBI</v>
      </c>
    </row>
    <row r="383">
      <c r="A383" t="str">
        <v>NBI</v>
      </c>
    </row>
    <row r="384">
      <c r="A384" t="str">
        <v>NBI</v>
      </c>
    </row>
    <row r="385">
      <c r="A385" t="str">
        <v>NBI</v>
      </c>
    </row>
    <row r="386">
      <c r="A386" t="str">
        <v>NBI</v>
      </c>
    </row>
    <row r="387">
      <c r="A387" t="str">
        <v>NBI</v>
      </c>
    </row>
    <row r="388">
      <c r="A388" t="str">
        <v>NBI</v>
      </c>
    </row>
    <row r="389">
      <c r="A389" t="str">
        <v>NBI</v>
      </c>
    </row>
    <row r="390">
      <c r="A390" t="str">
        <v>NBI</v>
      </c>
    </row>
    <row r="391">
      <c r="A391" t="str">
        <v>NBI</v>
      </c>
    </row>
    <row r="392">
      <c r="A392" t="str">
        <v>NBI</v>
      </c>
    </row>
    <row r="393">
      <c r="A393" t="str">
        <v>NBI</v>
      </c>
    </row>
    <row r="394">
      <c r="A394" t="str">
        <v>NBI</v>
      </c>
    </row>
    <row r="395">
      <c r="A395" t="str">
        <v>NBI</v>
      </c>
    </row>
    <row r="396">
      <c r="A396" t="str">
        <v>NBI</v>
      </c>
    </row>
    <row r="397">
      <c r="A397" t="str">
        <v>NBI</v>
      </c>
    </row>
    <row r="398">
      <c r="A398" t="str">
        <v>NBI</v>
      </c>
    </row>
    <row r="399">
      <c r="A399" t="str">
        <v>NBI</v>
      </c>
    </row>
    <row r="400">
      <c r="A400" t="str">
        <v>NBI</v>
      </c>
    </row>
    <row r="401">
      <c r="A401" t="str">
        <v>NBI</v>
      </c>
    </row>
    <row r="402">
      <c r="A402" t="str">
        <v>NBI</v>
      </c>
    </row>
    <row r="403">
      <c r="A403" t="str">
        <v>NBI</v>
      </c>
    </row>
    <row r="404">
      <c r="A404" t="str">
        <v>NBI</v>
      </c>
    </row>
    <row r="405">
      <c r="A405" t="str">
        <v>NBI</v>
      </c>
    </row>
    <row r="406">
      <c r="A406" t="str">
        <v>NBI</v>
      </c>
    </row>
    <row r="407">
      <c r="A407" t="str">
        <v>NBI</v>
      </c>
    </row>
    <row r="408">
      <c r="A408" t="str">
        <v>NBI</v>
      </c>
    </row>
    <row r="409">
      <c r="A409" t="str">
        <v>NBI</v>
      </c>
    </row>
    <row r="410">
      <c r="A410" t="str">
        <v>NBI</v>
      </c>
    </row>
    <row r="411">
      <c r="A411" t="str">
        <v>NBI</v>
      </c>
    </row>
    <row r="412">
      <c r="A412" t="str">
        <v>NBI</v>
      </c>
    </row>
    <row r="413">
      <c r="A413" t="str">
        <v>NBI</v>
      </c>
    </row>
    <row r="414">
      <c r="A414" t="str">
        <v>NBI</v>
      </c>
    </row>
    <row r="415">
      <c r="A415" t="str">
        <v>NBI</v>
      </c>
    </row>
    <row r="416">
      <c r="A416" t="str">
        <v>NBI</v>
      </c>
    </row>
    <row r="417">
      <c r="A417" t="str">
        <v>NBI</v>
      </c>
    </row>
    <row r="418">
      <c r="A418" t="str">
        <v>NBI</v>
      </c>
    </row>
    <row r="419">
      <c r="A419" t="str">
        <v>NBI</v>
      </c>
    </row>
    <row r="420">
      <c r="A420" t="str">
        <v>NBI</v>
      </c>
    </row>
    <row r="421">
      <c r="A421" t="str">
        <v>NBI</v>
      </c>
    </row>
    <row r="422">
      <c r="A422" t="str">
        <v>NBI</v>
      </c>
    </row>
    <row r="423">
      <c r="A423" t="str">
        <v>NBI</v>
      </c>
    </row>
    <row r="424">
      <c r="A424" t="str">
        <v>NBI</v>
      </c>
    </row>
    <row r="425">
      <c r="A425" t="str">
        <v>NBI</v>
      </c>
    </row>
    <row r="426">
      <c r="A426" t="str">
        <v>NBI</v>
      </c>
    </row>
    <row r="427">
      <c r="A427" t="str">
        <v>NBI</v>
      </c>
    </row>
    <row r="428">
      <c r="A428" t="str">
        <v>NBI</v>
      </c>
    </row>
    <row r="429">
      <c r="A429" t="str">
        <v>NBI</v>
      </c>
    </row>
    <row r="430">
      <c r="A430" t="str">
        <v>NBI</v>
      </c>
    </row>
    <row r="431">
      <c r="A431" t="str">
        <v>NBI</v>
      </c>
    </row>
    <row r="432">
      <c r="A432" t="str">
        <v>NBI</v>
      </c>
    </row>
    <row r="433">
      <c r="A433" t="str">
        <v>NBI</v>
      </c>
    </row>
    <row r="434">
      <c r="A434" t="str">
        <v>NBI</v>
      </c>
    </row>
    <row r="435">
      <c r="A435" t="str">
        <v>NBI</v>
      </c>
    </row>
    <row r="436">
      <c r="A436" t="str">
        <v>NBI</v>
      </c>
    </row>
    <row r="437">
      <c r="A437" t="str">
        <v>NBI</v>
      </c>
    </row>
    <row r="438">
      <c r="A438" t="str">
        <v>NBI</v>
      </c>
    </row>
    <row r="439">
      <c r="A439" t="str">
        <v>NBI</v>
      </c>
    </row>
    <row r="440">
      <c r="A440" t="str">
        <v>NBI</v>
      </c>
    </row>
    <row r="441">
      <c r="A441" t="str">
        <v>NBI</v>
      </c>
    </row>
    <row r="442">
      <c r="A442" t="str">
        <v>NBI</v>
      </c>
    </row>
    <row r="443">
      <c r="A443" t="str">
        <v>NBI</v>
      </c>
    </row>
    <row r="444">
      <c r="A444" t="str">
        <v>NBI</v>
      </c>
    </row>
    <row r="445">
      <c r="A445" t="str">
        <v>NBI</v>
      </c>
    </row>
    <row r="446">
      <c r="A446" t="str">
        <v>NBI</v>
      </c>
    </row>
    <row r="447">
      <c r="A447" t="str">
        <v>NBI</v>
      </c>
    </row>
    <row r="448">
      <c r="A448" t="str">
        <v>NBI</v>
      </c>
    </row>
    <row r="449">
      <c r="A449" t="str">
        <v>NBI</v>
      </c>
    </row>
    <row r="450">
      <c r="A450" t="str">
        <v>NBI</v>
      </c>
    </row>
    <row r="451">
      <c r="A451" t="str">
        <v>NBI</v>
      </c>
    </row>
    <row r="452">
      <c r="A452" t="str">
        <v>NBI</v>
      </c>
    </row>
    <row r="453">
      <c r="A453" t="str">
        <v>NBI</v>
      </c>
    </row>
    <row r="454">
      <c r="A454" t="str">
        <v>NBI</v>
      </c>
    </row>
    <row r="455">
      <c r="A455" t="str">
        <v>NBI</v>
      </c>
    </row>
    <row r="456">
      <c r="A456" t="str">
        <v>NBI</v>
      </c>
    </row>
    <row r="457">
      <c r="A457" t="str">
        <v>NBI</v>
      </c>
    </row>
    <row r="458">
      <c r="A458" t="str">
        <v>NBI</v>
      </c>
    </row>
    <row r="459">
      <c r="A459" t="str">
        <v>NBI</v>
      </c>
    </row>
    <row r="460">
      <c r="A460" t="str">
        <v>NBI</v>
      </c>
    </row>
    <row r="461">
      <c r="A461" t="str">
        <v>NBI</v>
      </c>
    </row>
    <row r="462">
      <c r="A462" t="str">
        <v>NBI</v>
      </c>
    </row>
    <row r="463">
      <c r="A463" t="str">
        <v>NBI</v>
      </c>
    </row>
    <row r="464">
      <c r="A464" t="str">
        <v>NBI</v>
      </c>
    </row>
    <row r="465">
      <c r="A465" t="str">
        <v>NBI</v>
      </c>
    </row>
    <row r="466">
      <c r="A466" t="str">
        <v>NBI</v>
      </c>
    </row>
    <row r="467">
      <c r="A467" t="str">
        <v>NBI</v>
      </c>
    </row>
    <row r="468">
      <c r="A468" t="str">
        <v>NBI</v>
      </c>
    </row>
    <row r="469">
      <c r="A469" t="str">
        <v>NBI</v>
      </c>
    </row>
    <row r="470">
      <c r="A470" t="str">
        <v>NBI</v>
      </c>
    </row>
    <row r="471">
      <c r="A471" t="str">
        <v>NBI</v>
      </c>
    </row>
    <row r="472">
      <c r="A472" t="str">
        <v>NBI</v>
      </c>
    </row>
    <row r="473">
      <c r="A473" t="str">
        <v>NBI</v>
      </c>
    </row>
    <row r="474">
      <c r="A474" t="str">
        <v>NBI</v>
      </c>
    </row>
    <row r="475">
      <c r="A475" t="str">
        <v>NBI</v>
      </c>
    </row>
    <row r="476">
      <c r="A476" t="str">
        <v>NBI</v>
      </c>
    </row>
    <row r="477">
      <c r="A477" t="str">
        <v>NBI</v>
      </c>
    </row>
    <row r="478">
      <c r="A478" t="str">
        <v>NBI</v>
      </c>
    </row>
    <row r="479">
      <c r="A479" t="str">
        <v>NBI</v>
      </c>
    </row>
    <row r="480">
      <c r="A480" t="str">
        <v>NBI</v>
      </c>
    </row>
    <row r="481">
      <c r="A481" t="str">
        <v>NBI</v>
      </c>
    </row>
    <row r="482">
      <c r="A482" t="str">
        <v>NBI</v>
      </c>
    </row>
    <row r="483">
      <c r="A483" t="str">
        <v>NBI</v>
      </c>
    </row>
    <row r="484">
      <c r="A484" t="str">
        <v>NBI</v>
      </c>
    </row>
    <row r="485">
      <c r="A485" t="str">
        <v>NBI</v>
      </c>
    </row>
    <row r="486">
      <c r="A486" t="str">
        <v>NBI</v>
      </c>
    </row>
    <row r="487">
      <c r="A487" t="str">
        <v>NBI</v>
      </c>
    </row>
    <row r="488">
      <c r="A488" t="str">
        <v>NBI</v>
      </c>
    </row>
    <row r="489">
      <c r="A489" t="str">
        <v>NBI</v>
      </c>
    </row>
    <row r="490">
      <c r="A490" t="str">
        <v>NBI</v>
      </c>
    </row>
    <row r="491">
      <c r="A491" t="str">
        <v>NBI</v>
      </c>
    </row>
    <row r="492">
      <c r="A492" t="str">
        <v>NBI</v>
      </c>
    </row>
    <row r="493">
      <c r="A493" t="str">
        <v>NBI</v>
      </c>
    </row>
    <row r="494">
      <c r="A494" t="str">
        <v>NBI</v>
      </c>
    </row>
    <row r="495">
      <c r="A495" t="str">
        <v>NBI</v>
      </c>
    </row>
    <row r="496">
      <c r="A496" t="str">
        <v>NBI</v>
      </c>
    </row>
    <row r="497">
      <c r="A497" t="str">
        <v>NBI</v>
      </c>
    </row>
    <row r="498">
      <c r="A498" t="str">
        <v>NBI</v>
      </c>
    </row>
    <row r="499">
      <c r="A499" t="str">
        <v>NBI</v>
      </c>
    </row>
    <row r="500">
      <c r="A500" t="str">
        <v>NBI</v>
      </c>
    </row>
    <row r="501">
      <c r="A501" t="str">
        <v>NBI</v>
      </c>
    </row>
    <row r="502">
      <c r="A502" t="str">
        <v>NBI</v>
      </c>
    </row>
  </sheetData>
  <mergeCells count="3">
    <mergeCell ref="A1:B1"/>
    <mergeCell ref="L1:P1"/>
    <mergeCell ref="Q1:R1"/>
  </mergeCells>
  <hyperlinks>
    <hyperlink ref="P8" r:id="rId1"/>
    <hyperlink ref="P9" r:id="rId2"/>
    <hyperlink ref="P10" r:id="rId3"/>
    <hyperlink ref="P11" r:id="rId4"/>
    <hyperlink ref="P12" r:id="rId5"/>
    <hyperlink ref="P13" r:id="rId6"/>
    <hyperlink ref="P14" r:id="rId7"/>
    <hyperlink ref="P15" r:id="rId8"/>
    <hyperlink ref="P16" r:id="rId9"/>
    <hyperlink ref="P17" r:id="rId10"/>
    <hyperlink ref="P19" r:id="rId11"/>
    <hyperlink ref="P22" r:id="rId12"/>
    <hyperlink ref="P25" r:id="rId13"/>
    <hyperlink ref="P26" r:id="rId14"/>
    <hyperlink ref="P27" r:id="rId15"/>
    <hyperlink ref="P28" r:id="rId16"/>
    <hyperlink ref="P29" r:id="rId17"/>
    <hyperlink ref="P30" r:id="rId18"/>
    <hyperlink ref="P31" r:id="rId19"/>
    <hyperlink ref="P32" r:id="rId20"/>
    <hyperlink ref="P33" r:id="rId21"/>
    <hyperlink ref="P35" r:id="rId22"/>
    <hyperlink ref="P36" r:id="rId23"/>
    <hyperlink ref="P37" r:id="rId24"/>
    <hyperlink ref="P38" r:id="rId25"/>
    <hyperlink ref="P42" r:id="rId26"/>
    <hyperlink ref="P43" r:id="rId27"/>
    <hyperlink ref="P44" r:id="rId28"/>
    <hyperlink ref="P45" r:id="rId29"/>
    <hyperlink ref="P46" r:id="rId30"/>
    <hyperlink ref="P47" r:id="rId31"/>
  </hyperlinks>
  <ignoredErrors>
    <ignoredError numberStoredAsText="1" sqref="A1:AA1001"/>
  </ignoredErrors>
</worksheet>
</file>

<file path=xl/worksheets/sheet7.xml><?xml version="1.0" encoding="utf-8"?>
<worksheet xmlns="http://schemas.openxmlformats.org/spreadsheetml/2006/main" xmlns:r="http://schemas.openxmlformats.org/officeDocument/2006/relationships">
  <dimension ref="A1:V1001"/>
  <sheetViews>
    <sheetView workbookViewId="0" rightToLeft="0"/>
  </sheetViews>
  <sheetData>
    <row r="1">
      <c r="I1">
        <f>countif(I3:I1001,"Operational")</f>
        <v>0</v>
      </c>
      <c r="J1" t="str">
        <v>Site Information</v>
      </c>
      <c r="O1" t="str">
        <v>Site Respresentative</v>
      </c>
      <c r="T1" t="str">
        <v>Safaricom</v>
      </c>
      <c r="U1" t="str">
        <v>Charger Size</v>
      </c>
      <c r="V1" t="str">
        <v>KPLC Meter</v>
      </c>
    </row>
    <row r="2">
      <c r="A2" t="str">
        <v>Short Name</v>
      </c>
      <c r="B2" t="str">
        <v>Long Name</v>
      </c>
      <c r="C2" t="str">
        <v>Country</v>
      </c>
      <c r="D2" t="str">
        <v>County</v>
      </c>
      <c r="E2" t="str">
        <v>Alphabet</v>
      </c>
      <c r="F2" t="str">
        <v>No</v>
      </c>
      <c r="G2" t="str">
        <v>Roam Charger ID</v>
      </c>
      <c r="H2" t="str">
        <v>Dynamics Project Code</v>
      </c>
      <c r="I2" t="str">
        <v>Status</v>
      </c>
      <c r="J2" t="str">
        <v>Partner</v>
      </c>
      <c r="K2" t="str">
        <v>Site Name</v>
      </c>
      <c r="L2" t="str">
        <v>Charger Name</v>
      </c>
      <c r="M2" t="str">
        <v>Complete Name</v>
      </c>
      <c r="N2" t="str">
        <v>Coordinate</v>
      </c>
      <c r="O2" t="str">
        <v>Full Name</v>
      </c>
      <c r="P2" t="str">
        <v>Phone Number</v>
      </c>
      <c r="Q2" t="str">
        <v>email address</v>
      </c>
      <c r="R2" t="str">
        <v>Ownership</v>
      </c>
      <c r="S2" t="str">
        <v>Operation</v>
      </c>
      <c r="T2" t="str">
        <v>IoT Sim</v>
      </c>
      <c r="U2" t="str">
        <v>kW</v>
      </c>
      <c r="V2" t="str">
        <v>No.</v>
      </c>
    </row>
    <row r="3">
      <c r="A3" t="str">
        <v>RN</v>
      </c>
      <c r="B3" t="str">
        <f>vlookup(A3,'List of Chargers'!$A$2:$B$6,2,FALSE)</f>
        <v>Roam Node</v>
      </c>
      <c r="C3" t="str">
        <v>KE</v>
      </c>
      <c r="D3" t="str">
        <v>NBI</v>
      </c>
      <c r="E3" t="str">
        <v>A</v>
      </c>
      <c r="F3" t="str">
        <v>01</v>
      </c>
      <c r="G3" t="str">
        <f>CONCATENATE("#",A3,"-",C3,"-",D3,"-",E3,"-",F3,)</f>
        <v>#RN-KE-NBI-A-01</v>
      </c>
      <c r="H3" t="str">
        <v>PI0074</v>
      </c>
      <c r="I3" t="str">
        <v>Blocked</v>
      </c>
      <c r="J3" t="str">
        <v>ISK</v>
      </c>
      <c r="K3" t="str">
        <v>School Bus Depot</v>
      </c>
      <c r="L3" t="str">
        <f>B3&amp;" - "&amp;K3</f>
        <v>Roam Node - School Bus Depot</v>
      </c>
      <c r="M3" t="str">
        <f>CONCATENATE(G3," - ",B3," - ",J3," - ",K3)</f>
        <v>#RN-KE-NBI-A-01 - Roam Node - ISK - School Bus Depot</v>
      </c>
      <c r="R3" t="str">
        <v>Roam Electric Limited</v>
      </c>
      <c r="S3" t="str">
        <v>Roam Electric Limited</v>
      </c>
      <c r="U3">
        <v>30</v>
      </c>
    </row>
    <row r="4">
      <c r="A4" t="str">
        <v>RN</v>
      </c>
      <c r="B4" t="str">
        <f>vlookup(A4,'List of Chargers'!$A$2:$B$6,2,FALSE)</f>
        <v>Roam Node</v>
      </c>
      <c r="C4" t="str">
        <v>KE</v>
      </c>
      <c r="D4" t="str">
        <v>NBI</v>
      </c>
      <c r="E4" t="str">
        <v>A</v>
      </c>
      <c r="F4" t="str">
        <v>02</v>
      </c>
      <c r="G4" t="str">
        <f>CONCATENATE("#",A4,"-",C4,"-",D4,"-",E4,"-",F4,)</f>
        <v>#RN-KE-NBI-A-02</v>
      </c>
      <c r="L4" t="str">
        <f>B4&amp;" - "&amp;K4</f>
        <v xml:space="preserve">Roam Node - </v>
      </c>
      <c r="M4" t="str">
        <f>CONCATENATE(G4," - ",B4," - ",J4," - ",K4)</f>
        <v xml:space="preserve">#RN-KE-NBI-A-02 - Roam Node -  - </v>
      </c>
    </row>
    <row r="5">
      <c r="A5" t="str">
        <v>RN</v>
      </c>
      <c r="B5" t="str">
        <f>vlookup(A5,'List of Chargers'!$A$2:$B$6,2,FALSE)</f>
        <v>Roam Node</v>
      </c>
      <c r="C5" t="str">
        <v>KE</v>
      </c>
      <c r="D5" t="str">
        <v>NBI</v>
      </c>
      <c r="E5" t="str">
        <v>A</v>
      </c>
      <c r="F5" t="str">
        <v>03</v>
      </c>
      <c r="G5" t="str">
        <f>CONCATENATE("#",A5,"-",C5,"-",D5,"-",E5,"-",F5,)</f>
        <v>#RN-KE-NBI-A-03</v>
      </c>
      <c r="L5" t="str">
        <f>B5&amp;" - "&amp;K5</f>
        <v xml:space="preserve">Roam Node - </v>
      </c>
      <c r="M5" t="str">
        <f>CONCATENATE(G5," - ",B5," - ",J5," - ",K5)</f>
        <v xml:space="preserve">#RN-KE-NBI-A-03 - Roam Node -  - </v>
      </c>
    </row>
    <row r="6">
      <c r="A6" t="str">
        <v>RN</v>
      </c>
      <c r="B6" t="str">
        <f>vlookup(A6,'List of Chargers'!$A$2:$B$6,2,FALSE)</f>
        <v>Roam Node</v>
      </c>
      <c r="C6" t="str">
        <v>KE</v>
      </c>
      <c r="D6" t="str">
        <v>NBI</v>
      </c>
      <c r="E6" t="str">
        <v>A</v>
      </c>
      <c r="F6" t="str">
        <v>04</v>
      </c>
      <c r="G6" t="str">
        <f>CONCATENATE("#",A6,"-",C6,"-",D6,"-",E6,"-",F6,)</f>
        <v>#RN-KE-NBI-A-04</v>
      </c>
      <c r="L6" t="str">
        <f>B6&amp;" - "&amp;K6</f>
        <v xml:space="preserve">Roam Node - </v>
      </c>
      <c r="M6" t="str">
        <f>CONCATENATE(G6," - ",B6," - ",J6," - ",K6)</f>
        <v xml:space="preserve">#RN-KE-NBI-A-04 - Roam Node -  - </v>
      </c>
    </row>
    <row r="7">
      <c r="A7" t="str">
        <v>RN</v>
      </c>
      <c r="B7" t="str">
        <f>vlookup(A7,'List of Chargers'!$A$2:$B$6,2,FALSE)</f>
        <v>Roam Node</v>
      </c>
      <c r="C7" t="str">
        <v>KE</v>
      </c>
      <c r="D7" t="str">
        <v>NBI</v>
      </c>
      <c r="E7" t="str">
        <v>A</v>
      </c>
      <c r="F7" t="str">
        <v>05</v>
      </c>
      <c r="G7" t="str">
        <f>CONCATENATE("#",A7,"-",C7,"-",D7,"-",E7,"-",F7,)</f>
        <v>#RN-KE-NBI-A-05</v>
      </c>
      <c r="L7" t="str">
        <f>B7&amp;" - "&amp;K7</f>
        <v xml:space="preserve">Roam Node - </v>
      </c>
      <c r="M7" t="str">
        <f>CONCATENATE(G7," - ",B7," - ",J7," - ",K7)</f>
        <v xml:space="preserve">#RN-KE-NBI-A-05 - Roam Node -  - </v>
      </c>
    </row>
    <row r="8">
      <c r="A8" t="str">
        <v>RN</v>
      </c>
      <c r="B8" t="str">
        <f>vlookup(A8,'List of Chargers'!$A$2:$B$6,2,FALSE)</f>
        <v>Roam Node</v>
      </c>
      <c r="C8" t="str">
        <v>KE</v>
      </c>
      <c r="D8" t="str">
        <v>NBI</v>
      </c>
      <c r="E8" t="str">
        <v>A</v>
      </c>
      <c r="F8" t="str">
        <v>06</v>
      </c>
      <c r="G8" t="str">
        <f>CONCATENATE("#",A8,"-",C8,"-",D8,"-",E8,"-",F8,)</f>
        <v>#RN-KE-NBI-A-06</v>
      </c>
      <c r="L8" t="str">
        <f>B8&amp;" - "&amp;K8</f>
        <v xml:space="preserve">Roam Node - </v>
      </c>
      <c r="M8" t="str">
        <f>CONCATENATE(G8," - ",B8," - ",J8," - ",K8)</f>
        <v xml:space="preserve">#RN-KE-NBI-A-06 - Roam Node -  - </v>
      </c>
    </row>
    <row r="9">
      <c r="A9" t="str">
        <v>RN</v>
      </c>
      <c r="B9" t="str">
        <f>vlookup(A9,'List of Chargers'!$A$2:$B$6,2,FALSE)</f>
        <v>Roam Node</v>
      </c>
      <c r="C9" t="str">
        <v>KE</v>
      </c>
      <c r="D9" t="str">
        <v>NBI</v>
      </c>
      <c r="E9" t="str">
        <v>A</v>
      </c>
      <c r="F9" t="str">
        <v>07</v>
      </c>
      <c r="G9" t="str">
        <f>CONCATENATE("#",A9,"-",C9,"-",D9,"-",E9,"-",F9,)</f>
        <v>#RN-KE-NBI-A-07</v>
      </c>
      <c r="L9" t="str">
        <f>B9&amp;" - "&amp;K9</f>
        <v xml:space="preserve">Roam Node - </v>
      </c>
      <c r="M9" t="str">
        <f>CONCATENATE(G9," - ",B9," - ",J9," - ",K9)</f>
        <v xml:space="preserve">#RN-KE-NBI-A-07 - Roam Node -  - </v>
      </c>
    </row>
    <row r="10">
      <c r="A10" t="str">
        <v>RN</v>
      </c>
      <c r="B10" t="str">
        <f>vlookup(A10,'List of Chargers'!$A$2:$B$6,2,FALSE)</f>
        <v>Roam Node</v>
      </c>
      <c r="C10" t="str">
        <v>KE</v>
      </c>
      <c r="D10" t="str">
        <v>NBI</v>
      </c>
      <c r="E10" t="str">
        <v>A</v>
      </c>
      <c r="F10" t="str">
        <v>08</v>
      </c>
      <c r="G10" t="str">
        <f>CONCATENATE("#",A10,"-",C10,"-",D10,"-",E10,"-",F10,)</f>
        <v>#RN-KE-NBI-A-08</v>
      </c>
      <c r="L10" t="str">
        <f>B10&amp;" - "&amp;K10</f>
        <v xml:space="preserve">Roam Node - </v>
      </c>
      <c r="M10" t="str">
        <f>CONCATENATE(G10," - ",B10," - ",J10," - ",K10)</f>
        <v xml:space="preserve">#RN-KE-NBI-A-08 - Roam Node -  - </v>
      </c>
    </row>
    <row r="11">
      <c r="A11" t="str">
        <v>RN</v>
      </c>
      <c r="B11" t="str">
        <f>vlookup(A11,'List of Chargers'!$A$2:$B$6,2,FALSE)</f>
        <v>Roam Node</v>
      </c>
      <c r="C11" t="str">
        <v>KE</v>
      </c>
      <c r="D11" t="str">
        <v>NBI</v>
      </c>
      <c r="E11" t="str">
        <v>A</v>
      </c>
      <c r="F11" t="str">
        <v>09</v>
      </c>
      <c r="G11" t="str">
        <f>CONCATENATE("#",A11,"-",C11,"-",D11,"-",E11,"-",F11,)</f>
        <v>#RN-KE-NBI-A-09</v>
      </c>
      <c r="L11" t="str">
        <f>B11&amp;" - "&amp;K11</f>
        <v xml:space="preserve">Roam Node - </v>
      </c>
      <c r="M11" t="str">
        <f>CONCATENATE(G11," - ",B11," - ",J11," - ",K11)</f>
        <v xml:space="preserve">#RN-KE-NBI-A-09 - Roam Node -  - </v>
      </c>
    </row>
    <row r="12">
      <c r="A12" t="str">
        <v>RN</v>
      </c>
      <c r="B12" t="str">
        <f>vlookup(A12,'List of Chargers'!$A$2:$B$6,2,FALSE)</f>
        <v>Roam Node</v>
      </c>
      <c r="C12" t="str">
        <v>KE</v>
      </c>
      <c r="D12" t="str">
        <v>NBI</v>
      </c>
      <c r="E12" t="str">
        <v>A</v>
      </c>
      <c r="F12" t="str">
        <v>10</v>
      </c>
      <c r="G12" t="str">
        <f>CONCATENATE("#",A12,"-",C12,"-",D12,"-",E12,"-",F12,)</f>
        <v>#RN-KE-NBI-A-10</v>
      </c>
      <c r="L12" t="str">
        <f>B12&amp;" - "&amp;K12</f>
        <v xml:space="preserve">Roam Node - </v>
      </c>
      <c r="M12" t="str">
        <f>CONCATENATE(G12," - ",B12," - ",J12," - ",K12)</f>
        <v xml:space="preserve">#RN-KE-NBI-A-10 - Roam Node -  - </v>
      </c>
    </row>
    <row r="13">
      <c r="A13" t="str">
        <v>RN</v>
      </c>
      <c r="B13" t="str">
        <f>vlookup(A13,'List of Chargers'!$A$2:$B$6,2,FALSE)</f>
        <v>Roam Node</v>
      </c>
      <c r="C13" t="str">
        <v>KE</v>
      </c>
      <c r="D13" t="str">
        <v>NBI</v>
      </c>
      <c r="E13" t="str">
        <v>A</v>
      </c>
      <c r="F13" t="str">
        <v>11</v>
      </c>
      <c r="G13" t="str">
        <f>CONCATENATE("#",A13,"-",C13,"-",D13,"-",E13,"-",F13,)</f>
        <v>#RN-KE-NBI-A-11</v>
      </c>
      <c r="L13" t="str">
        <f>B13&amp;" - "&amp;K13</f>
        <v xml:space="preserve">Roam Node - </v>
      </c>
      <c r="M13" t="str">
        <f>CONCATENATE(G13," - ",B13," - ",J13," - ",K13)</f>
        <v xml:space="preserve">#RN-KE-NBI-A-11 - Roam Node -  - </v>
      </c>
    </row>
    <row r="14">
      <c r="A14" t="str">
        <v>RN</v>
      </c>
      <c r="B14" t="str">
        <f>vlookup(A14,'List of Chargers'!$A$2:$B$6,2,FALSE)</f>
        <v>Roam Node</v>
      </c>
      <c r="C14" t="str">
        <v>KE</v>
      </c>
      <c r="D14" t="str">
        <v>NBI</v>
      </c>
      <c r="E14" t="str">
        <v>A</v>
      </c>
      <c r="F14" t="str">
        <v>12</v>
      </c>
      <c r="G14" t="str">
        <f>CONCATENATE("#",A14,"-",C14,"-",D14,"-",E14,"-",F14,)</f>
        <v>#RN-KE-NBI-A-12</v>
      </c>
      <c r="L14" t="str">
        <f>B14&amp;" - "&amp;K14</f>
        <v xml:space="preserve">Roam Node - </v>
      </c>
      <c r="M14" t="str">
        <f>CONCATENATE(G14," - ",B14," - ",J14," - ",K14)</f>
        <v xml:space="preserve">#RN-KE-NBI-A-12 - Roam Node -  - </v>
      </c>
    </row>
    <row r="15">
      <c r="A15" t="str">
        <v>RN</v>
      </c>
      <c r="B15" t="str">
        <f>vlookup(A15,'List of Chargers'!$A$2:$B$6,2,FALSE)</f>
        <v>Roam Node</v>
      </c>
      <c r="C15" t="str">
        <v>KE</v>
      </c>
      <c r="D15" t="str">
        <v>NBI</v>
      </c>
      <c r="E15" t="str">
        <v>A</v>
      </c>
      <c r="F15" t="str">
        <v>13</v>
      </c>
      <c r="G15" t="str">
        <f>CONCATENATE("#",A15,"-",C15,"-",D15,"-",E15,"-",F15,)</f>
        <v>#RN-KE-NBI-A-13</v>
      </c>
      <c r="L15" t="str">
        <f>B15&amp;" - "&amp;K15</f>
        <v xml:space="preserve">Roam Node - </v>
      </c>
      <c r="M15" t="str">
        <f>CONCATENATE(G15," - ",B15," - ",J15," - ",K15)</f>
        <v xml:space="preserve">#RN-KE-NBI-A-13 - Roam Node -  - </v>
      </c>
    </row>
    <row r="16">
      <c r="A16" t="str">
        <v>RN</v>
      </c>
      <c r="B16" t="str">
        <f>vlookup(A16,'List of Chargers'!$A$2:$B$6,2,FALSE)</f>
        <v>Roam Node</v>
      </c>
      <c r="C16" t="str">
        <v>KE</v>
      </c>
      <c r="D16" t="str">
        <v>NBI</v>
      </c>
      <c r="E16" t="str">
        <v>A</v>
      </c>
      <c r="F16" t="str">
        <v>14</v>
      </c>
      <c r="G16" t="str">
        <f>CONCATENATE("#",A16,"-",C16,"-",D16,"-",E16,"-",F16,)</f>
        <v>#RN-KE-NBI-A-14</v>
      </c>
      <c r="L16" t="str">
        <f>B16&amp;" - "&amp;K16</f>
        <v xml:space="preserve">Roam Node - </v>
      </c>
      <c r="M16" t="str">
        <f>CONCATENATE(G16," - ",B16," - ",J16," - ",K16)</f>
        <v xml:space="preserve">#RN-KE-NBI-A-14 - Roam Node -  - </v>
      </c>
    </row>
    <row r="17">
      <c r="A17" t="str">
        <v>RN</v>
      </c>
      <c r="B17" t="str">
        <f>vlookup(A17,'List of Chargers'!$A$2:$B$6,2,FALSE)</f>
        <v>Roam Node</v>
      </c>
      <c r="C17" t="str">
        <v>KE</v>
      </c>
      <c r="D17" t="str">
        <v>NBI</v>
      </c>
      <c r="E17" t="str">
        <v>A</v>
      </c>
      <c r="F17" t="str">
        <v>15</v>
      </c>
      <c r="G17" t="str">
        <f>CONCATENATE("#",A17,"-",C17,"-",D17,"-",E17,"-",F17,)</f>
        <v>#RN-KE-NBI-A-15</v>
      </c>
      <c r="L17" t="str">
        <f>B17&amp;" - "&amp;K17</f>
        <v xml:space="preserve">Roam Node - </v>
      </c>
      <c r="M17" t="str">
        <f>CONCATENATE(G17," - ",B17," - ",J17," - ",K17)</f>
        <v xml:space="preserve">#RN-KE-NBI-A-15 - Roam Node -  - </v>
      </c>
    </row>
    <row r="18">
      <c r="A18" t="str">
        <v>RN</v>
      </c>
      <c r="B18" t="str">
        <f>vlookup(A18,'List of Chargers'!$A$2:$B$6,2,FALSE)</f>
        <v>Roam Node</v>
      </c>
      <c r="C18" t="str">
        <v>KE</v>
      </c>
      <c r="D18" t="str">
        <v>NBI</v>
      </c>
      <c r="E18" t="str">
        <v>A</v>
      </c>
      <c r="F18" t="str">
        <v>16</v>
      </c>
      <c r="G18" t="str">
        <f>CONCATENATE("#",A18,"-",C18,"-",D18,"-",E18,"-",F18,)</f>
        <v>#RN-KE-NBI-A-16</v>
      </c>
      <c r="L18" t="str">
        <f>B18&amp;" - "&amp;K18</f>
        <v xml:space="preserve">Roam Node - </v>
      </c>
      <c r="M18" t="str">
        <f>CONCATENATE(G18," - ",B18," - ",J18," - ",K18)</f>
        <v xml:space="preserve">#RN-KE-NBI-A-16 - Roam Node -  - </v>
      </c>
    </row>
    <row r="19">
      <c r="A19" t="str">
        <v>RN</v>
      </c>
      <c r="B19" t="str">
        <f>vlookup(A19,'List of Chargers'!$A$2:$B$6,2,FALSE)</f>
        <v>Roam Node</v>
      </c>
      <c r="C19" t="str">
        <v>KE</v>
      </c>
      <c r="D19" t="str">
        <v>NBI</v>
      </c>
      <c r="E19" t="str">
        <v>A</v>
      </c>
      <c r="F19" t="str">
        <v>17</v>
      </c>
      <c r="G19" t="str">
        <f>CONCATENATE("#",A19,"-",C19,"-",D19,"-",E19,"-",F19,)</f>
        <v>#RN-KE-NBI-A-17</v>
      </c>
      <c r="L19" t="str">
        <f>B19&amp;" - "&amp;K19</f>
        <v xml:space="preserve">Roam Node - </v>
      </c>
      <c r="M19" t="str">
        <f>CONCATENATE(G19," - ",B19," - ",J19," - ",K19)</f>
        <v xml:space="preserve">#RN-KE-NBI-A-17 - Roam Node -  - </v>
      </c>
    </row>
    <row r="20">
      <c r="A20" t="str">
        <v>RN</v>
      </c>
      <c r="B20" t="str">
        <f>vlookup(A20,'List of Chargers'!$A$2:$B$6,2,FALSE)</f>
        <v>Roam Node</v>
      </c>
      <c r="C20" t="str">
        <v>KE</v>
      </c>
      <c r="D20" t="str">
        <v>NBI</v>
      </c>
      <c r="E20" t="str">
        <v>A</v>
      </c>
      <c r="F20" t="str">
        <v>18</v>
      </c>
      <c r="G20" t="str">
        <f>CONCATENATE("#",A20,"-",C20,"-",D20,"-",E20,"-",F20,)</f>
        <v>#RN-KE-NBI-A-18</v>
      </c>
      <c r="L20" t="str">
        <f>B20&amp;" - "&amp;K20</f>
        <v xml:space="preserve">Roam Node - </v>
      </c>
      <c r="M20" t="str">
        <f>CONCATENATE(G20," - ",B20," - ",J20," - ",K20)</f>
        <v xml:space="preserve">#RN-KE-NBI-A-18 - Roam Node -  - </v>
      </c>
    </row>
    <row r="21">
      <c r="A21" t="str">
        <v>RN</v>
      </c>
      <c r="B21" t="str">
        <f>vlookup(A21,'List of Chargers'!$A$2:$B$6,2,FALSE)</f>
        <v>Roam Node</v>
      </c>
      <c r="C21" t="str">
        <v>KE</v>
      </c>
      <c r="D21" t="str">
        <v>NBI</v>
      </c>
      <c r="E21" t="str">
        <v>A</v>
      </c>
      <c r="F21" t="str">
        <v>19</v>
      </c>
      <c r="G21" t="str">
        <f>CONCATENATE("#",A21,"-",C21,"-",D21,"-",E21,"-",F21,)</f>
        <v>#RN-KE-NBI-A-19</v>
      </c>
      <c r="L21" t="str">
        <f>B21&amp;" - "&amp;K21</f>
        <v xml:space="preserve">Roam Node - </v>
      </c>
      <c r="M21" t="str">
        <f>CONCATENATE(G21," - ",B21," - ",J21," - ",K21)</f>
        <v xml:space="preserve">#RN-KE-NBI-A-19 - Roam Node -  - </v>
      </c>
    </row>
    <row r="22">
      <c r="A22" t="str">
        <v>RN</v>
      </c>
      <c r="B22" t="str">
        <f>vlookup(A22,'List of Chargers'!$A$2:$B$6,2,FALSE)</f>
        <v>Roam Node</v>
      </c>
      <c r="C22" t="str">
        <v>KE</v>
      </c>
      <c r="D22" t="str">
        <v>NBI</v>
      </c>
      <c r="E22" t="str">
        <v>A</v>
      </c>
      <c r="F22" t="str">
        <v>20</v>
      </c>
      <c r="G22" t="str">
        <f>CONCATENATE("#",A22,"-",C22,"-",D22,"-",E22,"-",F22,)</f>
        <v>#RN-KE-NBI-A-20</v>
      </c>
      <c r="L22" t="str">
        <f>B22&amp;" - "&amp;K22</f>
        <v xml:space="preserve">Roam Node - </v>
      </c>
      <c r="M22" t="str">
        <f>CONCATENATE(G22," - ",B22," - ",J22," - ",K22)</f>
        <v xml:space="preserve">#RN-KE-NBI-A-20 - Roam Node -  - </v>
      </c>
    </row>
    <row r="23">
      <c r="A23" t="str">
        <v>RN</v>
      </c>
      <c r="B23" t="str">
        <f>vlookup(A23,'List of Chargers'!$A$2:$B$6,2,FALSE)</f>
        <v>Roam Node</v>
      </c>
      <c r="C23" t="str">
        <v>KE</v>
      </c>
      <c r="D23" t="str">
        <v>NBI</v>
      </c>
      <c r="E23" t="str">
        <v>A</v>
      </c>
      <c r="F23" t="str">
        <v>21</v>
      </c>
      <c r="G23" t="str">
        <f>CONCATENATE("#",A23,"-",C23,"-",D23,"-",E23,"-",F23,)</f>
        <v>#RN-KE-NBI-A-21</v>
      </c>
      <c r="L23" t="str">
        <f>B23&amp;" - "&amp;K23</f>
        <v xml:space="preserve">Roam Node - </v>
      </c>
      <c r="M23" t="str">
        <f>CONCATENATE(G23," - ",B23," - ",J23," - ",K23)</f>
        <v xml:space="preserve">#RN-KE-NBI-A-21 - Roam Node -  - </v>
      </c>
    </row>
    <row r="24">
      <c r="A24" t="str">
        <v>RN</v>
      </c>
      <c r="B24" t="str">
        <f>vlookup(A24,'List of Chargers'!$A$2:$B$6,2,FALSE)</f>
        <v>Roam Node</v>
      </c>
      <c r="C24" t="str">
        <v>KE</v>
      </c>
      <c r="D24" t="str">
        <v>NBI</v>
      </c>
      <c r="E24" t="str">
        <v>A</v>
      </c>
      <c r="F24" t="str">
        <v>22</v>
      </c>
      <c r="G24" t="str">
        <f>CONCATENATE("#",A24,"-",C24,"-",D24,"-",E24,"-",F24,)</f>
        <v>#RN-KE-NBI-A-22</v>
      </c>
      <c r="L24" t="str">
        <f>B24&amp;" - "&amp;K24</f>
        <v xml:space="preserve">Roam Node - </v>
      </c>
      <c r="M24" t="str">
        <f>CONCATENATE(G24," - ",B24," - ",J24," - ",K24)</f>
        <v xml:space="preserve">#RN-KE-NBI-A-22 - Roam Node -  - </v>
      </c>
    </row>
    <row r="25">
      <c r="A25" t="str">
        <v>RN</v>
      </c>
      <c r="B25" t="str">
        <f>vlookup(A25,'List of Chargers'!$A$2:$B$6,2,FALSE)</f>
        <v>Roam Node</v>
      </c>
      <c r="C25" t="str">
        <v>KE</v>
      </c>
      <c r="D25" t="str">
        <v>NBI</v>
      </c>
      <c r="E25" t="str">
        <v>A</v>
      </c>
      <c r="F25" t="str">
        <v>23</v>
      </c>
      <c r="G25" t="str">
        <f>CONCATENATE("#",A25,"-",C25,"-",D25,"-",E25,"-",F25,)</f>
        <v>#RN-KE-NBI-A-23</v>
      </c>
      <c r="L25" t="str">
        <f>B25&amp;" - "&amp;K25</f>
        <v xml:space="preserve">Roam Node - </v>
      </c>
      <c r="M25" t="str">
        <f>CONCATENATE(G25," - ",B25," - ",J25," - ",K25)</f>
        <v xml:space="preserve">#RN-KE-NBI-A-23 - Roam Node -  - </v>
      </c>
    </row>
    <row r="26">
      <c r="A26" t="str">
        <v>RN</v>
      </c>
      <c r="B26" t="str">
        <f>vlookup(A26,'List of Chargers'!$A$2:$B$6,2,FALSE)</f>
        <v>Roam Node</v>
      </c>
      <c r="C26" t="str">
        <v>KE</v>
      </c>
      <c r="D26" t="str">
        <v>NBI</v>
      </c>
      <c r="E26" t="str">
        <v>A</v>
      </c>
      <c r="F26" t="str">
        <v>24</v>
      </c>
      <c r="G26" t="str">
        <f>CONCATENATE("#",A26,"-",C26,"-",D26,"-",E26,"-",F26,)</f>
        <v>#RN-KE-NBI-A-24</v>
      </c>
      <c r="L26" t="str">
        <f>B26&amp;" - "&amp;K26</f>
        <v xml:space="preserve">Roam Node - </v>
      </c>
      <c r="M26" t="str">
        <f>CONCATENATE(G26," - ",B26," - ",J26," - ",K26)</f>
        <v xml:space="preserve">#RN-KE-NBI-A-24 - Roam Node -  - </v>
      </c>
    </row>
    <row r="27">
      <c r="A27" t="str">
        <v>RN</v>
      </c>
      <c r="B27" t="str">
        <f>vlookup(A27,'List of Chargers'!$A$2:$B$6,2,FALSE)</f>
        <v>Roam Node</v>
      </c>
      <c r="C27" t="str">
        <v>KE</v>
      </c>
      <c r="D27" t="str">
        <v>NBI</v>
      </c>
      <c r="E27" t="str">
        <v>A</v>
      </c>
      <c r="F27" t="str">
        <v>25</v>
      </c>
      <c r="G27" t="str">
        <f>CONCATENATE("#",A27,"-",C27,"-",D27,"-",E27,"-",F27,)</f>
        <v>#RN-KE-NBI-A-25</v>
      </c>
      <c r="L27" t="str">
        <f>B27&amp;" - "&amp;K27</f>
        <v xml:space="preserve">Roam Node - </v>
      </c>
      <c r="M27" t="str">
        <f>CONCATENATE(G27," - ",B27," - ",J27," - ",K27)</f>
        <v xml:space="preserve">#RN-KE-NBI-A-25 - Roam Node -  - </v>
      </c>
    </row>
    <row r="28">
      <c r="A28" t="str">
        <v>RN</v>
      </c>
      <c r="B28" t="str">
        <f>vlookup(A28,'List of Chargers'!$A$2:$B$6,2,FALSE)</f>
        <v>Roam Node</v>
      </c>
      <c r="C28" t="str">
        <v>KE</v>
      </c>
      <c r="D28" t="str">
        <v>NBI</v>
      </c>
      <c r="E28" t="str">
        <v>A</v>
      </c>
      <c r="F28" t="str">
        <v>26</v>
      </c>
      <c r="G28" t="str">
        <f>CONCATENATE("#",A28,"-",C28,"-",D28,"-",E28,"-",F28,)</f>
        <v>#RN-KE-NBI-A-26</v>
      </c>
      <c r="L28" t="str">
        <f>B28&amp;" - "&amp;K28</f>
        <v xml:space="preserve">Roam Node - </v>
      </c>
      <c r="M28" t="str">
        <f>CONCATENATE(G28," - ",B28," - ",J28," - ",K28)</f>
        <v xml:space="preserve">#RN-KE-NBI-A-26 - Roam Node -  - </v>
      </c>
    </row>
    <row r="29">
      <c r="A29" t="str">
        <v>RN</v>
      </c>
      <c r="B29" t="str">
        <f>vlookup(A29,'List of Chargers'!$A$2:$B$6,2,FALSE)</f>
        <v>Roam Node</v>
      </c>
      <c r="C29" t="str">
        <v>KE</v>
      </c>
      <c r="D29" t="str">
        <v>NBI</v>
      </c>
      <c r="E29" t="str">
        <v>A</v>
      </c>
      <c r="F29" t="str">
        <v>27</v>
      </c>
      <c r="G29" t="str">
        <f>CONCATENATE("#",A29,"-",C29,"-",D29,"-",E29,"-",F29,)</f>
        <v>#RN-KE-NBI-A-27</v>
      </c>
      <c r="L29" t="str">
        <f>B29&amp;" - "&amp;K29</f>
        <v xml:space="preserve">Roam Node - </v>
      </c>
      <c r="M29" t="str">
        <f>CONCATENATE(G29," - ",B29," - ",J29," - ",K29)</f>
        <v xml:space="preserve">#RN-KE-NBI-A-27 - Roam Node -  - </v>
      </c>
    </row>
    <row r="30">
      <c r="A30" t="str">
        <v>RN</v>
      </c>
      <c r="B30" t="str">
        <f>vlookup(A30,'List of Chargers'!$A$2:$B$6,2,FALSE)</f>
        <v>Roam Node</v>
      </c>
      <c r="C30" t="str">
        <v>KE</v>
      </c>
      <c r="D30" t="str">
        <v>NBI</v>
      </c>
      <c r="E30" t="str">
        <v>A</v>
      </c>
      <c r="F30" t="str">
        <v>28</v>
      </c>
      <c r="G30" t="str">
        <f>CONCATENATE("#",A30,"-",C30,"-",D30,"-",E30,"-",F30,)</f>
        <v>#RN-KE-NBI-A-28</v>
      </c>
      <c r="L30" t="str">
        <f>B30&amp;" - "&amp;K30</f>
        <v xml:space="preserve">Roam Node - </v>
      </c>
      <c r="M30" t="str">
        <f>CONCATENATE(G30," - ",B30," - ",J30," - ",K30)</f>
        <v xml:space="preserve">#RN-KE-NBI-A-28 - Roam Node -  - </v>
      </c>
    </row>
    <row r="31">
      <c r="A31" t="str">
        <v>RN</v>
      </c>
      <c r="B31" t="str">
        <f>vlookup(A31,'List of Chargers'!$A$2:$B$6,2,FALSE)</f>
        <v>Roam Node</v>
      </c>
      <c r="C31" t="str">
        <v>KE</v>
      </c>
      <c r="D31" t="str">
        <v>NBI</v>
      </c>
      <c r="E31" t="str">
        <v>A</v>
      </c>
      <c r="F31" t="str">
        <v>29</v>
      </c>
      <c r="G31" t="str">
        <f>CONCATENATE("#",A31,"-",C31,"-",D31,"-",E31,"-",F31,)</f>
        <v>#RN-KE-NBI-A-29</v>
      </c>
      <c r="L31" t="str">
        <f>B31&amp;" - "&amp;K31</f>
        <v xml:space="preserve">Roam Node - </v>
      </c>
      <c r="M31" t="str">
        <f>CONCATENATE(G31," - ",B31," - ",J31," - ",K31)</f>
        <v xml:space="preserve">#RN-KE-NBI-A-29 - Roam Node -  - </v>
      </c>
    </row>
    <row r="32">
      <c r="A32" t="str">
        <v>RN</v>
      </c>
      <c r="B32" t="str">
        <f>vlookup(A32,'List of Chargers'!$A$2:$B$6,2,FALSE)</f>
        <v>Roam Node</v>
      </c>
      <c r="C32" t="str">
        <v>KE</v>
      </c>
      <c r="D32" t="str">
        <v>NBI</v>
      </c>
      <c r="E32" t="str">
        <v>A</v>
      </c>
      <c r="F32" t="str">
        <v>30</v>
      </c>
      <c r="G32" t="str">
        <f>CONCATENATE("#",A32,"-",C32,"-",D32,"-",E32,"-",F32,)</f>
        <v>#RN-KE-NBI-A-30</v>
      </c>
      <c r="L32" t="str">
        <f>B32&amp;" - "&amp;K32</f>
        <v xml:space="preserve">Roam Node - </v>
      </c>
      <c r="M32" t="str">
        <f>CONCATENATE(G32," - ",B32," - ",J32," - ",K32)</f>
        <v xml:space="preserve">#RN-KE-NBI-A-30 - Roam Node -  - </v>
      </c>
    </row>
    <row r="33">
      <c r="A33" t="str">
        <v>RN</v>
      </c>
      <c r="B33" t="str">
        <f>vlookup(A33,'List of Chargers'!$A$2:$B$6,2,FALSE)</f>
        <v>Roam Node</v>
      </c>
      <c r="C33" t="str">
        <v>KE</v>
      </c>
      <c r="D33" t="str">
        <v>NBI</v>
      </c>
      <c r="E33" t="str">
        <v>A</v>
      </c>
      <c r="F33" t="str">
        <v>31</v>
      </c>
      <c r="G33" t="str">
        <f>CONCATENATE("#",A33,"-",C33,"-",D33,"-",E33,"-",F33,)</f>
        <v>#RN-KE-NBI-A-31</v>
      </c>
      <c r="L33" t="str">
        <f>B33&amp;" - "&amp;K33</f>
        <v xml:space="preserve">Roam Node - </v>
      </c>
      <c r="M33" t="str">
        <f>CONCATENATE(G33," - ",B33," - ",J33," - ",K33)</f>
        <v xml:space="preserve">#RN-KE-NBI-A-31 - Roam Node -  - </v>
      </c>
    </row>
    <row r="34">
      <c r="A34" t="str">
        <v>RN</v>
      </c>
      <c r="B34" t="str">
        <f>vlookup(A34,'List of Chargers'!$A$2:$B$6,2,FALSE)</f>
        <v>Roam Node</v>
      </c>
      <c r="C34" t="str">
        <v>KE</v>
      </c>
      <c r="D34" t="str">
        <v>NBI</v>
      </c>
      <c r="E34" t="str">
        <v>A</v>
      </c>
      <c r="F34" t="str">
        <v>32</v>
      </c>
      <c r="G34" t="str">
        <f>CONCATENATE("#",A34,"-",C34,"-",D34,"-",E34,"-",F34,)</f>
        <v>#RN-KE-NBI-A-32</v>
      </c>
      <c r="L34" t="str">
        <f>B34&amp;" - "&amp;K34</f>
        <v xml:space="preserve">Roam Node - </v>
      </c>
      <c r="M34" t="str">
        <f>CONCATENATE(G34," - ",B34," - ",J34," - ",K34)</f>
        <v xml:space="preserve">#RN-KE-NBI-A-32 - Roam Node -  - </v>
      </c>
    </row>
    <row r="35">
      <c r="A35" t="str">
        <v>RN</v>
      </c>
      <c r="B35" t="str">
        <f>vlookup(A35,'List of Chargers'!$A$2:$B$6,2,FALSE)</f>
        <v>Roam Node</v>
      </c>
      <c r="C35" t="str">
        <v>KE</v>
      </c>
      <c r="D35" t="str">
        <v>NBI</v>
      </c>
      <c r="E35" t="str">
        <v>A</v>
      </c>
      <c r="F35" t="str">
        <v>33</v>
      </c>
      <c r="G35" t="str">
        <f>CONCATENATE("#",A35,"-",C35,"-",D35,"-",E35,"-",F35,)</f>
        <v>#RN-KE-NBI-A-33</v>
      </c>
      <c r="L35" t="str">
        <f>B35&amp;" - "&amp;K35</f>
        <v xml:space="preserve">Roam Node - </v>
      </c>
      <c r="M35" t="str">
        <f>CONCATENATE(G35," - ",B35," - ",J35," - ",K35)</f>
        <v xml:space="preserve">#RN-KE-NBI-A-33 - Roam Node -  - </v>
      </c>
    </row>
    <row r="36">
      <c r="A36" t="str">
        <v>RN</v>
      </c>
      <c r="B36" t="str">
        <f>vlookup(A36,'List of Chargers'!$A$2:$B$6,2,FALSE)</f>
        <v>Roam Node</v>
      </c>
      <c r="C36" t="str">
        <v>KE</v>
      </c>
      <c r="D36" t="str">
        <v>NBI</v>
      </c>
      <c r="E36" t="str">
        <v>A</v>
      </c>
      <c r="F36" t="str">
        <v>34</v>
      </c>
      <c r="G36" t="str">
        <f>CONCATENATE("#",A36,"-",C36,"-",D36,"-",E36,"-",F36,)</f>
        <v>#RN-KE-NBI-A-34</v>
      </c>
    </row>
    <row r="37">
      <c r="A37" t="str">
        <v>RN</v>
      </c>
      <c r="B37" t="str">
        <f>vlookup(A37,'List of Chargers'!$A$2:$B$6,2,FALSE)</f>
        <v>Roam Node</v>
      </c>
      <c r="C37" t="str">
        <v>KE</v>
      </c>
      <c r="D37" t="str">
        <v>NBI</v>
      </c>
      <c r="E37" t="str">
        <v>A</v>
      </c>
      <c r="F37" t="str">
        <v>35</v>
      </c>
      <c r="G37" t="str">
        <f>CONCATENATE("#",A37,"-",C37,"-",D37,"-",E37,"-",F37,)</f>
        <v>#RN-KE-NBI-A-35</v>
      </c>
    </row>
    <row r="38">
      <c r="A38" t="str">
        <v>RN</v>
      </c>
      <c r="B38" t="str">
        <f>vlookup(A38,'List of Chargers'!$A$2:$B$6,2,FALSE)</f>
        <v>Roam Node</v>
      </c>
      <c r="C38" t="str">
        <v>KE</v>
      </c>
      <c r="D38" t="str">
        <v>NBI</v>
      </c>
      <c r="E38" t="str">
        <v>A</v>
      </c>
      <c r="F38" t="str">
        <v>36</v>
      </c>
      <c r="G38" t="str">
        <f>CONCATENATE("#",A38,"-",C38,"-",D38,"-",E38,"-",F38,)</f>
        <v>#RN-KE-NBI-A-36</v>
      </c>
    </row>
    <row r="39">
      <c r="A39" t="str">
        <v>RN</v>
      </c>
      <c r="B39" t="str">
        <f>vlookup(A39,'List of Chargers'!$A$2:$B$6,2,FALSE)</f>
        <v>Roam Node</v>
      </c>
      <c r="C39" t="str">
        <v>KE</v>
      </c>
      <c r="D39" t="str">
        <v>NBI</v>
      </c>
      <c r="E39" t="str">
        <v>A</v>
      </c>
      <c r="F39" t="str">
        <v>37</v>
      </c>
      <c r="G39" t="str">
        <f>CONCATENATE("#",A39,"-",C39,"-",D39,"-",E39,"-",F39,)</f>
        <v>#RN-KE-NBI-A-37</v>
      </c>
    </row>
    <row r="40">
      <c r="A40" t="str">
        <v>RN</v>
      </c>
      <c r="B40" t="str">
        <f>vlookup(A40,'List of Chargers'!$A$2:$B$6,2,FALSE)</f>
        <v>Roam Node</v>
      </c>
      <c r="C40" t="str">
        <v>KE</v>
      </c>
      <c r="D40" t="str">
        <v>NBI</v>
      </c>
      <c r="E40" t="str">
        <v>A</v>
      </c>
      <c r="F40" t="str">
        <v>38</v>
      </c>
      <c r="G40" t="str">
        <f>CONCATENATE("#",A40,"-",C40,"-",D40,"-",E40,"-",F40,)</f>
        <v>#RN-KE-NBI-A-38</v>
      </c>
    </row>
    <row r="41">
      <c r="A41" t="str">
        <v>RN</v>
      </c>
      <c r="B41" t="str">
        <f>vlookup(A41,'List of Chargers'!$A$2:$B$6,2,FALSE)</f>
        <v>Roam Node</v>
      </c>
      <c r="C41" t="str">
        <v>KE</v>
      </c>
      <c r="D41" t="str">
        <v>NBI</v>
      </c>
      <c r="E41" t="str">
        <v>A</v>
      </c>
      <c r="F41" t="str">
        <v>39</v>
      </c>
      <c r="G41" t="str">
        <f>CONCATENATE("#",A41,"-",C41,"-",D41,"-",E41,"-",F41,)</f>
        <v>#RN-KE-NBI-A-39</v>
      </c>
    </row>
    <row r="42">
      <c r="A42" t="str">
        <v>RN</v>
      </c>
      <c r="B42" t="str">
        <f>vlookup(A42,'List of Chargers'!$A$2:$B$6,2,FALSE)</f>
        <v>Roam Node</v>
      </c>
      <c r="C42" t="str">
        <v>KE</v>
      </c>
      <c r="D42" t="str">
        <v>NBI</v>
      </c>
      <c r="E42" t="str">
        <v>A</v>
      </c>
      <c r="F42" t="str">
        <v>40</v>
      </c>
      <c r="G42" t="str">
        <f>CONCATENATE("#",A42,"-",C42,"-",D42,"-",E42,"-",F42,)</f>
        <v>#RN-KE-NBI-A-40</v>
      </c>
    </row>
    <row r="43">
      <c r="A43" t="str">
        <v>RN</v>
      </c>
      <c r="B43" t="str">
        <f>vlookup(A43,'List of Chargers'!$A$2:$B$6,2,FALSE)</f>
        <v>Roam Node</v>
      </c>
      <c r="C43" t="str">
        <v>KE</v>
      </c>
      <c r="D43" t="str">
        <v>NBI</v>
      </c>
      <c r="E43" t="str">
        <v>A</v>
      </c>
      <c r="F43" t="str">
        <v>41</v>
      </c>
      <c r="G43" t="str">
        <f>CONCATENATE("#",A43,"-",C43,"-",D43,"-",E43,"-",F43,)</f>
        <v>#RN-KE-NBI-A-41</v>
      </c>
    </row>
    <row r="44">
      <c r="A44" t="str">
        <v>RN</v>
      </c>
      <c r="B44" t="str">
        <f>vlookup(A44,'List of Chargers'!$A$2:$B$6,2,FALSE)</f>
        <v>Roam Node</v>
      </c>
      <c r="C44" t="str">
        <v>KE</v>
      </c>
      <c r="D44" t="str">
        <v>NBI</v>
      </c>
      <c r="E44" t="str">
        <v>A</v>
      </c>
      <c r="F44" t="str">
        <v>42</v>
      </c>
      <c r="G44" t="str">
        <f>CONCATENATE("#",A44,"-",C44,"-",D44,"-",E44,"-",F44,)</f>
        <v>#RN-KE-NBI-A-42</v>
      </c>
    </row>
    <row r="45">
      <c r="A45" t="str">
        <v>RN</v>
      </c>
      <c r="B45" t="str">
        <f>vlookup(A45,'List of Chargers'!$A$2:$B$6,2,FALSE)</f>
        <v>Roam Node</v>
      </c>
      <c r="C45" t="str">
        <v>KE</v>
      </c>
      <c r="D45" t="str">
        <v>NBI</v>
      </c>
      <c r="E45" t="str">
        <v>A</v>
      </c>
      <c r="F45" t="str">
        <v>43</v>
      </c>
      <c r="G45" t="str">
        <f>CONCATENATE("#",A45,"-",C45,"-",D45,"-",E45,"-",F45,)</f>
        <v>#RN-KE-NBI-A-43</v>
      </c>
    </row>
    <row r="46">
      <c r="A46" t="str">
        <v>RN</v>
      </c>
      <c r="B46" t="str">
        <f>vlookup(A46,'List of Chargers'!$A$2:$B$6,2,FALSE)</f>
        <v>Roam Node</v>
      </c>
      <c r="C46" t="str">
        <v>KE</v>
      </c>
      <c r="D46" t="str">
        <v>NBI</v>
      </c>
      <c r="E46" t="str">
        <v>A</v>
      </c>
      <c r="F46" t="str">
        <v>44</v>
      </c>
      <c r="G46" t="str">
        <f>CONCATENATE("#",A46,"-",C46,"-",D46,"-",E46,"-",F46,)</f>
        <v>#RN-KE-NBI-A-44</v>
      </c>
    </row>
    <row r="47">
      <c r="A47" t="str">
        <v>RN</v>
      </c>
      <c r="B47" t="str">
        <f>vlookup(A47,'List of Chargers'!$A$2:$B$6,2,FALSE)</f>
        <v>Roam Node</v>
      </c>
      <c r="C47" t="str">
        <v>KE</v>
      </c>
      <c r="D47" t="str">
        <v>NBI</v>
      </c>
      <c r="E47" t="str">
        <v>A</v>
      </c>
      <c r="F47" t="str">
        <v>45</v>
      </c>
      <c r="G47" t="str">
        <f>CONCATENATE("#",A47,"-",C47,"-",D47,"-",E47,"-",F47,)</f>
        <v>#RN-KE-NBI-A-45</v>
      </c>
    </row>
    <row r="48">
      <c r="A48" t="str">
        <v>RN</v>
      </c>
      <c r="B48" t="str">
        <f>vlookup(A48,'List of Chargers'!$A$2:$B$6,2,FALSE)</f>
        <v>Roam Node</v>
      </c>
      <c r="C48" t="str">
        <v>KE</v>
      </c>
      <c r="D48" t="str">
        <v>NBI</v>
      </c>
      <c r="E48" t="str">
        <v>A</v>
      </c>
      <c r="F48" t="str">
        <v>46</v>
      </c>
      <c r="G48" t="str">
        <f>CONCATENATE("#",A48,"-",C48,"-",D48,"-",E48,"-",F48,)</f>
        <v>#RN-KE-NBI-A-46</v>
      </c>
    </row>
    <row r="49">
      <c r="A49" t="str">
        <v>RN</v>
      </c>
      <c r="B49" t="str">
        <f>vlookup(A49,'List of Chargers'!$A$2:$B$6,2,FALSE)</f>
        <v>Roam Node</v>
      </c>
      <c r="C49" t="str">
        <v>KE</v>
      </c>
      <c r="D49" t="str">
        <v>NBI</v>
      </c>
      <c r="E49" t="str">
        <v>A</v>
      </c>
      <c r="F49" t="str">
        <v>47</v>
      </c>
      <c r="G49" t="str">
        <f>CONCATENATE("#",A49,"-",C49,"-",D49,"-",E49,"-",F49,)</f>
        <v>#RN-KE-NBI-A-47</v>
      </c>
    </row>
    <row r="50">
      <c r="A50" t="str">
        <v>RN</v>
      </c>
      <c r="B50" t="str">
        <f>vlookup(A50,'List of Chargers'!$A$2:$B$6,2,FALSE)</f>
        <v>Roam Node</v>
      </c>
      <c r="C50" t="str">
        <v>KE</v>
      </c>
      <c r="D50" t="str">
        <v>NBI</v>
      </c>
      <c r="E50" t="str">
        <v>A</v>
      </c>
      <c r="F50" t="str">
        <v>48</v>
      </c>
      <c r="G50" t="str">
        <f>CONCATENATE("#",A50,"-",C50,"-",D50,"-",E50,"-",F50,)</f>
        <v>#RN-KE-NBI-A-48</v>
      </c>
    </row>
    <row r="51">
      <c r="A51" t="str">
        <v>RN</v>
      </c>
      <c r="B51" t="str">
        <f>vlookup(A51,'List of Chargers'!$A$2:$B$6,2,FALSE)</f>
        <v>Roam Node</v>
      </c>
      <c r="C51" t="str">
        <v>KE</v>
      </c>
      <c r="D51" t="str">
        <v>NBI</v>
      </c>
      <c r="E51" t="str">
        <v>A</v>
      </c>
      <c r="F51" t="str">
        <v>49</v>
      </c>
      <c r="G51" t="str">
        <f>CONCATENATE("#",A51,"-",C51,"-",D51,"-",E51,"-",F51,)</f>
        <v>#RN-KE-NBI-A-49</v>
      </c>
    </row>
    <row r="52">
      <c r="A52" t="str">
        <v>RN</v>
      </c>
      <c r="B52" t="str">
        <f>vlookup(A52,'List of Chargers'!$A$2:$B$6,2,FALSE)</f>
        <v>Roam Node</v>
      </c>
      <c r="C52" t="str">
        <v>KE</v>
      </c>
      <c r="D52" t="str">
        <v>NBI</v>
      </c>
      <c r="E52" t="str">
        <v>A</v>
      </c>
      <c r="F52" t="str">
        <v>50</v>
      </c>
      <c r="G52" t="str">
        <f>CONCATENATE("#",A52,"-",C52,"-",D52,"-",E52,"-",F52,)</f>
        <v>#RN-KE-NBI-A-50</v>
      </c>
    </row>
    <row r="53">
      <c r="A53" t="str">
        <v>RN</v>
      </c>
      <c r="B53" t="str">
        <f>vlookup(A53,'List of Chargers'!$A$2:$B$6,2,FALSE)</f>
        <v>Roam Node</v>
      </c>
      <c r="C53" t="str">
        <v>KE</v>
      </c>
      <c r="D53" t="str">
        <v>NBI</v>
      </c>
      <c r="E53" t="str">
        <v>A</v>
      </c>
      <c r="F53" t="str">
        <v>51</v>
      </c>
      <c r="G53" t="str">
        <f>CONCATENATE("#",A53,"-",C53,"-",D53,"-",E53,"-",F53,)</f>
        <v>#RN-KE-NBI-A-51</v>
      </c>
    </row>
    <row r="54">
      <c r="A54" t="str">
        <v>RN</v>
      </c>
      <c r="B54" t="str">
        <f>vlookup(A54,'List of Chargers'!$A$2:$B$6,2,FALSE)</f>
        <v>Roam Node</v>
      </c>
      <c r="C54" t="str">
        <v>KE</v>
      </c>
      <c r="D54" t="str">
        <v>NBI</v>
      </c>
      <c r="E54" t="str">
        <v>A</v>
      </c>
      <c r="F54" t="str">
        <v>52</v>
      </c>
      <c r="G54" t="str">
        <f>CONCATENATE("#",A54,"-",C54,"-",D54,"-",E54,"-",F54,)</f>
        <v>#RN-KE-NBI-A-52</v>
      </c>
    </row>
    <row r="55">
      <c r="A55" t="str">
        <v>RN</v>
      </c>
      <c r="B55" t="str">
        <f>vlookup(A55,'List of Chargers'!$A$2:$B$6,2,FALSE)</f>
        <v>Roam Node</v>
      </c>
      <c r="C55" t="str">
        <v>KE</v>
      </c>
      <c r="D55" t="str">
        <v>NBI</v>
      </c>
      <c r="E55" t="str">
        <v>A</v>
      </c>
      <c r="F55" t="str">
        <v>53</v>
      </c>
      <c r="G55" t="str">
        <f>CONCATENATE("#",A55,"-",C55,"-",D55,"-",E55,"-",F55,)</f>
        <v>#RN-KE-NBI-A-53</v>
      </c>
    </row>
    <row r="56">
      <c r="A56" t="str">
        <v>RN</v>
      </c>
      <c r="B56" t="str">
        <f>vlookup(A56,'List of Chargers'!$A$2:$B$6,2,FALSE)</f>
        <v>Roam Node</v>
      </c>
      <c r="C56" t="str">
        <v>KE</v>
      </c>
      <c r="D56" t="str">
        <v>NBI</v>
      </c>
      <c r="E56" t="str">
        <v>A</v>
      </c>
      <c r="F56" t="str">
        <v>54</v>
      </c>
      <c r="G56" t="str">
        <f>CONCATENATE("#",A56,"-",C56,"-",D56,"-",E56,"-",F56,)</f>
        <v>#RN-KE-NBI-A-54</v>
      </c>
    </row>
    <row r="57">
      <c r="A57" t="str">
        <v>RN</v>
      </c>
      <c r="B57" t="str">
        <f>vlookup(A57,'List of Chargers'!$A$2:$B$6,2,FALSE)</f>
        <v>Roam Node</v>
      </c>
      <c r="C57" t="str">
        <v>KE</v>
      </c>
      <c r="D57" t="str">
        <v>NBI</v>
      </c>
      <c r="E57" t="str">
        <v>A</v>
      </c>
      <c r="F57" t="str">
        <v>55</v>
      </c>
      <c r="G57" t="str">
        <f>CONCATENATE("#",A57,"-",C57,"-",D57,"-",E57,"-",F57,)</f>
        <v>#RN-KE-NBI-A-55</v>
      </c>
    </row>
    <row r="58">
      <c r="A58" t="str">
        <v>RN</v>
      </c>
      <c r="B58" t="str">
        <f>vlookup(A58,'List of Chargers'!$A$2:$B$6,2,FALSE)</f>
        <v>Roam Node</v>
      </c>
      <c r="C58" t="str">
        <v>KE</v>
      </c>
      <c r="D58" t="str">
        <v>NBI</v>
      </c>
      <c r="E58" t="str">
        <v>A</v>
      </c>
      <c r="F58" t="str">
        <v>56</v>
      </c>
      <c r="G58" t="str">
        <f>CONCATENATE("#",A58,"-",C58,"-",D58,"-",E58,"-",F58,)</f>
        <v>#RN-KE-NBI-A-56</v>
      </c>
    </row>
    <row r="59">
      <c r="A59" t="str">
        <v>RN</v>
      </c>
      <c r="B59" t="str">
        <f>vlookup(A59,'List of Chargers'!$A$2:$B$6,2,FALSE)</f>
        <v>Roam Node</v>
      </c>
      <c r="C59" t="str">
        <v>KE</v>
      </c>
      <c r="D59" t="str">
        <v>NBI</v>
      </c>
      <c r="E59" t="str">
        <v>A</v>
      </c>
      <c r="F59" t="str">
        <v>57</v>
      </c>
      <c r="G59" t="str">
        <f>CONCATENATE("#",A59,"-",C59,"-",D59,"-",E59,"-",F59,)</f>
        <v>#RN-KE-NBI-A-57</v>
      </c>
    </row>
    <row r="60">
      <c r="A60" t="str">
        <v>RN</v>
      </c>
      <c r="B60" t="str">
        <f>vlookup(A60,'List of Chargers'!$A$2:$B$6,2,FALSE)</f>
        <v>Roam Node</v>
      </c>
      <c r="C60" t="str">
        <v>KE</v>
      </c>
      <c r="D60" t="str">
        <v>NBI</v>
      </c>
      <c r="E60" t="str">
        <v>A</v>
      </c>
      <c r="F60" t="str">
        <v>58</v>
      </c>
      <c r="G60" t="str">
        <f>CONCATENATE("#",A60,"-",C60,"-",D60,"-",E60,"-",F60,)</f>
        <v>#RN-KE-NBI-A-58</v>
      </c>
    </row>
    <row r="61">
      <c r="A61" t="str">
        <v>RN</v>
      </c>
      <c r="B61" t="str">
        <f>vlookup(A61,'List of Chargers'!$A$2:$B$6,2,FALSE)</f>
        <v>Roam Node</v>
      </c>
      <c r="C61" t="str">
        <v>KE</v>
      </c>
      <c r="D61" t="str">
        <v>NBI</v>
      </c>
      <c r="E61" t="str">
        <v>A</v>
      </c>
      <c r="F61" t="str">
        <v>59</v>
      </c>
      <c r="G61" t="str">
        <f>CONCATENATE("#",A61,"-",C61,"-",D61,"-",E61,"-",F61,)</f>
        <v>#RN-KE-NBI-A-59</v>
      </c>
    </row>
    <row r="62">
      <c r="A62" t="str">
        <v>RN</v>
      </c>
      <c r="B62" t="str">
        <f>vlookup(A62,'List of Chargers'!$A$2:$B$6,2,FALSE)</f>
        <v>Roam Node</v>
      </c>
      <c r="C62" t="str">
        <v>KE</v>
      </c>
      <c r="D62" t="str">
        <v>NBI</v>
      </c>
      <c r="E62" t="str">
        <v>A</v>
      </c>
      <c r="F62" t="str">
        <v>60</v>
      </c>
      <c r="G62" t="str">
        <f>CONCATENATE("#",A62,"-",C62,"-",D62,"-",E62,"-",F62,)</f>
        <v>#RN-KE-NBI-A-60</v>
      </c>
    </row>
  </sheetData>
  <mergeCells count="2">
    <mergeCell ref="J1:N1"/>
    <mergeCell ref="O1:Q1"/>
  </mergeCells>
  <ignoredErrors>
    <ignoredError numberStoredAsText="1" sqref="A1:V1001"/>
  </ignoredErrors>
</worksheet>
</file>

<file path=xl/worksheets/sheet8.xml><?xml version="1.0" encoding="utf-8"?>
<worksheet xmlns="http://schemas.openxmlformats.org/spreadsheetml/2006/main" xmlns:r="http://schemas.openxmlformats.org/officeDocument/2006/relationships">
  <dimension ref="B2:G18"/>
  <sheetViews>
    <sheetView workbookViewId="0" rightToLeft="0"/>
  </sheetViews>
  <sheetData>
    <row r="2">
      <c r="B2" t="str">
        <v>Standard</v>
      </c>
      <c r="C2" t="str">
        <v>eMI3</v>
      </c>
      <c r="D2" t="str">
        <v>&lt;EVSE ID&gt; = &lt;Country Code&gt; &lt;S&gt; &lt;Spot Operator ID&gt; &lt;S&gt; &lt;ID Type&gt; &lt;Power Outlet ID&gt;</v>
      </c>
    </row>
    <row r="4" xml:space="preserve">
      <c r="B4" t="str">
        <v>Roam Point</v>
      </c>
      <c r="C4" t="str">
        <v>exemple</v>
      </c>
      <c r="D4" t="str">
        <v>KE*ROA*EROA00036*2</v>
      </c>
      <c r="E4" t="str">
        <v>KE</v>
      </c>
      <c r="F4" t="str">
        <v>Kenya</v>
      </c>
      <c r="G4" t="str" xml:space="preserve">
        <v xml:space="preserve">&lt;Country Code&gt; = 2 ALPHA
; two character country code according to ISO-3166-1 (Alpha-2-Code)</v>
      </c>
    </row>
    <row r="5" xml:space="preserve">
      <c r="E5" t="str">
        <v>ROA</v>
      </c>
      <c r="F5" t="str">
        <v>Roam</v>
      </c>
      <c r="G5" t="str" xml:space="preserve">
        <v xml:space="preserve">&lt;Provider ID&gt; = 3 (ALPHA / DIGIT)
; three alphanumeric characters, referring to the EVSP</v>
      </c>
    </row>
    <row r="6" xml:space="preserve">
      <c r="E6" t="str">
        <v>E</v>
      </c>
      <c r="F6" t="str">
        <v>EVSE</v>
      </c>
      <c r="G6" t="str" xml:space="preserve">
        <v xml:space="preserve">&lt;ID Type&gt; = “E”
; one character “E” indicating that this ID represents an “EVSE”</v>
      </c>
    </row>
    <row r="7" xml:space="preserve">
      <c r="E7" t="str">
        <v>ROA00036</v>
      </c>
      <c r="F7" t="str">
        <v>Roam Point / Charging ID</v>
      </c>
      <c r="G7" t="str" xml:space="preserve">
        <v xml:space="preserve">&lt;Power Outlet ID&gt; = (ALPHA / DIGIT)1 * *30 ( 1*(ALPHA / DIGIT) / [&lt;S&gt;] )
; between 1 and 31 sequence of alphanumeric characters or separators, including additional
optional separators start with alphanumeric character, internal number allowing the EVSE
Operator to identify one specific EVSE</v>
      </c>
    </row>
    <row r="8" xml:space="preserve">
      <c r="E8">
        <v>2</v>
      </c>
      <c r="F8" t="str">
        <v>If second cable</v>
      </c>
      <c r="G8" t="str" xml:space="preserve">
        <v xml:space="preserve">&lt;S&gt; = *1 ( “*” )
; optional separator</v>
      </c>
    </row>
    <row r="10">
      <c r="B10" t="str">
        <v>Note: Roam Points will also have a short code for manual entry format XXX000 (3 ALPHA + 3 DIGITS)</v>
      </c>
    </row>
    <row r="12" xml:space="preserve">
      <c r="B12" t="str">
        <v>Roam Hub</v>
      </c>
      <c r="C12" t="str">
        <v>exemple</v>
      </c>
      <c r="D12" t="str">
        <v>KE*ROA*E#RH-KE-A-04*16</v>
      </c>
      <c r="E12" t="str">
        <v>KE</v>
      </c>
      <c r="F12" t="str">
        <v>Kenya</v>
      </c>
      <c r="G12" t="str" xml:space="preserve">
        <v xml:space="preserve">&lt;Country Code&gt; = 2 ALPHA
; two character country code according to ISO-3166-1 (Alpha-2-Code)</v>
      </c>
    </row>
    <row r="13" xml:space="preserve">
      <c r="E13" t="str">
        <v>ROA</v>
      </c>
      <c r="F13" t="str">
        <v>Roam</v>
      </c>
      <c r="G13" t="str" xml:space="preserve">
        <v xml:space="preserve">&lt;Provider ID&gt; = 3 (ALPHA / DIGIT)
; three alphanumeric characters, referring to the EVSP</v>
      </c>
    </row>
    <row r="14" xml:space="preserve">
      <c r="E14" t="str">
        <v>E</v>
      </c>
      <c r="F14" t="str">
        <v>EVSE</v>
      </c>
      <c r="G14" t="str" xml:space="preserve">
        <v xml:space="preserve">&lt;ID Type&gt; = “E”
; one character “E” indicating that this ID represents an “EVSE”</v>
      </c>
    </row>
    <row r="15" xml:space="preserve">
      <c r="E15" t="str">
        <v>#RH-KE-A-04</v>
      </c>
      <c r="F15" t="str">
        <v>Roam Hub ID</v>
      </c>
      <c r="G15" t="str" xml:space="preserve">
        <v xml:space="preserve">&lt;Power Outlet ID&gt; = (ALPHA / DIGIT)1 * *30 ( 1*(ALPHA / DIGIT) / [&lt;S&gt;] )
; between 1 and 31 sequence of alphanumeric characters or separators, including additional
optional separators start with alphanumeric character, internal number allowing the EVSE
Operator to identify one specific EVSE</v>
      </c>
    </row>
    <row r="16" xml:space="preserve">
      <c r="E16">
        <v>16</v>
      </c>
      <c r="F16" t="str">
        <v>Slot Controler No.</v>
      </c>
      <c r="G16" t="str" xml:space="preserve">
        <v xml:space="preserve">&lt;S&gt; = *1 ( “*” )
; optional separator</v>
      </c>
    </row>
    <row r="18">
      <c r="B18" t="str">
        <v>Note: A Roam Hub (Hub Controller) is seen as a Level 2 Charging Station and each Charger (Slot Controllers) is seen as a Level 3 EVSE</v>
      </c>
    </row>
  </sheetData>
  <hyperlinks>
    <hyperlink ref="C2" r:id="rId1"/>
  </hyperlinks>
  <ignoredErrors>
    <ignoredError numberStoredAsText="1" sqref="B2:G18"/>
  </ignoredErrors>
</worksheet>
</file>

<file path=xl/worksheets/sheet9.xml><?xml version="1.0" encoding="utf-8"?>
<worksheet xmlns="http://schemas.openxmlformats.org/spreadsheetml/2006/main" xmlns:r="http://schemas.openxmlformats.org/officeDocument/2006/relationships">
  <dimension ref="A1:C1016"/>
  <sheetViews>
    <sheetView workbookViewId="0" rightToLeft="0"/>
  </sheetViews>
  <sheetData>
    <row r="1">
      <c r="A1" t="str">
        <v>Input Section</v>
      </c>
      <c r="C1" t="str">
        <v>Select and fill Blue Sections</v>
      </c>
    </row>
    <row r="2">
      <c r="C2" t="str">
        <v>Roam Hub</v>
      </c>
    </row>
    <row r="3">
      <c r="C3" t="str">
        <v>#RH-KE-A-16</v>
      </c>
    </row>
    <row r="4">
      <c r="C4" t="str">
        <f>VLOOKUP(C3,'RH - KE'!H:N,7,FALSE)</f>
        <v>Roam Hub - Roam Park</v>
      </c>
    </row>
    <row r="5">
      <c r="C5" t="str">
        <v>Slot Number Start</v>
      </c>
    </row>
    <row r="6">
      <c r="C6">
        <v>1</v>
      </c>
    </row>
    <row r="7">
      <c r="C7" t="str">
        <v>Number of Slots</v>
      </c>
    </row>
    <row r="8">
      <c r="C8">
        <v>18</v>
      </c>
    </row>
    <row r="10">
      <c r="A10" t="str">
        <v>HUB CONTROLLER</v>
      </c>
    </row>
    <row r="11">
      <c r="A11" t="str">
        <f>C3</f>
        <v>#RH-KE-A-16</v>
      </c>
    </row>
    <row r="12">
      <c r="A12" t="str">
        <f>C4</f>
        <v>Roam Hub - Roam Park</v>
      </c>
    </row>
    <row r="14">
      <c r="A14" t="str">
        <f>IMAGE("https://api.qrserver.com/v1/create-qr-code/?size=150x150&amp;data="&amp;ENCODEURL(A11))</f>
        <v/>
      </c>
    </row>
    <row r="19">
      <c r="B19" t="str">
        <v>SLOT CONTROLLER</v>
      </c>
    </row>
    <row r="20">
      <c r="B20" t="str">
        <v xml:space="preserve">EVSE ID </v>
      </c>
      <c r="C20" t="str">
        <f>CONCATENATE("KE*ROA*E",$C$3,"*",B22)</f>
        <v>KE*ROA*E#RH-KE-A-16*1</v>
      </c>
    </row>
    <row r="22">
      <c r="B22">
        <f>C6</f>
        <v>1</v>
      </c>
      <c r="C22" t="str">
        <f>IMAGE("https://api.qrserver.com/v1/create-qr-code/?size=150x150&amp;data="&amp;ENCODEURL(C20))</f>
        <v/>
      </c>
    </row>
    <row r="28">
      <c r="B28" t="str">
        <f>IF(B31&lt;&gt;"","SLOT CONTROLLER","")</f>
        <v>SLOT CONTROLLER</v>
      </c>
    </row>
    <row r="29">
      <c r="B29" t="str">
        <f>IF(B31&lt;&gt;"","EVSE ID ","")</f>
        <v xml:space="preserve">EVSE ID </v>
      </c>
      <c r="C29" t="str">
        <f>IF(B31&lt;&gt;"",CONCATENATE("KE*ROA*E",$C$3,"*",B31),"")</f>
        <v>KE*ROA*E#RH-KE-A-16*2</v>
      </c>
    </row>
    <row r="31">
      <c r="B31">
        <f>IF(B22&lt;$C$8,B22+1,"")</f>
        <v>2</v>
      </c>
      <c r="C31" t="str">
        <f>IMAGE("https://api.qrserver.com/v1/create-qr-code/?size=150x150&amp;data="&amp;ENCODEURL(C29))</f>
        <v/>
      </c>
    </row>
    <row r="37">
      <c r="B37" t="str">
        <f>IF(B40&lt;&gt;"","SLOT CONTROLLER","")</f>
        <v>SLOT CONTROLLER</v>
      </c>
    </row>
    <row r="38">
      <c r="B38" t="str">
        <f>IF(B40&lt;&gt;"","EVSE ID ","")</f>
        <v xml:space="preserve">EVSE ID </v>
      </c>
      <c r="C38" t="str">
        <f>IF(B40&lt;&gt;"",CONCATENATE("KE*ROA*E",$C$3,"*",B40),"")</f>
        <v>KE*ROA*E#RH-KE-A-16*3</v>
      </c>
    </row>
    <row r="40">
      <c r="B40">
        <f>IF(B31&lt;$C$8,B31+1,"")</f>
        <v>3</v>
      </c>
      <c r="C40" t="str">
        <f>IMAGE("https://api.qrserver.com/v1/create-qr-code/?size=150x150&amp;data="&amp;ENCODEURL(C38))</f>
        <v/>
      </c>
    </row>
    <row r="46">
      <c r="B46" t="str">
        <f>IF(B49&lt;&gt;"","SLOT CONTROLLER","")</f>
        <v>SLOT CONTROLLER</v>
      </c>
    </row>
    <row r="47">
      <c r="B47" t="str">
        <f>IF(B49&lt;&gt;"","EVSE ID ","")</f>
        <v xml:space="preserve">EVSE ID </v>
      </c>
      <c r="C47" t="str">
        <f>IF(B49&lt;&gt;"",CONCATENATE("KE*ROA*E",$C$3,"*",B49),"")</f>
        <v>KE*ROA*E#RH-KE-A-16*4</v>
      </c>
    </row>
    <row r="49">
      <c r="B49">
        <f>IF(B40&lt;$C$8,B40+1,"")</f>
        <v>4</v>
      </c>
      <c r="C49" t="str">
        <f>IMAGE("https://api.qrserver.com/v1/create-qr-code/?size=150x150&amp;data="&amp;ENCODEURL(C47))</f>
        <v/>
      </c>
    </row>
    <row r="55">
      <c r="B55" t="str">
        <f>IF(B58&lt;&gt;"","SLOT CONTROLLER","")</f>
        <v>SLOT CONTROLLER</v>
      </c>
    </row>
    <row r="56">
      <c r="B56" t="str">
        <f>IF(B58&lt;&gt;"","EVSE ID ","")</f>
        <v xml:space="preserve">EVSE ID </v>
      </c>
      <c r="C56" t="str">
        <f>IF(B58&lt;&gt;"",CONCATENATE("KE*ROA*E",$C$3,"*",B58),"")</f>
        <v>KE*ROA*E#RH-KE-A-16*5</v>
      </c>
    </row>
    <row r="58">
      <c r="B58">
        <f>IF(B49&lt;$C$8,B49+1,"")</f>
        <v>5</v>
      </c>
      <c r="C58" t="str">
        <f>IMAGE("https://api.qrserver.com/v1/create-qr-code/?size=150x150&amp;data="&amp;ENCODEURL(C56))</f>
        <v/>
      </c>
    </row>
    <row r="64">
      <c r="B64" t="str">
        <f>IF(B67&lt;&gt;"","SLOT CONTROLLER","")</f>
        <v>SLOT CONTROLLER</v>
      </c>
    </row>
    <row r="65">
      <c r="B65" t="str">
        <f>IF(B67&lt;&gt;"","EVSE ID ","")</f>
        <v xml:space="preserve">EVSE ID </v>
      </c>
      <c r="C65" t="str">
        <f>IF(B67&lt;&gt;"",CONCATENATE("KE*ROA*E",$C$3,"*",B67),"")</f>
        <v>KE*ROA*E#RH-KE-A-16*6</v>
      </c>
    </row>
    <row r="67">
      <c r="B67">
        <f>IF(B58&lt;$C$8,B58+1,"")</f>
        <v>6</v>
      </c>
      <c r="C67" t="str">
        <f>IMAGE("https://api.qrserver.com/v1/create-qr-code/?size=150x150&amp;data="&amp;ENCODEURL(C65))</f>
        <v/>
      </c>
    </row>
    <row r="73">
      <c r="B73" t="str">
        <f>IF(B76&lt;&gt;"","SLOT CONTROLLER","")</f>
        <v>SLOT CONTROLLER</v>
      </c>
    </row>
    <row r="74">
      <c r="B74" t="str">
        <f>IF(B76&lt;&gt;"","EVSE ID ","")</f>
        <v xml:space="preserve">EVSE ID </v>
      </c>
      <c r="C74" t="str">
        <f>IF(B76&lt;&gt;"",CONCATENATE("KE*ROA*E",$C$3,"*",B76),"")</f>
        <v>KE*ROA*E#RH-KE-A-16*7</v>
      </c>
    </row>
    <row r="76">
      <c r="B76">
        <f>IF(B67&lt;$C$8,B67+1,"")</f>
        <v>7</v>
      </c>
      <c r="C76" t="str">
        <f>IMAGE("https://api.qrserver.com/v1/create-qr-code/?size=150x150&amp;data="&amp;ENCODEURL(C74))</f>
        <v/>
      </c>
    </row>
    <row r="82">
      <c r="B82" t="str">
        <f>IF(B85&lt;&gt;"","SLOT CONTROLLER","")</f>
        <v>SLOT CONTROLLER</v>
      </c>
    </row>
    <row r="83">
      <c r="B83" t="str">
        <f>IF(B85&lt;&gt;"","EVSE ID ","")</f>
        <v xml:space="preserve">EVSE ID </v>
      </c>
      <c r="C83" t="str">
        <f>IF(B85&lt;&gt;"",CONCATENATE("KE*ROA*E",$C$3,"*",B85),"")</f>
        <v>KE*ROA*E#RH-KE-A-16*8</v>
      </c>
    </row>
    <row r="85">
      <c r="B85">
        <f>IF(B76&lt;$C$8,B76+1,"")</f>
        <v>8</v>
      </c>
      <c r="C85" t="str">
        <f>IMAGE("https://api.qrserver.com/v1/create-qr-code/?size=150x150&amp;data="&amp;ENCODEURL(C83))</f>
        <v/>
      </c>
    </row>
    <row r="91">
      <c r="B91" t="str">
        <f>IF(B94&lt;&gt;"","SLOT CONTROLLER","")</f>
        <v>SLOT CONTROLLER</v>
      </c>
    </row>
    <row r="92">
      <c r="B92" t="str">
        <f>IF(B94&lt;&gt;"","EVSE ID ","")</f>
        <v xml:space="preserve">EVSE ID </v>
      </c>
      <c r="C92" t="str">
        <f>IF(B94&lt;&gt;"",CONCATENATE("KE*ROA*E",$C$3,"*",B94),"")</f>
        <v>KE*ROA*E#RH-KE-A-16*9</v>
      </c>
    </row>
    <row r="94">
      <c r="B94">
        <f>IF(B85&lt;$C$8,B85+1,"")</f>
        <v>9</v>
      </c>
      <c r="C94" t="str">
        <f>IMAGE("https://api.qrserver.com/v1/create-qr-code/?size=150x150&amp;data="&amp;ENCODEURL(C92))</f>
        <v/>
      </c>
    </row>
    <row r="100">
      <c r="B100" t="str">
        <f>IF(B103&lt;&gt;"","SLOT CONTROLLER","")</f>
        <v>SLOT CONTROLLER</v>
      </c>
    </row>
    <row r="101">
      <c r="B101" t="str">
        <f>IF(B103&lt;&gt;"","EVSE ID ","")</f>
        <v xml:space="preserve">EVSE ID </v>
      </c>
      <c r="C101" t="str">
        <f>IF(B103&lt;&gt;"",CONCATENATE("KE*ROA*E",$C$3,"*",B103),"")</f>
        <v>KE*ROA*E#RH-KE-A-16*10</v>
      </c>
    </row>
    <row r="103">
      <c r="B103">
        <f>IF(B94&lt;$C$8,B94+1,"")</f>
        <v>10</v>
      </c>
      <c r="C103" t="str">
        <f>IMAGE("https://api.qrserver.com/v1/create-qr-code/?size=150x150&amp;data="&amp;ENCODEURL(C101))</f>
        <v/>
      </c>
    </row>
    <row r="109">
      <c r="B109" t="str">
        <f>IF(B112&lt;&gt;"","SLOT CONTROLLER","")</f>
        <v>SLOT CONTROLLER</v>
      </c>
    </row>
    <row r="110">
      <c r="B110" t="str">
        <f>IF(B112&lt;&gt;"","EVSE ID ","")</f>
        <v xml:space="preserve">EVSE ID </v>
      </c>
      <c r="C110" t="str">
        <f>IF(B112&lt;&gt;"",CONCATENATE("KE*ROA*E",$C$3,"*",B112),"")</f>
        <v>KE*ROA*E#RH-KE-A-16*11</v>
      </c>
    </row>
    <row r="112">
      <c r="B112">
        <f>IF(B103&lt;$C$8,B103+1,"")</f>
        <v>11</v>
      </c>
      <c r="C112" t="str">
        <f>IMAGE("https://api.qrserver.com/v1/create-qr-code/?size=150x150&amp;data="&amp;ENCODEURL(C110))</f>
        <v/>
      </c>
    </row>
    <row r="118">
      <c r="B118" t="str">
        <f>IF(B121&lt;&gt;"","SLOT CONTROLLER","")</f>
        <v>SLOT CONTROLLER</v>
      </c>
    </row>
    <row r="119">
      <c r="B119" t="str">
        <f>IF(B121&lt;&gt;"","EVSE ID ","")</f>
        <v xml:space="preserve">EVSE ID </v>
      </c>
      <c r="C119" t="str">
        <f>IF(B121&lt;&gt;"",CONCATENATE("KE*ROA*E",$C$3,"*",B121),"")</f>
        <v>KE*ROA*E#RH-KE-A-16*12</v>
      </c>
    </row>
    <row r="121">
      <c r="B121">
        <f>IF(B112&lt;$C$8,B112+1,"")</f>
        <v>12</v>
      </c>
      <c r="C121" t="str">
        <f>IMAGE("https://api.qrserver.com/v1/create-qr-code/?size=150x150&amp;data="&amp;ENCODEURL(C119))</f>
        <v/>
      </c>
    </row>
    <row r="127">
      <c r="B127" t="str">
        <f>IF(B130&lt;&gt;"","SLOT CONTROLLER","")</f>
        <v>SLOT CONTROLLER</v>
      </c>
    </row>
    <row r="128">
      <c r="B128" t="str">
        <f>IF(B130&lt;&gt;"","EVSE ID ","")</f>
        <v xml:space="preserve">EVSE ID </v>
      </c>
      <c r="C128" t="str">
        <f>IF(B130&lt;&gt;"",CONCATENATE("KE*ROA*E",$C$3,"*",B130),"")</f>
        <v>KE*ROA*E#RH-KE-A-16*13</v>
      </c>
    </row>
    <row r="130">
      <c r="B130">
        <f>IF(B121&lt;$C$8,B121+1,"")</f>
        <v>13</v>
      </c>
      <c r="C130" t="str">
        <f>IMAGE("https://api.qrserver.com/v1/create-qr-code/?size=150x150&amp;data="&amp;ENCODEURL(C128))</f>
        <v/>
      </c>
    </row>
    <row r="136">
      <c r="B136" t="str">
        <f>IF(B139&lt;&gt;"","SLOT CONTROLLER","")</f>
        <v>SLOT CONTROLLER</v>
      </c>
    </row>
    <row r="137">
      <c r="B137" t="str">
        <f>IF(B139&lt;&gt;"","EVSE ID ","")</f>
        <v xml:space="preserve">EVSE ID </v>
      </c>
      <c r="C137" t="str">
        <f>IF(B139&lt;&gt;"",CONCATENATE("KE*ROA*E",$C$3,"*",B139),"")</f>
        <v>KE*ROA*E#RH-KE-A-16*14</v>
      </c>
    </row>
    <row r="139">
      <c r="B139">
        <f>IF(B130&lt;$C$8,B130+1,"")</f>
        <v>14</v>
      </c>
      <c r="C139" t="str">
        <f>IMAGE("https://api.qrserver.com/v1/create-qr-code/?size=150x150&amp;data="&amp;ENCODEURL(C137))</f>
        <v/>
      </c>
    </row>
    <row r="145">
      <c r="B145" t="str">
        <f>IF(B148&lt;&gt;"","SLOT CONTROLLER","")</f>
        <v>SLOT CONTROLLER</v>
      </c>
    </row>
    <row r="146">
      <c r="B146" t="str">
        <f>IF(B148&lt;&gt;"","EVSE ID ","")</f>
        <v xml:space="preserve">EVSE ID </v>
      </c>
      <c r="C146" t="str">
        <f>IF(B148&lt;&gt;"",CONCATENATE("KE*ROA*E",$C$3,"*",B148),"")</f>
        <v>KE*ROA*E#RH-KE-A-16*15</v>
      </c>
    </row>
    <row r="148">
      <c r="B148">
        <f>IF(B139&lt;$C$8,B139+1,"")</f>
        <v>15</v>
      </c>
      <c r="C148" t="str">
        <f>IMAGE("https://api.qrserver.com/v1/create-qr-code/?size=150x150&amp;data="&amp;ENCODEURL(C146))</f>
        <v/>
      </c>
    </row>
    <row r="154">
      <c r="B154" t="str">
        <f>IF(B157&lt;&gt;"","SLOT CONTROLLER","")</f>
        <v>SLOT CONTROLLER</v>
      </c>
    </row>
    <row r="155">
      <c r="B155" t="str">
        <f>IF(B157&lt;&gt;"","EVSE ID ","")</f>
        <v xml:space="preserve">EVSE ID </v>
      </c>
      <c r="C155" t="str">
        <f>IF(B157&lt;&gt;"",CONCATENATE("KE*ROA*E",$C$3,"*",B157),"")</f>
        <v>KE*ROA*E#RH-KE-A-16*16</v>
      </c>
    </row>
    <row r="157">
      <c r="B157">
        <f>IF(B148&lt;$C$8,B148+1,"")</f>
        <v>16</v>
      </c>
      <c r="C157" t="str">
        <f>IMAGE("https://api.qrserver.com/v1/create-qr-code/?size=150x150&amp;data="&amp;ENCODEURL(C155))</f>
        <v/>
      </c>
    </row>
    <row r="163">
      <c r="B163" t="str">
        <f>IF(B166&lt;&gt;"","SLOT CONTROLLER","")</f>
        <v>SLOT CONTROLLER</v>
      </c>
    </row>
    <row r="164">
      <c r="B164" t="str">
        <f>IF(B166&lt;&gt;"","EVSE ID ","")</f>
        <v xml:space="preserve">EVSE ID </v>
      </c>
      <c r="C164" t="str">
        <f>IF(B166&lt;&gt;"",CONCATENATE("KE*ROA*E",$C$3,"*",B166),"")</f>
        <v>KE*ROA*E#RH-KE-A-16*17</v>
      </c>
    </row>
    <row r="166">
      <c r="B166">
        <f>IF(B157&lt;$C$8,B157+1,"")</f>
        <v>17</v>
      </c>
      <c r="C166" t="str">
        <f>IMAGE("https://api.qrserver.com/v1/create-qr-code/?size=150x150&amp;data="&amp;ENCODEURL(C164))</f>
        <v/>
      </c>
    </row>
    <row r="172">
      <c r="B172" t="str">
        <f>IF(B175&lt;&gt;"","SLOT CONTROLLER","")</f>
        <v>SLOT CONTROLLER</v>
      </c>
    </row>
    <row r="173">
      <c r="B173" t="str">
        <f>IF(B175&lt;&gt;"","EVSE ID ","")</f>
        <v xml:space="preserve">EVSE ID </v>
      </c>
      <c r="C173" t="str">
        <f>IF(B175&lt;&gt;"",CONCATENATE("KE*ROA*E",$C$3,"*",B175),"")</f>
        <v>KE*ROA*E#RH-KE-A-16*18</v>
      </c>
    </row>
    <row r="175">
      <c r="B175">
        <f>IF(B166&lt;$C$8,B166+1,"")</f>
        <v>18</v>
      </c>
      <c r="C175" t="str">
        <f>IMAGE("https://api.qrserver.com/v1/create-qr-code/?size=150x150&amp;data="&amp;ENCODEURL(C173))</f>
        <v/>
      </c>
    </row>
    <row r="181">
      <c r="B181" t="str">
        <f>IF(B184&lt;&gt;"","SLOT CONTROLLER","")</f>
        <v/>
      </c>
    </row>
    <row r="182">
      <c r="B182" t="str">
        <f>IF(B184&lt;&gt;"","EVSE ID ","")</f>
        <v/>
      </c>
      <c r="C182" t="str">
        <f>IF(B184&lt;&gt;"",CONCATENATE("KE*ROA*E",$C$3,"*",B184),"")</f>
        <v/>
      </c>
    </row>
    <row r="184">
      <c r="B184" t="str">
        <f>IF(B175&lt;$C$8,B175+1,"")</f>
        <v/>
      </c>
      <c r="C184" t="str">
        <f>IMAGE("https://api.qrserver.com/v1/create-qr-code/?size=150x150&amp;data="&amp;ENCODEURL(C182))</f>
        <v/>
      </c>
    </row>
    <row r="190">
      <c r="B190" t="str">
        <f>IF(B193&lt;&gt;"","SLOT CONTROLLER","")</f>
        <v/>
      </c>
    </row>
    <row r="191">
      <c r="B191" t="str">
        <f>IF(B193&lt;&gt;"","EVSE ID ","")</f>
        <v/>
      </c>
      <c r="C191" t="str">
        <f>IF(B193&lt;&gt;"",CONCATENATE("KE*ROA*E",$C$3,"*",B193),"")</f>
        <v/>
      </c>
    </row>
    <row r="193">
      <c r="B193" t="str">
        <f>IF(B184&lt;$C$8,B184+1,"")</f>
        <v/>
      </c>
      <c r="C193" t="str">
        <f>IMAGE("https://api.qrserver.com/v1/create-qr-code/?size=150x150&amp;data="&amp;ENCODEURL(C191))</f>
        <v/>
      </c>
    </row>
    <row r="199">
      <c r="B199" t="str">
        <f>IF(B202&lt;&gt;"","SLOT CONTROLLER","")</f>
        <v/>
      </c>
    </row>
    <row r="200">
      <c r="B200" t="str">
        <f>IF(B202&lt;&gt;"","EVSE ID ","")</f>
        <v/>
      </c>
      <c r="C200" t="str">
        <f>IF(B202&lt;&gt;"",CONCATENATE("KE*ROA*E",$C$3,"*",B202),"")</f>
        <v/>
      </c>
    </row>
    <row r="202">
      <c r="B202" t="str">
        <f>IF(B193&lt;$C$8,B193+1,"")</f>
        <v/>
      </c>
      <c r="C202" t="str">
        <f>IMAGE("https://api.qrserver.com/v1/create-qr-code/?size=150x150&amp;data="&amp;ENCODEURL(C200))</f>
        <v/>
      </c>
    </row>
    <row r="208">
      <c r="B208" t="str">
        <f>IF(B211&lt;&gt;"","SLOT CONTROLLER","")</f>
        <v/>
      </c>
    </row>
    <row r="209">
      <c r="B209" t="str">
        <f>IF(B211&lt;&gt;"","EVSE ID ","")</f>
        <v/>
      </c>
      <c r="C209" t="str">
        <f>IF(B211&lt;&gt;"",CONCATENATE("KE*ROA*E",$C$3,"*",B211),"")</f>
        <v/>
      </c>
    </row>
    <row r="211">
      <c r="B211" t="str">
        <f>IF(B202&lt;$C$8,B202+1,"")</f>
        <v/>
      </c>
      <c r="C211" t="str">
        <f>IMAGE("https://api.qrserver.com/v1/create-qr-code/?size=150x150&amp;data="&amp;ENCODEURL(C209))</f>
        <v/>
      </c>
    </row>
    <row r="217">
      <c r="B217" t="str">
        <f>IF(B220&lt;&gt;"","SLOT CONTROLLER","")</f>
        <v/>
      </c>
    </row>
    <row r="218">
      <c r="B218" t="str">
        <f>IF(B220&lt;&gt;"","EVSE ID ","")</f>
        <v/>
      </c>
      <c r="C218" t="str">
        <f>IF(B220&lt;&gt;"",CONCATENATE("KE*ROA*E",$C$3,"*",B220),"")</f>
        <v/>
      </c>
    </row>
    <row r="220">
      <c r="B220" t="str">
        <f>IF(B211&lt;$C$8,B211+1,"")</f>
        <v/>
      </c>
      <c r="C220" t="str">
        <f>IMAGE("https://api.qrserver.com/v1/create-qr-code/?size=150x150&amp;data="&amp;ENCODEURL(C218))</f>
        <v/>
      </c>
    </row>
    <row r="226">
      <c r="B226" t="str">
        <f>IF(B229&lt;&gt;"","SLOT CONTROLLER","")</f>
        <v/>
      </c>
    </row>
    <row r="227">
      <c r="B227" t="str">
        <f>IF(B229&lt;&gt;"","EVSE ID ","")</f>
        <v/>
      </c>
      <c r="C227" t="str">
        <f>IF(B229&lt;&gt;"",CONCATENATE("KE*ROA*E",$C$3,"*",B229),"")</f>
        <v/>
      </c>
    </row>
    <row r="229">
      <c r="B229" t="str">
        <f>IF(B220&lt;$C$8,B220+1,"")</f>
        <v/>
      </c>
      <c r="C229" t="str">
        <f>IMAGE("https://api.qrserver.com/v1/create-qr-code/?size=150x150&amp;data="&amp;ENCODEURL(C227))</f>
        <v/>
      </c>
    </row>
    <row r="235">
      <c r="B235" t="str">
        <f>IF(B238&lt;&gt;"","SLOT CONTROLLER","")</f>
        <v/>
      </c>
    </row>
    <row r="236">
      <c r="B236" t="str">
        <f>IF(B238&lt;&gt;"","EVSE ID ","")</f>
        <v/>
      </c>
      <c r="C236" t="str">
        <f>IF(B238&lt;&gt;"",CONCATENATE("KE*ROA*E",$C$3,"*",B238),"")</f>
        <v/>
      </c>
    </row>
    <row r="238">
      <c r="B238" t="str">
        <f>IF(B229&lt;$C$8,B229+1,"")</f>
        <v/>
      </c>
      <c r="C238" t="str">
        <f>IMAGE("https://api.qrserver.com/v1/create-qr-code/?size=150x150&amp;data="&amp;ENCODEURL(C236))</f>
        <v/>
      </c>
    </row>
    <row r="244">
      <c r="B244" t="str">
        <f>IF(B247&lt;&gt;"","SLOT CONTROLLER","")</f>
        <v/>
      </c>
    </row>
    <row r="245">
      <c r="B245" t="str">
        <f>IF(B247&lt;&gt;"","EVSE ID ","")</f>
        <v/>
      </c>
      <c r="C245" t="str">
        <f>IF(B247&lt;&gt;"",CONCATENATE("KE*ROA*E",$C$3,"*",B247),"")</f>
        <v/>
      </c>
    </row>
    <row r="247">
      <c r="B247" t="str">
        <f>IF(B238&lt;$C$8,B238+1,"")</f>
        <v/>
      </c>
      <c r="C247" t="str">
        <f>IMAGE("https://api.qrserver.com/v1/create-qr-code/?size=150x150&amp;data="&amp;ENCODEURL(C245))</f>
        <v/>
      </c>
    </row>
    <row r="253">
      <c r="B253" t="str">
        <f>IF(B256&lt;&gt;"","SLOT CONTROLLER","")</f>
        <v/>
      </c>
    </row>
    <row r="254">
      <c r="B254" t="str">
        <f>IF(B256&lt;&gt;"","EVSE ID ","")</f>
        <v/>
      </c>
      <c r="C254" t="str">
        <f>IF(B256&lt;&gt;"",CONCATENATE("KE*ROA*E",$C$3,"*",B256),"")</f>
        <v/>
      </c>
    </row>
    <row r="256">
      <c r="B256" t="str">
        <f>IF(B247&lt;$C$8,B247+1,"")</f>
        <v/>
      </c>
      <c r="C256" t="str">
        <f>IMAGE("https://api.qrserver.com/v1/create-qr-code/?size=150x150&amp;data="&amp;ENCODEURL(C254))</f>
        <v/>
      </c>
    </row>
    <row r="262">
      <c r="B262" t="str">
        <f>IF(B265&lt;&gt;"","SLOT CONTROLLER","")</f>
        <v/>
      </c>
    </row>
    <row r="263">
      <c r="B263" t="str">
        <f>IF(B265&lt;&gt;"","EVSE ID ","")</f>
        <v/>
      </c>
      <c r="C263" t="str">
        <f>IF(B265&lt;&gt;"",CONCATENATE("KE*ROA*E",$C$3,"*",B265),"")</f>
        <v/>
      </c>
    </row>
    <row r="265">
      <c r="B265" t="str">
        <f>IF(B256&lt;$C$8,B256+1,"")</f>
        <v/>
      </c>
      <c r="C265" t="str">
        <f>IMAGE("https://api.qrserver.com/v1/create-qr-code/?size=150x150&amp;data="&amp;ENCODEURL(C263))</f>
        <v/>
      </c>
    </row>
    <row r="271">
      <c r="B271" t="str">
        <f>IF(B274&lt;&gt;"","SLOT CONTROLLER","")</f>
        <v/>
      </c>
    </row>
    <row r="272">
      <c r="B272" t="str">
        <f>IF(B274&lt;&gt;"","EVSE ID ","")</f>
        <v/>
      </c>
      <c r="C272" t="str">
        <f>IF(B274&lt;&gt;"",CONCATENATE("KE*ROA*E",$C$3,"*",B274),"")</f>
        <v/>
      </c>
    </row>
    <row r="274">
      <c r="B274" t="str">
        <f>IF(B265&lt;$C$8,B265+1,"")</f>
        <v/>
      </c>
      <c r="C274" t="str">
        <f>IMAGE("https://api.qrserver.com/v1/create-qr-code/?size=150x150&amp;data="&amp;ENCODEURL(C272))</f>
        <v/>
      </c>
    </row>
    <row r="280">
      <c r="B280" t="str">
        <f>IF(B283&lt;&gt;"","SLOT CONTROLLER","")</f>
        <v/>
      </c>
    </row>
    <row r="281">
      <c r="B281" t="str">
        <f>IF(B283&lt;&gt;"","EVSE ID ","")</f>
        <v/>
      </c>
      <c r="C281" t="str">
        <f>IF(B283&lt;&gt;"",CONCATENATE("KE*ROA*E",$C$3,"*",B283),"")</f>
        <v/>
      </c>
    </row>
    <row r="283">
      <c r="B283" t="str">
        <f>IF(B274&lt;$C$8,B274+1,"")</f>
        <v/>
      </c>
      <c r="C283" t="str">
        <f>IMAGE("https://api.qrserver.com/v1/create-qr-code/?size=150x150&amp;data="&amp;ENCODEURL(C281))</f>
        <v/>
      </c>
    </row>
    <row r="289">
      <c r="B289" t="str">
        <f>IF(B292&lt;&gt;"","SLOT CONTROLLER","")</f>
        <v/>
      </c>
    </row>
    <row r="290">
      <c r="B290" t="str">
        <f>IF(B292&lt;&gt;"","EVSE ID ","")</f>
        <v/>
      </c>
      <c r="C290" t="str">
        <f>IF(B292&lt;&gt;"",CONCATENATE("KE*ROA*E",$C$3,"*",B292),"")</f>
        <v/>
      </c>
    </row>
    <row r="292">
      <c r="B292" t="str">
        <f>IF(B283&lt;$C$8,B283+1,"")</f>
        <v/>
      </c>
      <c r="C292" t="str">
        <f>IMAGE("https://api.qrserver.com/v1/create-qr-code/?size=150x150&amp;data="&amp;ENCODEURL(C290))</f>
        <v/>
      </c>
    </row>
    <row r="298">
      <c r="B298" t="str">
        <f>IF(B301&lt;&gt;"","SLOT CONTROLLER","")</f>
        <v/>
      </c>
    </row>
    <row r="299">
      <c r="B299" t="str">
        <f>IF(B301&lt;&gt;"","EVSE ID ","")</f>
        <v/>
      </c>
      <c r="C299" t="str">
        <f>IF(B301&lt;&gt;"",CONCATENATE("KE*ROA*E",$C$3,"*",B301),"")</f>
        <v/>
      </c>
    </row>
    <row r="301">
      <c r="B301" t="str">
        <f>IF(B292&lt;$C$8,B292+1,"")</f>
        <v/>
      </c>
      <c r="C301" t="str">
        <f>IMAGE("https://api.qrserver.com/v1/create-qr-code/?size=150x150&amp;data="&amp;ENCODEURL(C299))</f>
        <v/>
      </c>
    </row>
    <row r="307">
      <c r="B307" t="str">
        <f>IF(B310&lt;&gt;"","SLOT CONTROLLER","")</f>
        <v/>
      </c>
    </row>
    <row r="308">
      <c r="B308" t="str">
        <f>IF(B310&lt;&gt;"","EVSE ID ","")</f>
        <v/>
      </c>
      <c r="C308" t="str">
        <f>IF(B310&lt;&gt;"",CONCATENATE("KE*ROA*E",$C$3,"*",B310),"")</f>
        <v/>
      </c>
    </row>
    <row r="310">
      <c r="B310" t="str">
        <f>IF(B301&lt;$C$8,B301+1,"")</f>
        <v/>
      </c>
      <c r="C310" t="str">
        <f>IMAGE("https://api.qrserver.com/v1/create-qr-code/?size=150x150&amp;data="&amp;ENCODEURL(C308))</f>
        <v/>
      </c>
    </row>
    <row r="316">
      <c r="B316" t="str">
        <f>IF(B319&lt;&gt;"","SLOT CONTROLLER","")</f>
        <v/>
      </c>
    </row>
    <row r="317">
      <c r="B317" t="str">
        <f>IF(B319&lt;&gt;"","EVSE ID ","")</f>
        <v/>
      </c>
      <c r="C317" t="str">
        <f>IF(B319&lt;&gt;"",CONCATENATE("KE*ROA*E",$C$3,"*",B319),"")</f>
        <v/>
      </c>
    </row>
    <row r="319">
      <c r="B319" t="str">
        <f>IF(B310&lt;$C$8,B310+1,"")</f>
        <v/>
      </c>
      <c r="C319" t="str">
        <f>IMAGE("https://api.qrserver.com/v1/create-qr-code/?size=150x150&amp;data="&amp;ENCODEURL(C317))</f>
        <v/>
      </c>
    </row>
    <row r="325">
      <c r="B325" t="str">
        <f>IF(B328&lt;&gt;"","SLOT CONTROLLER","")</f>
        <v/>
      </c>
    </row>
    <row r="326">
      <c r="B326" t="str">
        <f>IF(B328&lt;&gt;"","EVSE ID ","")</f>
        <v/>
      </c>
      <c r="C326" t="str">
        <f>IF(B328&lt;&gt;"",CONCATENATE("KE*ROA*E",$C$3,"*",B328),"")</f>
        <v/>
      </c>
    </row>
    <row r="328">
      <c r="B328" t="str">
        <f>IF(B319&lt;$C$8,B319+1,"")</f>
        <v/>
      </c>
      <c r="C328" t="str">
        <f>IMAGE("https://api.qrserver.com/v1/create-qr-code/?size=150x150&amp;data="&amp;ENCODEURL(C326))</f>
        <v/>
      </c>
    </row>
    <row r="334">
      <c r="B334" t="str">
        <f>IF(B337&lt;&gt;"","SLOT CONTROLLER","")</f>
        <v/>
      </c>
    </row>
    <row r="335">
      <c r="B335" t="str">
        <f>IF(B337&lt;&gt;"","EVSE ID ","")</f>
        <v/>
      </c>
      <c r="C335" t="str">
        <f>IF(B337&lt;&gt;"",CONCATENATE("KE*ROA*E",$C$3,"*",B337),"")</f>
        <v/>
      </c>
    </row>
    <row r="337">
      <c r="B337" t="str">
        <f>IF(B328&lt;$C$8,B328+1,"")</f>
        <v/>
      </c>
      <c r="C337" t="str">
        <f>IMAGE("https://api.qrserver.com/v1/create-qr-code/?size=150x150&amp;data="&amp;ENCODEURL(C335))</f>
        <v/>
      </c>
    </row>
    <row r="343">
      <c r="B343" t="str">
        <f>IF(B346&lt;&gt;"","SLOT CONTROLLER","")</f>
        <v/>
      </c>
    </row>
    <row r="344">
      <c r="B344" t="str">
        <f>IF(B346&lt;&gt;"","EVSE ID ","")</f>
        <v/>
      </c>
      <c r="C344" t="str">
        <f>IF(B346&lt;&gt;"",CONCATENATE("KE*ROA*E",$C$3,"*",B346),"")</f>
        <v/>
      </c>
    </row>
    <row r="346">
      <c r="B346" t="str">
        <f>IF(B337&lt;$C$8,B337+1,"")</f>
        <v/>
      </c>
      <c r="C346" t="str">
        <f>IMAGE("https://api.qrserver.com/v1/create-qr-code/?size=150x150&amp;data="&amp;ENCODEURL(C344))</f>
        <v/>
      </c>
    </row>
    <row r="352">
      <c r="B352" t="str">
        <f>IF(B355&lt;&gt;"","SLOT CONTROLLER","")</f>
        <v/>
      </c>
    </row>
    <row r="353">
      <c r="B353" t="str">
        <f>IF(B355&lt;&gt;"","EVSE ID ","")</f>
        <v/>
      </c>
      <c r="C353" t="str">
        <f>IF(B355&lt;&gt;"",CONCATENATE("KE*ROA*E",$C$3,"*",B355),"")</f>
        <v/>
      </c>
    </row>
    <row r="355">
      <c r="B355" t="str">
        <f>IF(B346&lt;$C$8,B346+1,"")</f>
        <v/>
      </c>
      <c r="C355" t="str">
        <f>IMAGE("https://api.qrserver.com/v1/create-qr-code/?size=150x150&amp;data="&amp;ENCODEURL(C353))</f>
        <v/>
      </c>
    </row>
    <row r="361">
      <c r="B361" t="str">
        <f>IF(B364&lt;&gt;"","SLOT CONTROLLER","")</f>
        <v/>
      </c>
    </row>
    <row r="362">
      <c r="B362" t="str">
        <f>IF(B364&lt;&gt;"","EVSE ID ","")</f>
        <v/>
      </c>
      <c r="C362" t="str">
        <f>IF(B364&lt;&gt;"",CONCATENATE("KE*ROA*E",$C$3,"*",B364),"")</f>
        <v/>
      </c>
    </row>
    <row r="364">
      <c r="B364" t="str">
        <f>IF(B355&lt;$C$8,B355+1,"")</f>
        <v/>
      </c>
      <c r="C364" t="str">
        <f>IMAGE("https://api.qrserver.com/v1/create-qr-code/?size=150x150&amp;data="&amp;ENCODEURL(C362))</f>
        <v/>
      </c>
    </row>
    <row r="370">
      <c r="B370" t="str">
        <f>IF(B373&lt;&gt;"","SLOT CONTROLLER","")</f>
        <v/>
      </c>
    </row>
    <row r="371">
      <c r="B371" t="str">
        <f>IF(B373&lt;&gt;"","EVSE ID ","")</f>
        <v/>
      </c>
      <c r="C371" t="str">
        <f>IF(B373&lt;&gt;"",CONCATENATE("KE*ROA*E",$C$3,"*",B373),"")</f>
        <v/>
      </c>
    </row>
    <row r="373">
      <c r="B373" t="str">
        <f>IF(B364&lt;$C$8,B364+1,"")</f>
        <v/>
      </c>
      <c r="C373" t="str">
        <f>IMAGE("https://api.qrserver.com/v1/create-qr-code/?size=150x150&amp;data="&amp;ENCODEURL(C371))</f>
        <v/>
      </c>
    </row>
    <row r="379">
      <c r="B379" t="str">
        <f>IF(B382&lt;&gt;"","SLOT CONTROLLER","")</f>
        <v/>
      </c>
    </row>
    <row r="380">
      <c r="B380" t="str">
        <f>IF(B382&lt;&gt;"","EVSE ID ","")</f>
        <v/>
      </c>
      <c r="C380" t="str">
        <f>IF(B382&lt;&gt;"",CONCATENATE("KE*ROA*E",$C$3,"*",B382),"")</f>
        <v/>
      </c>
    </row>
    <row r="382">
      <c r="B382" t="str">
        <f>IF(B373&lt;$C$8,B373+1,"")</f>
        <v/>
      </c>
      <c r="C382" t="str">
        <f>IMAGE("https://api.qrserver.com/v1/create-qr-code/?size=150x150&amp;data="&amp;ENCODEURL(C380))</f>
        <v/>
      </c>
    </row>
    <row r="388">
      <c r="B388" t="str">
        <f>IF(B391&lt;&gt;"","SLOT CONTROLLER","")</f>
        <v/>
      </c>
    </row>
    <row r="389">
      <c r="B389" t="str">
        <f>IF(B391&lt;&gt;"","EVSE ID ","")</f>
        <v/>
      </c>
      <c r="C389" t="str">
        <f>IF(B391&lt;&gt;"",CONCATENATE("KE*ROA*E",$C$3,"*",B391),"")</f>
        <v/>
      </c>
    </row>
    <row r="391">
      <c r="B391" t="str">
        <f>IF(B382&lt;$C$8,B382+1,"")</f>
        <v/>
      </c>
      <c r="C391" t="str">
        <f>IMAGE("https://api.qrserver.com/v1/create-qr-code/?size=150x150&amp;data="&amp;ENCODEURL(C389))</f>
        <v/>
      </c>
    </row>
    <row r="397">
      <c r="B397" t="str">
        <f>IF(B400&lt;&gt;"","SLOT CONTROLLER","")</f>
        <v/>
      </c>
    </row>
    <row r="398">
      <c r="B398" t="str">
        <f>IF(B400&lt;&gt;"","EVSE ID ","")</f>
        <v/>
      </c>
      <c r="C398" t="str">
        <f>IF(B400&lt;&gt;"",CONCATENATE("KE*ROA*E",$C$3,"*",B400),"")</f>
        <v/>
      </c>
    </row>
    <row r="400">
      <c r="B400" t="str">
        <f>IF(B391&lt;$C$8,B391+1,"")</f>
        <v/>
      </c>
      <c r="C400" t="str">
        <f>IMAGE("https://api.qrserver.com/v1/create-qr-code/?size=150x150&amp;data="&amp;ENCODEURL(C398))</f>
        <v/>
      </c>
    </row>
    <row r="406">
      <c r="B406" t="str">
        <f>IF(B409&lt;&gt;"","SLOT CONTROLLER","")</f>
        <v/>
      </c>
    </row>
    <row r="407">
      <c r="B407" t="str">
        <f>IF(B409&lt;&gt;"","EVSE ID ","")</f>
        <v/>
      </c>
      <c r="C407" t="str">
        <f>IF(B409&lt;&gt;"",CONCATENATE("KE*ROA*E",$C$3,"*",B409),"")</f>
        <v/>
      </c>
    </row>
    <row r="409">
      <c r="B409" t="str">
        <f>IF(B400&lt;$C$8,B400+1,"")</f>
        <v/>
      </c>
      <c r="C409" t="str">
        <f>IMAGE("https://api.qrserver.com/v1/create-qr-code/?size=150x150&amp;data="&amp;ENCODEURL(C407))</f>
        <v/>
      </c>
    </row>
    <row r="415">
      <c r="B415" t="str">
        <f>IF(B418&lt;&gt;"","SLOT CONTROLLER","")</f>
        <v/>
      </c>
    </row>
    <row r="416">
      <c r="B416" t="str">
        <f>IF(B418&lt;&gt;"","EVSE ID ","")</f>
        <v/>
      </c>
      <c r="C416" t="str">
        <f>IF(B418&lt;&gt;"",CONCATENATE("KE*ROA*E",$C$3,"*",B418),"")</f>
        <v/>
      </c>
    </row>
    <row r="418">
      <c r="B418" t="str">
        <f>IF(B409&lt;$C$8,B409+1,"")</f>
        <v/>
      </c>
      <c r="C418" t="str">
        <f>IMAGE("https://api.qrserver.com/v1/create-qr-code/?size=150x150&amp;data="&amp;ENCODEURL(C416))</f>
        <v/>
      </c>
    </row>
    <row r="424">
      <c r="B424" t="str">
        <f>IF(B427&lt;&gt;"","SLOT CONTROLLER","")</f>
        <v/>
      </c>
    </row>
    <row r="425">
      <c r="B425" t="str">
        <f>IF(B427&lt;&gt;"","EVSE ID ","")</f>
        <v/>
      </c>
      <c r="C425" t="str">
        <f>IF(B427&lt;&gt;"",CONCATENATE("KE*ROA*E",$C$3,"*",B427),"")</f>
        <v/>
      </c>
    </row>
    <row r="427">
      <c r="B427" t="str">
        <f>IF(B418&lt;$C$8,B418+1,"")</f>
        <v/>
      </c>
      <c r="C427" t="str">
        <f>IMAGE("https://api.qrserver.com/v1/create-qr-code/?size=150x150&amp;data="&amp;ENCODEURL(C425))</f>
        <v/>
      </c>
    </row>
    <row r="433">
      <c r="B433" t="str">
        <f>IF(B436&lt;&gt;"","SLOT CONTROLLER","")</f>
        <v/>
      </c>
    </row>
    <row r="434">
      <c r="B434" t="str">
        <f>IF(B436&lt;&gt;"","EVSE ID ","")</f>
        <v/>
      </c>
      <c r="C434" t="str">
        <f>IF(B436&lt;&gt;"",CONCATENATE("KE*ROA*E",$C$3,"*",B436),"")</f>
        <v/>
      </c>
    </row>
    <row r="436">
      <c r="B436" t="str">
        <f>IF(B427&lt;$C$8,B427+1,"")</f>
        <v/>
      </c>
      <c r="C436" t="str">
        <f>IMAGE("https://api.qrserver.com/v1/create-qr-code/?size=150x150&amp;data="&amp;ENCODEURL(C434))</f>
        <v/>
      </c>
    </row>
    <row r="442">
      <c r="B442" t="str">
        <f>IF(B445&lt;&gt;"","SLOT CONTROLLER","")</f>
        <v/>
      </c>
    </row>
    <row r="443">
      <c r="B443" t="str">
        <f>IF(B445&lt;&gt;"","EVSE ID ","")</f>
        <v/>
      </c>
      <c r="C443" t="str">
        <f>IF(B445&lt;&gt;"",CONCATENATE("KE*ROA*E",$C$3,"*",B445),"")</f>
        <v/>
      </c>
    </row>
    <row r="445">
      <c r="B445" t="str">
        <f>IF(B436&lt;$C$8,B436+1,"")</f>
        <v/>
      </c>
      <c r="C445" t="str">
        <f>IMAGE("https://api.qrserver.com/v1/create-qr-code/?size=150x150&amp;data="&amp;ENCODEURL(C443))</f>
        <v/>
      </c>
    </row>
    <row r="451">
      <c r="B451" t="str">
        <f>IF(B454&lt;&gt;"","SLOT CONTROLLER","")</f>
        <v/>
      </c>
    </row>
    <row r="452">
      <c r="B452" t="str">
        <f>IF(B454&lt;&gt;"","EVSE ID ","")</f>
        <v/>
      </c>
      <c r="C452" t="str">
        <f>IF(B454&lt;&gt;"",CONCATENATE("KE*ROA*E",$C$3,"*",B454),"")</f>
        <v/>
      </c>
    </row>
    <row r="454">
      <c r="B454" t="str">
        <f>IF(B445&lt;$C$8,B445+1,"")</f>
        <v/>
      </c>
      <c r="C454" t="str">
        <f>IMAGE("https://api.qrserver.com/v1/create-qr-code/?size=150x150&amp;data="&amp;ENCODEURL(C452))</f>
        <v/>
      </c>
    </row>
    <row r="460">
      <c r="B460" t="str">
        <f>IF(B463&lt;&gt;"","SLOT CONTROLLER","")</f>
        <v/>
      </c>
    </row>
    <row r="461">
      <c r="B461" t="str">
        <f>IF(B463&lt;&gt;"","EVSE ID ","")</f>
        <v/>
      </c>
      <c r="C461" t="str">
        <f>IF(B463&lt;&gt;"",CONCATENATE("KE*ROA*E",$C$3,"*",B463),"")</f>
        <v/>
      </c>
    </row>
    <row r="463">
      <c r="B463" t="str">
        <f>IF(B454&lt;$C$8,B454+1,"")</f>
        <v/>
      </c>
      <c r="C463" t="str">
        <f>IMAGE("https://api.qrserver.com/v1/create-qr-code/?size=150x150&amp;data="&amp;ENCODEURL(C461))</f>
        <v/>
      </c>
    </row>
    <row r="469">
      <c r="B469" t="str">
        <f>IF(B472&lt;&gt;"","SLOT CONTROLLER","")</f>
        <v/>
      </c>
    </row>
    <row r="470">
      <c r="B470" t="str">
        <f>IF(B472&lt;&gt;"","EVSE ID ","")</f>
        <v/>
      </c>
      <c r="C470" t="str">
        <f>IF(B472&lt;&gt;"",CONCATENATE("KE*ROA*E",$C$3,"*",B472),"")</f>
        <v/>
      </c>
    </row>
    <row r="472">
      <c r="B472" t="str">
        <f>IF(B463&lt;$C$8,B463+1,"")</f>
        <v/>
      </c>
      <c r="C472" t="str">
        <f>IMAGE("https://api.qrserver.com/v1/create-qr-code/?size=150x150&amp;data="&amp;ENCODEURL(C470))</f>
        <v/>
      </c>
    </row>
    <row r="478">
      <c r="B478" t="str">
        <f>IF(B481&lt;&gt;"","SLOT CONTROLLER","")</f>
        <v/>
      </c>
    </row>
    <row r="479">
      <c r="B479" t="str">
        <f>IF(B481&lt;&gt;"","EVSE ID ","")</f>
        <v/>
      </c>
      <c r="C479" t="str">
        <f>IF(B481&lt;&gt;"",CONCATENATE("KE*ROA*E",$C$3,"*",B481),"")</f>
        <v/>
      </c>
    </row>
    <row r="481">
      <c r="B481" t="str">
        <f>IF(B472&lt;$C$8,B472+1,"")</f>
        <v/>
      </c>
      <c r="C481" t="str">
        <f>IMAGE("https://api.qrserver.com/v1/create-qr-code/?size=150x150&amp;data="&amp;ENCODEURL(C479))</f>
        <v/>
      </c>
    </row>
    <row r="487">
      <c r="B487" t="str">
        <f>IF(B490&lt;&gt;"","SLOT CONTROLLER","")</f>
        <v/>
      </c>
    </row>
    <row r="488">
      <c r="B488" t="str">
        <f>IF(B490&lt;&gt;"","EVSE ID ","")</f>
        <v/>
      </c>
      <c r="C488" t="str">
        <f>IF(B490&lt;&gt;"",CONCATENATE("KE*ROA*E",$C$3,"*",B490),"")</f>
        <v/>
      </c>
    </row>
    <row r="490">
      <c r="B490" t="str">
        <f>IF(B481&lt;$C$8,B481+1,"")</f>
        <v/>
      </c>
      <c r="C490" t="str">
        <f>IMAGE("https://api.qrserver.com/v1/create-qr-code/?size=150x150&amp;data="&amp;ENCODEURL(C488))</f>
        <v/>
      </c>
    </row>
    <row r="496">
      <c r="B496" t="str">
        <f>IF(B499&lt;&gt;"","SLOT CONTROLLER","")</f>
        <v/>
      </c>
    </row>
    <row r="497">
      <c r="B497" t="str">
        <f>IF(B499&lt;&gt;"","EVSE ID ","")</f>
        <v/>
      </c>
      <c r="C497" t="str">
        <f>IF(B499&lt;&gt;"",CONCATENATE("KE*ROA*E",$C$3,"*",B499),"")</f>
        <v/>
      </c>
    </row>
    <row r="499">
      <c r="B499" t="str">
        <f>IF(B490&lt;$C$8,B490+1,"")</f>
        <v/>
      </c>
      <c r="C499" t="str">
        <f>IMAGE("https://api.qrserver.com/v1/create-qr-code/?size=150x150&amp;data="&amp;ENCODEURL(C497))</f>
        <v/>
      </c>
    </row>
    <row r="505">
      <c r="B505" t="str">
        <f>IF(B508&lt;&gt;"","SLOT CONTROLLER","")</f>
        <v/>
      </c>
    </row>
    <row r="506">
      <c r="B506" t="str">
        <f>IF(B508&lt;&gt;"","EVSE ID ","")</f>
        <v/>
      </c>
      <c r="C506" t="str">
        <f>IF(B508&lt;&gt;"",CONCATENATE("KE*ROA*E",$C$3,"*",B508),"")</f>
        <v/>
      </c>
    </row>
    <row r="508">
      <c r="B508" t="str">
        <f>IF(B499&lt;$C$8,B499+1,"")</f>
        <v/>
      </c>
      <c r="C508" t="str">
        <f>IMAGE("https://api.qrserver.com/v1/create-qr-code/?size=150x150&amp;data="&amp;ENCODEURL(C506))</f>
        <v/>
      </c>
    </row>
    <row r="514">
      <c r="B514" t="str">
        <f>IF(B517&lt;&gt;"","SLOT CONTROLLER","")</f>
        <v/>
      </c>
    </row>
    <row r="515">
      <c r="B515" t="str">
        <f>IF(B517&lt;&gt;"","EVSE ID ","")</f>
        <v/>
      </c>
      <c r="C515" t="str">
        <f>IF(B517&lt;&gt;"",CONCATENATE("KE*ROA*E",$C$3,"*",B517),"")</f>
        <v/>
      </c>
    </row>
    <row r="517">
      <c r="B517" t="str">
        <f>IF(B508&lt;$C$8,B508+1,"")</f>
        <v/>
      </c>
      <c r="C517" t="str">
        <f>IMAGE("https://api.qrserver.com/v1/create-qr-code/?size=150x150&amp;data="&amp;ENCODEURL(C515))</f>
        <v/>
      </c>
    </row>
    <row r="523">
      <c r="B523" t="str">
        <f>IF(B526&lt;&gt;"","SLOT CONTROLLER","")</f>
        <v/>
      </c>
    </row>
    <row r="524">
      <c r="B524" t="str">
        <f>IF(B526&lt;&gt;"","EVSE ID ","")</f>
        <v/>
      </c>
      <c r="C524" t="str">
        <f>IF(B526&lt;&gt;"",CONCATENATE("KE*ROA*E",$C$3,"*",B526),"")</f>
        <v/>
      </c>
    </row>
    <row r="526">
      <c r="B526" t="str">
        <f>IF(B517&lt;$C$8,B517+1,"")</f>
        <v/>
      </c>
      <c r="C526" t="str">
        <f>IMAGE("https://api.qrserver.com/v1/create-qr-code/?size=150x150&amp;data="&amp;ENCODEURL(C524))</f>
        <v/>
      </c>
    </row>
    <row r="532">
      <c r="B532" t="str">
        <f>IF(B535&lt;&gt;"","SLOT CONTROLLER","")</f>
        <v/>
      </c>
    </row>
    <row r="533">
      <c r="B533" t="str">
        <f>IF(B535&lt;&gt;"","EVSE ID ","")</f>
        <v/>
      </c>
      <c r="C533" t="str">
        <f>IF(B535&lt;&gt;"",CONCATENATE("KE*ROA*E",$C$3,"*",B535),"")</f>
        <v/>
      </c>
    </row>
    <row r="535">
      <c r="B535" t="str">
        <f>IF(B526&lt;$C$8,B526+1,"")</f>
        <v/>
      </c>
      <c r="C535" t="str">
        <f>IMAGE("https://api.qrserver.com/v1/create-qr-code/?size=150x150&amp;data="&amp;ENCODEURL(C533))</f>
        <v/>
      </c>
    </row>
    <row r="541">
      <c r="B541" t="str">
        <f>IF(B544&lt;&gt;"","SLOT CONTROLLER","")</f>
        <v/>
      </c>
    </row>
    <row r="542">
      <c r="B542" t="str">
        <f>IF(B544&lt;&gt;"","EVSE ID ","")</f>
        <v/>
      </c>
      <c r="C542" t="str">
        <f>IF(B544&lt;&gt;"",CONCATENATE("KE*ROA*E",$C$3,"*",B544),"")</f>
        <v/>
      </c>
    </row>
    <row r="544">
      <c r="B544" t="str">
        <f>IF(B535&lt;$C$8,B535+1,"")</f>
        <v/>
      </c>
      <c r="C544" t="str">
        <f>IMAGE("https://api.qrserver.com/v1/create-qr-code/?size=150x150&amp;data="&amp;ENCODEURL(C542))</f>
        <v/>
      </c>
    </row>
    <row r="550">
      <c r="B550" t="str">
        <f>IF(B553&lt;&gt;"","SLOT CONTROLLER","")</f>
        <v/>
      </c>
    </row>
    <row r="551">
      <c r="B551" t="str">
        <f>IF(B553&lt;&gt;"","EVSE ID ","")</f>
        <v/>
      </c>
      <c r="C551" t="str">
        <f>IF(B553&lt;&gt;"",CONCATENATE("KE*ROA*E",$C$3,"*",B553),"")</f>
        <v/>
      </c>
    </row>
    <row r="553">
      <c r="B553" t="str">
        <f>IF(B544&lt;$C$8,B544+1,"")</f>
        <v/>
      </c>
      <c r="C553" t="str">
        <f>IMAGE("https://api.qrserver.com/v1/create-qr-code/?size=150x150&amp;data="&amp;ENCODEURL(C551))</f>
        <v/>
      </c>
    </row>
    <row r="559">
      <c r="B559" t="str">
        <f>IF(B562&lt;&gt;"","SLOT CONTROLLER","")</f>
        <v/>
      </c>
    </row>
    <row r="560">
      <c r="B560" t="str">
        <f>IF(B562&lt;&gt;"","EVSE ID ","")</f>
        <v/>
      </c>
      <c r="C560" t="str">
        <f>IF(B562&lt;&gt;"",CONCATENATE("KE*ROA*E",$C$3,"*",B562),"")</f>
        <v/>
      </c>
    </row>
    <row r="562">
      <c r="B562" t="str">
        <f>IF(B553&lt;$C$8,B553+1,"")</f>
        <v/>
      </c>
      <c r="C562" t="str">
        <f>IMAGE("https://api.qrserver.com/v1/create-qr-code/?size=150x150&amp;data="&amp;ENCODEURL(C560))</f>
        <v/>
      </c>
    </row>
    <row r="568">
      <c r="B568" t="str">
        <f>IF(B571&lt;&gt;"","SLOT CONTROLLER","")</f>
        <v/>
      </c>
    </row>
    <row r="569">
      <c r="B569" t="str">
        <f>IF(B571&lt;&gt;"","EVSE ID ","")</f>
        <v/>
      </c>
      <c r="C569" t="str">
        <f>IF(B571&lt;&gt;"",CONCATENATE("KE*ROA*E",$C$3,"*",B571),"")</f>
        <v/>
      </c>
    </row>
    <row r="571">
      <c r="B571" t="str">
        <f>IF(B562&lt;$C$8,B562+1,"")</f>
        <v/>
      </c>
      <c r="C571" t="str">
        <f>IMAGE("https://api.qrserver.com/v1/create-qr-code/?size=150x150&amp;data="&amp;ENCODEURL(C569))</f>
        <v/>
      </c>
    </row>
    <row r="577">
      <c r="B577" t="str">
        <f>IF(B580&lt;&gt;"","SLOT CONTROLLER","")</f>
        <v/>
      </c>
    </row>
    <row r="578">
      <c r="B578" t="str">
        <f>IF(B580&lt;&gt;"","EVSE ID ","")</f>
        <v/>
      </c>
      <c r="C578" t="str">
        <f>IF(B580&lt;&gt;"",CONCATENATE("KE*ROA*E",$C$3,"*",B580),"")</f>
        <v/>
      </c>
    </row>
    <row r="580">
      <c r="B580" t="str">
        <f>IF(B571&lt;$C$8,B571+1,"")</f>
        <v/>
      </c>
      <c r="C580" t="str">
        <f>IMAGE("https://api.qrserver.com/v1/create-qr-code/?size=150x150&amp;data="&amp;ENCODEURL(C578))</f>
        <v/>
      </c>
    </row>
    <row r="586">
      <c r="B586" t="str">
        <f>IF(B589&lt;&gt;"","SLOT CONTROLLER","")</f>
        <v/>
      </c>
    </row>
    <row r="587">
      <c r="B587" t="str">
        <f>IF(B589&lt;&gt;"","EVSE ID ","")</f>
        <v/>
      </c>
      <c r="C587" t="str">
        <f>IF(B589&lt;&gt;"",CONCATENATE("KE*ROA*E",$C$3,"*",B589),"")</f>
        <v/>
      </c>
    </row>
    <row r="589">
      <c r="B589" t="str">
        <f>IF(B580&lt;$C$8,B580+1,"")</f>
        <v/>
      </c>
      <c r="C589" t="str">
        <f>IMAGE("https://api.qrserver.com/v1/create-qr-code/?size=150x150&amp;data="&amp;ENCODEURL(C587))</f>
        <v/>
      </c>
    </row>
    <row r="595">
      <c r="B595" t="str">
        <f>IF(B598&lt;&gt;"","SLOT CONTROLLER","")</f>
        <v/>
      </c>
    </row>
    <row r="596">
      <c r="B596" t="str">
        <f>IF(B598&lt;&gt;"","EVSE ID ","")</f>
        <v/>
      </c>
      <c r="C596" t="str">
        <f>IF(B598&lt;&gt;"",CONCATENATE("KE*ROA*E",$C$3,"*",B598),"")</f>
        <v/>
      </c>
    </row>
    <row r="598">
      <c r="B598" t="str">
        <f>IF(B589&lt;$C$8,B589+1,"")</f>
        <v/>
      </c>
      <c r="C598" t="str">
        <f>IMAGE("https://api.qrserver.com/v1/create-qr-code/?size=150x150&amp;data="&amp;ENCODEURL(C596))</f>
        <v/>
      </c>
    </row>
    <row r="604">
      <c r="B604" t="str">
        <f>IF(B607&lt;&gt;"","SLOT CONTROLLER","")</f>
        <v/>
      </c>
    </row>
    <row r="605">
      <c r="B605" t="str">
        <f>IF(B607&lt;&gt;"","EVSE ID ","")</f>
        <v/>
      </c>
      <c r="C605" t="str">
        <f>IF(B607&lt;&gt;"",CONCATENATE("KE*ROA*E",$C$3,"*",B607),"")</f>
        <v/>
      </c>
    </row>
    <row r="607">
      <c r="B607" t="str">
        <f>IF(B598&lt;$C$8,B598+1,"")</f>
        <v/>
      </c>
      <c r="C607" t="str">
        <f>IMAGE("https://api.qrserver.com/v1/create-qr-code/?size=150x150&amp;data="&amp;ENCODEURL(C605))</f>
        <v/>
      </c>
    </row>
    <row r="613">
      <c r="B613" t="str">
        <f>IF(B616&lt;&gt;"","SLOT CONTROLLER","")</f>
        <v/>
      </c>
    </row>
    <row r="614">
      <c r="B614" t="str">
        <f>IF(B616&lt;&gt;"","EVSE ID ","")</f>
        <v/>
      </c>
      <c r="C614" t="str">
        <f>IF(B616&lt;&gt;"",CONCATENATE("KE*ROA*E",$C$3,"*",B616),"")</f>
        <v/>
      </c>
    </row>
    <row r="616">
      <c r="B616" t="str">
        <f>IF(B607&lt;$C$8,B607+1,"")</f>
        <v/>
      </c>
      <c r="C616" t="str">
        <f>IMAGE("https://api.qrserver.com/v1/create-qr-code/?size=150x150&amp;data="&amp;ENCODEURL(C614))</f>
        <v/>
      </c>
    </row>
    <row r="622">
      <c r="B622" t="str">
        <f>IF(B625&lt;&gt;"","SLOT CONTROLLER","")</f>
        <v/>
      </c>
    </row>
    <row r="623">
      <c r="B623" t="str">
        <f>IF(B625&lt;&gt;"","EVSE ID ","")</f>
        <v/>
      </c>
      <c r="C623" t="str">
        <f>IF(B625&lt;&gt;"",CONCATENATE("KE*ROA*E",$C$3,"*",B625),"")</f>
        <v/>
      </c>
    </row>
    <row r="625">
      <c r="B625" t="str">
        <f>IF(B616&lt;$C$8,B616+1,"")</f>
        <v/>
      </c>
      <c r="C625" t="str">
        <f>IMAGE("https://api.qrserver.com/v1/create-qr-code/?size=150x150&amp;data="&amp;ENCODEURL(C623))</f>
        <v/>
      </c>
    </row>
    <row r="631">
      <c r="B631" t="str">
        <f>IF(B634&lt;&gt;"","SLOT CONTROLLER","")</f>
        <v/>
      </c>
    </row>
    <row r="632">
      <c r="B632" t="str">
        <f>IF(B634&lt;&gt;"","EVSE ID ","")</f>
        <v/>
      </c>
      <c r="C632" t="str">
        <f>IF(B634&lt;&gt;"",CONCATENATE("KE*ROA*E",$C$3,"*",B634),"")</f>
        <v/>
      </c>
    </row>
    <row r="634">
      <c r="B634" t="str">
        <f>IF(B625&lt;$C$8,B625+1,"")</f>
        <v/>
      </c>
      <c r="C634" t="str">
        <f>IMAGE("https://api.qrserver.com/v1/create-qr-code/?size=150x150&amp;data="&amp;ENCODEURL(C632))</f>
        <v/>
      </c>
    </row>
    <row r="640">
      <c r="B640" t="str">
        <f>IF(B643&lt;&gt;"","SLOT CONTROLLER","")</f>
        <v/>
      </c>
    </row>
    <row r="641">
      <c r="B641" t="str">
        <f>IF(B643&lt;&gt;"","EVSE ID ","")</f>
        <v/>
      </c>
      <c r="C641" t="str">
        <f>IF(B643&lt;&gt;"",CONCATENATE("KE*ROA*E",$C$3,"*",B643),"")</f>
        <v/>
      </c>
    </row>
    <row r="643">
      <c r="B643" t="str">
        <f>IF(B634&lt;$C$8,B634+1,"")</f>
        <v/>
      </c>
      <c r="C643" t="str">
        <f>IMAGE("https://api.qrserver.com/v1/create-qr-code/?size=150x150&amp;data="&amp;ENCODEURL(C641))</f>
        <v/>
      </c>
    </row>
    <row r="649">
      <c r="B649" t="str">
        <f>IF(B652&lt;&gt;"","SLOT CONTROLLER","")</f>
        <v/>
      </c>
    </row>
    <row r="650">
      <c r="B650" t="str">
        <f>IF(B652&lt;&gt;"","EVSE ID ","")</f>
        <v/>
      </c>
      <c r="C650" t="str">
        <f>IF(B652&lt;&gt;"",CONCATENATE("KE*ROA*E",$C$3,"*",B652),"")</f>
        <v/>
      </c>
    </row>
    <row r="652">
      <c r="B652" t="str">
        <f>IF(B643&lt;$C$8,B643+1,"")</f>
        <v/>
      </c>
      <c r="C652" t="str">
        <f>IMAGE("https://api.qrserver.com/v1/create-qr-code/?size=150x150&amp;data="&amp;ENCODEURL(C650))</f>
        <v/>
      </c>
    </row>
    <row r="658">
      <c r="B658" t="str">
        <f>IF(B661&lt;&gt;"","SLOT CONTROLLER","")</f>
        <v/>
      </c>
    </row>
    <row r="659">
      <c r="B659" t="str">
        <f>IF(B661&lt;&gt;"","EVSE ID ","")</f>
        <v/>
      </c>
      <c r="C659" t="str">
        <f>IF(B661&lt;&gt;"",CONCATENATE("KE*ROA*E",$C$3,"*",B661),"")</f>
        <v/>
      </c>
    </row>
    <row r="661">
      <c r="B661" t="str">
        <f>IF(B652&lt;$C$8,B652+1,"")</f>
        <v/>
      </c>
      <c r="C661" t="str">
        <f>IMAGE("https://api.qrserver.com/v1/create-qr-code/?size=150x150&amp;data="&amp;ENCODEURL(C659))</f>
        <v/>
      </c>
    </row>
    <row r="667">
      <c r="B667" t="str">
        <f>IF(B670&lt;&gt;"","SLOT CONTROLLER","")</f>
        <v/>
      </c>
    </row>
    <row r="668">
      <c r="B668" t="str">
        <f>IF(B670&lt;&gt;"","EVSE ID ","")</f>
        <v/>
      </c>
      <c r="C668" t="str">
        <f>IF(B670&lt;&gt;"",CONCATENATE("KE*ROA*E",$C$3,"*",B670),"")</f>
        <v/>
      </c>
    </row>
    <row r="670">
      <c r="B670" t="str">
        <f>IF(B661&lt;$C$8,B661+1,"")</f>
        <v/>
      </c>
      <c r="C670" t="str">
        <f>IMAGE("https://api.qrserver.com/v1/create-qr-code/?size=150x150&amp;data="&amp;ENCODEURL(C668))</f>
        <v/>
      </c>
    </row>
    <row r="676">
      <c r="B676" t="str">
        <f>IF(B679&lt;&gt;"","SLOT CONTROLLER","")</f>
        <v/>
      </c>
    </row>
    <row r="677">
      <c r="B677" t="str">
        <f>IF(B679&lt;&gt;"","EVSE ID ","")</f>
        <v/>
      </c>
      <c r="C677" t="str">
        <f>IF(B679&lt;&gt;"",CONCATENATE("KE*ROA*E",$C$3,"*",B679),"")</f>
        <v/>
      </c>
    </row>
    <row r="679">
      <c r="B679" t="str">
        <f>IF(B670&lt;$C$8,B670+1,"")</f>
        <v/>
      </c>
      <c r="C679" t="str">
        <f>IMAGE("https://api.qrserver.com/v1/create-qr-code/?size=150x150&amp;data="&amp;ENCODEURL(C677))</f>
        <v/>
      </c>
    </row>
    <row r="685">
      <c r="B685" t="str">
        <f>IF(B688&lt;&gt;"","SLOT CONTROLLER","")</f>
        <v/>
      </c>
    </row>
    <row r="686">
      <c r="B686" t="str">
        <f>IF(B688&lt;&gt;"","EVSE ID ","")</f>
        <v/>
      </c>
      <c r="C686" t="str">
        <f>IF(B688&lt;&gt;"",CONCATENATE("KE*ROA*E",$C$3,"*",B688),"")</f>
        <v/>
      </c>
    </row>
    <row r="688">
      <c r="B688" t="str">
        <f>IF(B679&lt;$C$8,B679+1,"")</f>
        <v/>
      </c>
      <c r="C688" t="str">
        <f>IMAGE("https://api.qrserver.com/v1/create-qr-code/?size=150x150&amp;data="&amp;ENCODEURL(C686))</f>
        <v/>
      </c>
    </row>
    <row r="694">
      <c r="B694" t="str">
        <f>IF(B697&lt;&gt;"","SLOT CONTROLLER","")</f>
        <v/>
      </c>
    </row>
    <row r="695">
      <c r="B695" t="str">
        <f>IF(B697&lt;&gt;"","EVSE ID ","")</f>
        <v/>
      </c>
      <c r="C695" t="str">
        <f>IF(B697&lt;&gt;"",CONCATENATE("KE*ROA*E",$C$3,"*",B697),"")</f>
        <v/>
      </c>
    </row>
    <row r="697">
      <c r="B697" t="str">
        <f>IF(B688&lt;$C$8,B688+1,"")</f>
        <v/>
      </c>
      <c r="C697" t="str">
        <f>IMAGE("https://api.qrserver.com/v1/create-qr-code/?size=150x150&amp;data="&amp;ENCODEURL(C695))</f>
        <v/>
      </c>
    </row>
    <row r="703">
      <c r="B703" t="str">
        <f>IF(B706&lt;&gt;"","SLOT CONTROLLER","")</f>
        <v/>
      </c>
    </row>
    <row r="704">
      <c r="B704" t="str">
        <f>IF(B706&lt;&gt;"","EVSE ID ","")</f>
        <v/>
      </c>
      <c r="C704" t="str">
        <f>IF(B706&lt;&gt;"",CONCATENATE("KE*ROA*E",$C$3,"*",B706),"")</f>
        <v/>
      </c>
    </row>
    <row r="706">
      <c r="B706" t="str">
        <f>IF(B697&lt;$C$8,B697+1,"")</f>
        <v/>
      </c>
      <c r="C706" t="str">
        <f>IMAGE("https://api.qrserver.com/v1/create-qr-code/?size=150x150&amp;data="&amp;ENCODEURL(C704))</f>
        <v/>
      </c>
    </row>
    <row r="712">
      <c r="B712" t="str">
        <f>IF(B715&lt;&gt;"","SLOT CONTROLLER","")</f>
        <v/>
      </c>
    </row>
    <row r="713">
      <c r="B713" t="str">
        <f>IF(B715&lt;&gt;"","EVSE ID ","")</f>
        <v/>
      </c>
      <c r="C713" t="str">
        <f>IF(B715&lt;&gt;"",CONCATENATE("KE*ROA*E",$C$3,"*",B715),"")</f>
        <v/>
      </c>
    </row>
    <row r="715">
      <c r="B715" t="str">
        <f>IF(B706&lt;$C$8,B706+1,"")</f>
        <v/>
      </c>
      <c r="C715" t="str">
        <f>IMAGE("https://api.qrserver.com/v1/create-qr-code/?size=150x150&amp;data="&amp;ENCODEURL(C713))</f>
        <v/>
      </c>
    </row>
    <row r="721">
      <c r="B721" t="str">
        <f>IF(B724&lt;&gt;"","SLOT CONTROLLER","")</f>
        <v/>
      </c>
    </row>
    <row r="722">
      <c r="B722" t="str">
        <f>IF(B724&lt;&gt;"","EVSE ID ","")</f>
        <v/>
      </c>
      <c r="C722" t="str">
        <f>IF(B724&lt;&gt;"",CONCATENATE("KE*ROA*E",$C$3,"*",B724),"")</f>
        <v/>
      </c>
    </row>
    <row r="724">
      <c r="B724" t="str">
        <f>IF(B715&lt;$C$8,B715+1,"")</f>
        <v/>
      </c>
      <c r="C724" t="str">
        <f>IMAGE("https://api.qrserver.com/v1/create-qr-code/?size=150x150&amp;data="&amp;ENCODEURL(C722))</f>
        <v/>
      </c>
    </row>
    <row r="730">
      <c r="B730" t="str">
        <f>IF(B733&lt;&gt;"","SLOT CONTROLLER","")</f>
        <v/>
      </c>
    </row>
    <row r="731">
      <c r="B731" t="str">
        <f>IF(B733&lt;&gt;"","EVSE ID ","")</f>
        <v/>
      </c>
      <c r="C731" t="str">
        <f>IF(B733&lt;&gt;"",CONCATENATE("KE*ROA*E",$C$3,"*",B733),"")</f>
        <v/>
      </c>
    </row>
    <row r="733">
      <c r="B733" t="str">
        <f>IF(B724&lt;$C$8,B724+1,"")</f>
        <v/>
      </c>
      <c r="C733" t="str">
        <f>IMAGE("https://api.qrserver.com/v1/create-qr-code/?size=150x150&amp;data="&amp;ENCODEURL(C731))</f>
        <v/>
      </c>
    </row>
    <row r="739">
      <c r="B739" t="str">
        <f>IF(B742&lt;&gt;"","SLOT CONTROLLER","")</f>
        <v/>
      </c>
    </row>
    <row r="740">
      <c r="B740" t="str">
        <f>IF(B742&lt;&gt;"","EVSE ID ","")</f>
        <v/>
      </c>
      <c r="C740" t="str">
        <f>IF(B742&lt;&gt;"",CONCATENATE("KE*ROA*E",$C$3,"*",B742),"")</f>
        <v/>
      </c>
    </row>
    <row r="742">
      <c r="B742" t="str">
        <f>IF(B733&lt;$C$8,B733+1,"")</f>
        <v/>
      </c>
      <c r="C742" t="str">
        <f>IMAGE("https://api.qrserver.com/v1/create-qr-code/?size=150x150&amp;data="&amp;ENCODEURL(C740))</f>
        <v/>
      </c>
    </row>
    <row r="748">
      <c r="B748" t="str">
        <f>IF(B751&lt;&gt;"","SLOT CONTROLLER","")</f>
        <v/>
      </c>
    </row>
    <row r="749">
      <c r="B749" t="str">
        <f>IF(B751&lt;&gt;"","EVSE ID ","")</f>
        <v/>
      </c>
      <c r="C749" t="str">
        <f>IF(B751&lt;&gt;"",CONCATENATE("KE*ROA*E",$C$3,"*",B751),"")</f>
        <v/>
      </c>
    </row>
    <row r="751">
      <c r="B751" t="str">
        <f>IF(B742&lt;$C$8,B742+1,"")</f>
        <v/>
      </c>
      <c r="C751" t="str">
        <f>IMAGE("https://api.qrserver.com/v1/create-qr-code/?size=150x150&amp;data="&amp;ENCODEURL(C749))</f>
        <v/>
      </c>
    </row>
    <row r="757">
      <c r="B757" t="str">
        <f>IF(B760&lt;&gt;"","SLOT CONTROLLER","")</f>
        <v/>
      </c>
    </row>
    <row r="758">
      <c r="B758" t="str">
        <f>IF(B760&lt;&gt;"","EVSE ID ","")</f>
        <v/>
      </c>
      <c r="C758" t="str">
        <f>IF(B760&lt;&gt;"",CONCATENATE("KE*ROA*E",$C$3,"*",B760),"")</f>
        <v/>
      </c>
    </row>
    <row r="760">
      <c r="B760" t="str">
        <f>IF(B751&lt;$C$8,B751+1,"")</f>
        <v/>
      </c>
      <c r="C760" t="str">
        <f>IMAGE("https://api.qrserver.com/v1/create-qr-code/?size=150x150&amp;data="&amp;ENCODEURL(C758))</f>
        <v/>
      </c>
    </row>
    <row r="766">
      <c r="B766" t="str">
        <f>IF(B769&lt;&gt;"","SLOT CONTROLLER","")</f>
        <v/>
      </c>
    </row>
    <row r="767">
      <c r="B767" t="str">
        <f>IF(B769&lt;&gt;"","EVSE ID ","")</f>
        <v/>
      </c>
      <c r="C767" t="str">
        <f>IF(B769&lt;&gt;"",CONCATENATE("KE*ROA*E",$C$3,"*",B769),"")</f>
        <v/>
      </c>
    </row>
    <row r="769">
      <c r="B769" t="str">
        <f>IF(B760&lt;$C$8,B760+1,"")</f>
        <v/>
      </c>
      <c r="C769" t="str">
        <f>IMAGE("https://api.qrserver.com/v1/create-qr-code/?size=150x150&amp;data="&amp;ENCODEURL(C767))</f>
        <v/>
      </c>
    </row>
    <row r="775">
      <c r="B775" t="str">
        <f>IF(B778&lt;&gt;"","SLOT CONTROLLER","")</f>
        <v/>
      </c>
    </row>
    <row r="776">
      <c r="B776" t="str">
        <f>IF(B778&lt;&gt;"","EVSE ID ","")</f>
        <v/>
      </c>
      <c r="C776" t="str">
        <f>IF(B778&lt;&gt;"",CONCATENATE("KE*ROA*E",$C$3,"*",B778),"")</f>
        <v/>
      </c>
    </row>
    <row r="778">
      <c r="B778" t="str">
        <f>IF(B769&lt;$C$8,B769+1,"")</f>
        <v/>
      </c>
      <c r="C778" t="str">
        <f>IMAGE("https://api.qrserver.com/v1/create-qr-code/?size=150x150&amp;data="&amp;ENCODEURL(C776))</f>
        <v/>
      </c>
    </row>
    <row r="784">
      <c r="B784" t="str">
        <f>IF(B787&lt;&gt;"","SLOT CONTROLLER","")</f>
        <v/>
      </c>
    </row>
    <row r="785">
      <c r="B785" t="str">
        <f>IF(B787&lt;&gt;"","EVSE ID ","")</f>
        <v/>
      </c>
      <c r="C785" t="str">
        <f>IF(B787&lt;&gt;"",CONCATENATE("KE*ROA*E",$C$3,"*",B787),"")</f>
        <v/>
      </c>
    </row>
    <row r="787">
      <c r="B787" t="str">
        <f>IF(B778&lt;$C$8,B778+1,"")</f>
        <v/>
      </c>
      <c r="C787" t="str">
        <f>IMAGE("https://api.qrserver.com/v1/create-qr-code/?size=150x150&amp;data="&amp;ENCODEURL(C785))</f>
        <v/>
      </c>
    </row>
    <row r="793">
      <c r="B793" t="str">
        <f>IF(B796&lt;&gt;"","SLOT CONTROLLER","")</f>
        <v/>
      </c>
    </row>
    <row r="794">
      <c r="B794" t="str">
        <f>IF(B796&lt;&gt;"","EVSE ID ","")</f>
        <v/>
      </c>
      <c r="C794" t="str">
        <f>IF(B796&lt;&gt;"",CONCATENATE("KE*ROA*E",$C$3,"*",B796),"")</f>
        <v/>
      </c>
    </row>
    <row r="796">
      <c r="B796" t="str">
        <f>IF(B787&lt;$C$8,B787+1,"")</f>
        <v/>
      </c>
      <c r="C796" t="str">
        <f>IMAGE("https://api.qrserver.com/v1/create-qr-code/?size=150x150&amp;data="&amp;ENCODEURL(C794))</f>
        <v/>
      </c>
    </row>
    <row r="802">
      <c r="B802" t="str">
        <f>IF(B805&lt;&gt;"","SLOT CONTROLLER","")</f>
        <v/>
      </c>
    </row>
    <row r="803">
      <c r="B803" t="str">
        <f>IF(B805&lt;&gt;"","EVSE ID ","")</f>
        <v/>
      </c>
      <c r="C803" t="str">
        <f>IF(B805&lt;&gt;"",CONCATENATE("KE*ROA*E",$C$3,"*",B805),"")</f>
        <v/>
      </c>
    </row>
    <row r="805">
      <c r="B805" t="str">
        <f>IF(B796&lt;$C$8,B796+1,"")</f>
        <v/>
      </c>
      <c r="C805" t="str">
        <f>IMAGE("https://api.qrserver.com/v1/create-qr-code/?size=150x150&amp;data="&amp;ENCODEURL(C803))</f>
        <v/>
      </c>
    </row>
    <row r="811">
      <c r="B811" t="str">
        <f>IF(B814&lt;&gt;"","SLOT CONTROLLER","")</f>
        <v/>
      </c>
    </row>
    <row r="812">
      <c r="B812" t="str">
        <f>IF(B814&lt;&gt;"","EVSE ID ","")</f>
        <v/>
      </c>
      <c r="C812" t="str">
        <f>IF(B814&lt;&gt;"",CONCATENATE("KE*ROA*E",$C$3,"*",B814),"")</f>
        <v/>
      </c>
    </row>
    <row r="814">
      <c r="B814" t="str">
        <f>IF(B805&lt;$C$8,B805+1,"")</f>
        <v/>
      </c>
      <c r="C814" t="str">
        <f>IMAGE("https://api.qrserver.com/v1/create-qr-code/?size=150x150&amp;data="&amp;ENCODEURL(C812))</f>
        <v/>
      </c>
    </row>
    <row r="820">
      <c r="B820" t="str">
        <f>IF(B823&lt;&gt;"","SLOT CONTROLLER","")</f>
        <v/>
      </c>
    </row>
    <row r="821">
      <c r="B821" t="str">
        <f>IF(B823&lt;&gt;"","EVSE ID ","")</f>
        <v/>
      </c>
      <c r="C821" t="str">
        <f>IF(B823&lt;&gt;"",CONCATENATE("KE*ROA*E",$C$3,"*",B823),"")</f>
        <v/>
      </c>
    </row>
    <row r="823">
      <c r="B823" t="str">
        <f>IF(B814&lt;$C$8,B814+1,"")</f>
        <v/>
      </c>
      <c r="C823" t="str">
        <f>IMAGE("https://api.qrserver.com/v1/create-qr-code/?size=150x150&amp;data="&amp;ENCODEURL(C821))</f>
        <v/>
      </c>
    </row>
    <row r="829">
      <c r="B829" t="str">
        <f>IF(B832&lt;&gt;"","SLOT CONTROLLER","")</f>
        <v/>
      </c>
    </row>
    <row r="830">
      <c r="B830" t="str">
        <f>IF(B832&lt;&gt;"","EVSE ID ","")</f>
        <v/>
      </c>
      <c r="C830" t="str">
        <f>IF(B832&lt;&gt;"",CONCATENATE("KE*ROA*E",$C$3,"*",B832),"")</f>
        <v/>
      </c>
    </row>
    <row r="832">
      <c r="B832" t="str">
        <f>IF(B823&lt;$C$8,B823+1,"")</f>
        <v/>
      </c>
      <c r="C832" t="str">
        <f>IMAGE("https://api.qrserver.com/v1/create-qr-code/?size=150x150&amp;data="&amp;ENCODEURL(C830))</f>
        <v/>
      </c>
    </row>
    <row r="838">
      <c r="B838" t="str">
        <f>IF(B841&lt;&gt;"","SLOT CONTROLLER","")</f>
        <v/>
      </c>
    </row>
    <row r="839">
      <c r="B839" t="str">
        <f>IF(B841&lt;&gt;"","EVSE ID ","")</f>
        <v/>
      </c>
      <c r="C839" t="str">
        <f>IF(B841&lt;&gt;"",CONCATENATE("KE*ROA*E",$C$3,"*",B841),"")</f>
        <v/>
      </c>
    </row>
    <row r="841">
      <c r="B841" t="str">
        <f>IF(B832&lt;$C$8,B832+1,"")</f>
        <v/>
      </c>
      <c r="C841" t="str">
        <f>IMAGE("https://api.qrserver.com/v1/create-qr-code/?size=150x150&amp;data="&amp;ENCODEURL(C839))</f>
        <v/>
      </c>
    </row>
    <row r="847">
      <c r="B847" t="str">
        <f>IF(B850&lt;&gt;"","SLOT CONTROLLER","")</f>
        <v/>
      </c>
    </row>
    <row r="848">
      <c r="B848" t="str">
        <f>IF(B850&lt;&gt;"","EVSE ID ","")</f>
        <v/>
      </c>
      <c r="C848" t="str">
        <f>IF(B850&lt;&gt;"",CONCATENATE("KE*ROA*E",$C$3,"*",B850),"")</f>
        <v/>
      </c>
    </row>
    <row r="850">
      <c r="B850" t="str">
        <f>IF(B841&lt;$C$8,B841+1,"")</f>
        <v/>
      </c>
      <c r="C850" t="str">
        <f>IMAGE("https://api.qrserver.com/v1/create-qr-code/?size=150x150&amp;data="&amp;ENCODEURL(C848))</f>
        <v/>
      </c>
    </row>
    <row r="856">
      <c r="B856" t="str">
        <f>IF(B859&lt;&gt;"","SLOT CONTROLLER","")</f>
        <v/>
      </c>
    </row>
    <row r="857">
      <c r="B857" t="str">
        <f>IF(B859&lt;&gt;"","EVSE ID ","")</f>
        <v/>
      </c>
      <c r="C857" t="str">
        <f>IF(B859&lt;&gt;"",CONCATENATE("KE*ROA*E",$C$3,"*",B859),"")</f>
        <v/>
      </c>
    </row>
    <row r="859">
      <c r="B859" t="str">
        <f>IF(B850&lt;$C$8,B850+1,"")</f>
        <v/>
      </c>
      <c r="C859" t="str">
        <f>IMAGE("https://api.qrserver.com/v1/create-qr-code/?size=150x150&amp;data="&amp;ENCODEURL(C857))</f>
        <v/>
      </c>
    </row>
    <row r="865">
      <c r="B865" t="str">
        <f>IF(B868&lt;&gt;"","SLOT CONTROLLER","")</f>
        <v/>
      </c>
    </row>
    <row r="866">
      <c r="B866" t="str">
        <f>IF(B868&lt;&gt;"","EVSE ID ","")</f>
        <v/>
      </c>
      <c r="C866" t="str">
        <f>IF(B868&lt;&gt;"",CONCATENATE("KE*ROA*E",$C$3,"*",B868),"")</f>
        <v/>
      </c>
    </row>
    <row r="868">
      <c r="B868" t="str">
        <f>IF(B859&lt;$C$8,B859+1,"")</f>
        <v/>
      </c>
      <c r="C868" t="str">
        <f>IMAGE("https://api.qrserver.com/v1/create-qr-code/?size=150x150&amp;data="&amp;ENCODEURL(C866))</f>
        <v/>
      </c>
    </row>
    <row r="874">
      <c r="B874" t="str">
        <f>IF(B877&lt;&gt;"","SLOT CONTROLLER","")</f>
        <v/>
      </c>
    </row>
    <row r="875">
      <c r="B875" t="str">
        <f>IF(B877&lt;&gt;"","EVSE ID ","")</f>
        <v/>
      </c>
      <c r="C875" t="str">
        <f>IF(B877&lt;&gt;"",CONCATENATE("KE*ROA*E",$C$3,"*",B877),"")</f>
        <v/>
      </c>
    </row>
    <row r="877">
      <c r="B877" t="str">
        <f>IF(B868&lt;$C$8,B868+1,"")</f>
        <v/>
      </c>
      <c r="C877" t="str">
        <f>IMAGE("https://api.qrserver.com/v1/create-qr-code/?size=150x150&amp;data="&amp;ENCODEURL(C875))</f>
        <v/>
      </c>
    </row>
    <row r="883">
      <c r="B883" t="str">
        <f>IF(B886&lt;&gt;"","SLOT CONTROLLER","")</f>
        <v/>
      </c>
    </row>
    <row r="884">
      <c r="B884" t="str">
        <f>IF(B886&lt;&gt;"","EVSE ID ","")</f>
        <v/>
      </c>
      <c r="C884" t="str">
        <f>IF(B886&lt;&gt;"",CONCATENATE("KE*ROA*E",$C$3,"*",B886),"")</f>
        <v/>
      </c>
    </row>
    <row r="886">
      <c r="B886" t="str">
        <f>IF(B877&lt;$C$8,B877+1,"")</f>
        <v/>
      </c>
      <c r="C886" t="str">
        <f>IMAGE("https://api.qrserver.com/v1/create-qr-code/?size=150x150&amp;data="&amp;ENCODEURL(C884))</f>
        <v/>
      </c>
    </row>
    <row r="892">
      <c r="B892" t="str">
        <f>IF(B895&lt;&gt;"","SLOT CONTROLLER","")</f>
        <v/>
      </c>
    </row>
    <row r="893">
      <c r="B893" t="str">
        <f>IF(B895&lt;&gt;"","EVSE ID ","")</f>
        <v/>
      </c>
      <c r="C893" t="str">
        <f>IF(B895&lt;&gt;"",CONCATENATE("KE*ROA*E",$C$3,"*",B895),"")</f>
        <v/>
      </c>
    </row>
    <row r="895">
      <c r="B895" t="str">
        <f>IF(B886&lt;$C$8,B886+1,"")</f>
        <v/>
      </c>
      <c r="C895" t="str">
        <f>IMAGE("https://api.qrserver.com/v1/create-qr-code/?size=150x150&amp;data="&amp;ENCODEURL(C893))</f>
        <v/>
      </c>
    </row>
    <row r="901">
      <c r="B901" t="str">
        <f>IF(B904&lt;&gt;"","SLOT CONTROLLER","")</f>
        <v/>
      </c>
    </row>
    <row r="902">
      <c r="B902" t="str">
        <f>IF(B904&lt;&gt;"","EVSE ID ","")</f>
        <v/>
      </c>
      <c r="C902" t="str">
        <f>IF(B904&lt;&gt;"",CONCATENATE("KE*ROA*E",$C$3,"*",B904),"")</f>
        <v/>
      </c>
    </row>
    <row r="904">
      <c r="B904" t="str">
        <f>IF(B895&lt;$C$8,B895+1,"")</f>
        <v/>
      </c>
      <c r="C904" t="str">
        <f>IMAGE("https://api.qrserver.com/v1/create-qr-code/?size=150x150&amp;data="&amp;ENCODEURL(C902))</f>
        <v/>
      </c>
    </row>
    <row r="910">
      <c r="B910" t="str">
        <f>IF(B913&lt;&gt;"","SLOT CONTROLLER","")</f>
        <v/>
      </c>
    </row>
    <row r="911">
      <c r="B911" t="str">
        <f>IF(B913&lt;&gt;"","EVSE ID ","")</f>
        <v/>
      </c>
      <c r="C911" t="str">
        <f>IF(B913&lt;&gt;"",CONCATENATE("KE*ROA*E",$C$3,"*",B913),"")</f>
        <v/>
      </c>
    </row>
    <row r="913">
      <c r="B913" t="str">
        <f>IF(B904&lt;$C$8,B904+1,"")</f>
        <v/>
      </c>
      <c r="C913" t="str">
        <f>IMAGE("https://api.qrserver.com/v1/create-qr-code/?size=150x150&amp;data="&amp;ENCODEURL(C911))</f>
        <v/>
      </c>
    </row>
    <row r="919">
      <c r="B919" t="str">
        <f>IF(B922&lt;&gt;"","SLOT CONTROLLER","")</f>
        <v/>
      </c>
    </row>
    <row r="920">
      <c r="B920" t="str">
        <f>IF(B922&lt;&gt;"","EVSE ID ","")</f>
        <v/>
      </c>
      <c r="C920" t="str">
        <f>IF(B922&lt;&gt;"",CONCATENATE("KE*ROA*E",$C$3,"*",B922),"")</f>
        <v/>
      </c>
    </row>
    <row r="922">
      <c r="B922" t="str">
        <f>IF(B913&lt;$C$8,B913+1,"")</f>
        <v/>
      </c>
      <c r="C922" t="str">
        <f>IMAGE("https://api.qrserver.com/v1/create-qr-code/?size=150x150&amp;data="&amp;ENCODEURL(C920))</f>
        <v/>
      </c>
    </row>
    <row r="928">
      <c r="B928" t="str">
        <f>IF(B931&lt;&gt;"","SLOT CONTROLLER","")</f>
        <v/>
      </c>
    </row>
    <row r="929">
      <c r="B929" t="str">
        <f>IF(B931&lt;&gt;"","EVSE ID ","")</f>
        <v/>
      </c>
      <c r="C929" t="str">
        <f>IF(B931&lt;&gt;"",CONCATENATE("KE*ROA*E",$C$3,"*",B931),"")</f>
        <v/>
      </c>
    </row>
    <row r="931">
      <c r="B931" t="str">
        <f>IF(B922&lt;$C$8,B922+1,"")</f>
        <v/>
      </c>
      <c r="C931" t="str">
        <f>IMAGE("https://api.qrserver.com/v1/create-qr-code/?size=150x150&amp;data="&amp;ENCODEURL(C929))</f>
        <v/>
      </c>
    </row>
    <row r="937">
      <c r="B937" t="str">
        <f>IF(B940&lt;&gt;"","SLOT CONTROLLER","")</f>
        <v/>
      </c>
    </row>
    <row r="938">
      <c r="B938" t="str">
        <f>IF(B940&lt;&gt;"","EVSE ID ","")</f>
        <v/>
      </c>
      <c r="C938" t="str">
        <f>IF(B940&lt;&gt;"",CONCATENATE("KE*ROA*E",$C$3,"*",B940),"")</f>
        <v/>
      </c>
    </row>
    <row r="940">
      <c r="B940" t="str">
        <f>IF(B931&lt;$C$8,B931+1,"")</f>
        <v/>
      </c>
      <c r="C940" t="str">
        <f>IMAGE("https://api.qrserver.com/v1/create-qr-code/?size=150x150&amp;data="&amp;ENCODEURL(C938))</f>
        <v/>
      </c>
    </row>
    <row r="946">
      <c r="B946" t="str">
        <f>IF(B949&lt;&gt;"","SLOT CONTROLLER","")</f>
        <v/>
      </c>
    </row>
    <row r="947">
      <c r="B947" t="str">
        <f>IF(B949&lt;&gt;"","EVSE ID ","")</f>
        <v/>
      </c>
      <c r="C947" t="str">
        <f>IF(B949&lt;&gt;"",CONCATENATE("KE*ROA*E",$C$3,"*",B949),"")</f>
        <v/>
      </c>
    </row>
    <row r="949">
      <c r="B949" t="str">
        <f>IF(B940&lt;$C$8,B940+1,"")</f>
        <v/>
      </c>
      <c r="C949" t="str">
        <f>IMAGE("https://api.qrserver.com/v1/create-qr-code/?size=150x150&amp;data="&amp;ENCODEURL(C947))</f>
        <v/>
      </c>
    </row>
    <row r="955">
      <c r="B955" t="str">
        <f>IF(B958&lt;&gt;"","SLOT CONTROLLER","")</f>
        <v/>
      </c>
    </row>
    <row r="956">
      <c r="B956" t="str">
        <f>IF(B958&lt;&gt;"","EVSE ID ","")</f>
        <v/>
      </c>
      <c r="C956" t="str">
        <f>IF(B958&lt;&gt;"",CONCATENATE("KE*ROA*E",$C$3,"*",B958),"")</f>
        <v/>
      </c>
    </row>
    <row r="958">
      <c r="B958" t="str">
        <f>IF(B949&lt;$C$8,B949+1,"")</f>
        <v/>
      </c>
      <c r="C958" t="str">
        <f>IMAGE("https://api.qrserver.com/v1/create-qr-code/?size=150x150&amp;data="&amp;ENCODEURL(C956))</f>
        <v/>
      </c>
    </row>
    <row r="964">
      <c r="B964" t="str">
        <f>IF(B967&lt;&gt;"","SLOT CONTROLLER","")</f>
        <v/>
      </c>
    </row>
    <row r="965">
      <c r="B965" t="str">
        <f>IF(B967&lt;&gt;"","EVSE ID ","")</f>
        <v/>
      </c>
      <c r="C965" t="str">
        <f>IF(B967&lt;&gt;"",CONCATENATE("KE*ROA*E",$C$3,"*",B967),"")</f>
        <v/>
      </c>
    </row>
    <row r="967">
      <c r="B967" t="str">
        <f>IF(B958&lt;$C$8,B958+1,"")</f>
        <v/>
      </c>
      <c r="C967" t="str">
        <f>IMAGE("https://api.qrserver.com/v1/create-qr-code/?size=150x150&amp;data="&amp;ENCODEURL(C965))</f>
        <v/>
      </c>
    </row>
    <row r="973">
      <c r="B973" t="str">
        <f>IF(B976&lt;&gt;"","SLOT CONTROLLER","")</f>
        <v/>
      </c>
    </row>
    <row r="974">
      <c r="B974" t="str">
        <f>IF(B976&lt;&gt;"","EVSE ID ","")</f>
        <v/>
      </c>
      <c r="C974" t="str">
        <f>IF(B976&lt;&gt;"",CONCATENATE("KE*ROA*E",$C$3,"*",B976),"")</f>
        <v/>
      </c>
    </row>
    <row r="976">
      <c r="B976" t="str">
        <f>IF(B967&lt;$C$8,B967+1,"")</f>
        <v/>
      </c>
      <c r="C976" t="str">
        <f>IMAGE("https://api.qrserver.com/v1/create-qr-code/?size=150x150&amp;data="&amp;ENCODEURL(C974))</f>
        <v/>
      </c>
    </row>
    <row r="982">
      <c r="B982" t="str">
        <f>IF(B985&lt;&gt;"","SLOT CONTROLLER","")</f>
        <v/>
      </c>
    </row>
    <row r="983">
      <c r="B983" t="str">
        <f>IF(B985&lt;&gt;"","EVSE ID ","")</f>
        <v/>
      </c>
      <c r="C983" t="str">
        <f>IF(B985&lt;&gt;"",CONCATENATE("KE*ROA*E",$C$3,"*",B985),"")</f>
        <v/>
      </c>
    </row>
    <row r="985">
      <c r="B985" t="str">
        <f>IF(B976&lt;$C$8,B976+1,"")</f>
        <v/>
      </c>
      <c r="C985" t="str">
        <f>IMAGE("https://api.qrserver.com/v1/create-qr-code/?size=150x150&amp;data="&amp;ENCODEURL(C983))</f>
        <v/>
      </c>
    </row>
    <row r="991">
      <c r="B991" t="str">
        <f>IF(B994&lt;&gt;"","SLOT CONTROLLER","")</f>
        <v/>
      </c>
    </row>
    <row r="992">
      <c r="B992" t="str">
        <f>IF(B994&lt;&gt;"","EVSE ID ","")</f>
        <v/>
      </c>
      <c r="C992" t="str">
        <f>IF(B994&lt;&gt;"",CONCATENATE("KE*ROA*E",$C$3,"*",B994),"")</f>
        <v/>
      </c>
    </row>
    <row r="994">
      <c r="B994" t="str">
        <f>IF(B985&lt;$C$8,B985+1,"")</f>
        <v/>
      </c>
      <c r="C994" t="str">
        <f>IMAGE("https://api.qrserver.com/v1/create-qr-code/?size=150x150&amp;data="&amp;ENCODEURL(C992))</f>
        <v/>
      </c>
    </row>
    <row r="1000">
      <c r="B1000" t="str">
        <f>IF(B1003&lt;&gt;"","SLOT CONTROLLER","")</f>
        <v/>
      </c>
    </row>
    <row r="1001">
      <c r="B1001" t="str">
        <f>IF(B1003&lt;&gt;"","EVSE ID ","")</f>
        <v/>
      </c>
      <c r="C1001" t="str">
        <f>IF(B1003&lt;&gt;"",CONCATENATE("KE*ROA*E",$C$3,"*",B1003),"")</f>
        <v/>
      </c>
    </row>
    <row r="1003">
      <c r="B1003" t="str">
        <f>IF(B994&lt;$C$8,B994+1,"")</f>
        <v/>
      </c>
      <c r="C1003" t="str">
        <f>IMAGE("https://api.qrserver.com/v1/create-qr-code/?size=150x150&amp;data="&amp;ENCODEURL(C1001))</f>
        <v/>
      </c>
    </row>
    <row r="1009">
      <c r="B1009" t="str">
        <f>IF(B1012&lt;&gt;"","SLOT CONTROLLER","")</f>
        <v/>
      </c>
    </row>
    <row r="1010">
      <c r="B1010" t="str">
        <f>IF(B1012&lt;&gt;"","EVSE ID ","")</f>
        <v/>
      </c>
      <c r="C1010" t="str">
        <f>IF(B1012&lt;&gt;"",CONCATENATE("KE*ROA*E",$C$3,"*",B1012),"")</f>
        <v/>
      </c>
    </row>
    <row r="1012">
      <c r="B1012" t="str">
        <f>IF(B1003&lt;$C$8,B1003+1,"")</f>
        <v/>
      </c>
      <c r="C1012" t="str">
        <f>IMAGE("https://api.qrserver.com/v1/create-qr-code/?size=150x150&amp;data="&amp;ENCODEURL(C1010))</f>
        <v/>
      </c>
    </row>
  </sheetData>
  <mergeCells count="227">
    <mergeCell ref="B787:B790"/>
    <mergeCell ref="C787:C790"/>
    <mergeCell ref="B796:B799"/>
    <mergeCell ref="C796:C799"/>
    <mergeCell ref="B805:B808"/>
    <mergeCell ref="C805:C808"/>
    <mergeCell ref="C814:C817"/>
    <mergeCell ref="B814:B817"/>
    <mergeCell ref="B823:B826"/>
    <mergeCell ref="C823:C826"/>
    <mergeCell ref="B832:B835"/>
    <mergeCell ref="C832:C835"/>
    <mergeCell ref="B841:B844"/>
    <mergeCell ref="C841:C844"/>
    <mergeCell ref="B850:B853"/>
    <mergeCell ref="C850:C853"/>
    <mergeCell ref="B859:B862"/>
    <mergeCell ref="C859:C862"/>
    <mergeCell ref="B868:B871"/>
    <mergeCell ref="C868:C871"/>
    <mergeCell ref="C877:C880"/>
    <mergeCell ref="B877:B880"/>
    <mergeCell ref="B886:B889"/>
    <mergeCell ref="C886:C889"/>
    <mergeCell ref="B895:B898"/>
    <mergeCell ref="C895:C898"/>
    <mergeCell ref="B904:B907"/>
    <mergeCell ref="C904:C907"/>
    <mergeCell ref="B913:B916"/>
    <mergeCell ref="C913:C916"/>
    <mergeCell ref="B922:B925"/>
    <mergeCell ref="C922:C925"/>
    <mergeCell ref="B931:B934"/>
    <mergeCell ref="C931:C934"/>
    <mergeCell ref="C940:C943"/>
    <mergeCell ref="B940:B943"/>
    <mergeCell ref="B949:B952"/>
    <mergeCell ref="C949:C952"/>
    <mergeCell ref="B958:B961"/>
    <mergeCell ref="C958:C961"/>
    <mergeCell ref="B967:B970"/>
    <mergeCell ref="C967:C970"/>
    <mergeCell ref="B220:B223"/>
    <mergeCell ref="C220:C223"/>
    <mergeCell ref="B229:B232"/>
    <mergeCell ref="C229:C232"/>
    <mergeCell ref="B238:B241"/>
    <mergeCell ref="C238:C241"/>
    <mergeCell ref="C247:C250"/>
    <mergeCell ref="B247:B250"/>
    <mergeCell ref="B256:B259"/>
    <mergeCell ref="C256:C259"/>
    <mergeCell ref="B265:B268"/>
    <mergeCell ref="C265:C268"/>
    <mergeCell ref="B274:B277"/>
    <mergeCell ref="C274:C277"/>
    <mergeCell ref="B283:B286"/>
    <mergeCell ref="C283:C286"/>
    <mergeCell ref="B292:B295"/>
    <mergeCell ref="C292:C295"/>
    <mergeCell ref="B301:B304"/>
    <mergeCell ref="C301:C304"/>
    <mergeCell ref="C310:C313"/>
    <mergeCell ref="B310:B313"/>
    <mergeCell ref="B319:B322"/>
    <mergeCell ref="C319:C322"/>
    <mergeCell ref="B328:B331"/>
    <mergeCell ref="C328:C331"/>
    <mergeCell ref="B337:B340"/>
    <mergeCell ref="C337:C340"/>
    <mergeCell ref="B346:B349"/>
    <mergeCell ref="C346:C349"/>
    <mergeCell ref="B355:B358"/>
    <mergeCell ref="C355:C358"/>
    <mergeCell ref="B364:B367"/>
    <mergeCell ref="C364:C367"/>
    <mergeCell ref="C373:C376"/>
    <mergeCell ref="B373:B376"/>
    <mergeCell ref="B382:B385"/>
    <mergeCell ref="C382:C385"/>
    <mergeCell ref="B391:B394"/>
    <mergeCell ref="C391:C394"/>
    <mergeCell ref="B400:B403"/>
    <mergeCell ref="C400:C403"/>
    <mergeCell ref="B1003:B1006"/>
    <mergeCell ref="B1012:B1015"/>
    <mergeCell ref="C1012:C1015"/>
    <mergeCell ref="B976:B979"/>
    <mergeCell ref="C976:C979"/>
    <mergeCell ref="B985:B988"/>
    <mergeCell ref="C985:C988"/>
    <mergeCell ref="B994:B997"/>
    <mergeCell ref="C994:C997"/>
    <mergeCell ref="C1003:C1006"/>
    <mergeCell ref="A1:B8"/>
    <mergeCell ref="A10:C10"/>
    <mergeCell ref="A11:C11"/>
    <mergeCell ref="A12:C12"/>
    <mergeCell ref="A14:C16"/>
    <mergeCell ref="B22:B25"/>
    <mergeCell ref="C22:C25"/>
    <mergeCell ref="B31:B34"/>
    <mergeCell ref="C31:C34"/>
    <mergeCell ref="B40:B43"/>
    <mergeCell ref="C40:C43"/>
    <mergeCell ref="B49:B52"/>
    <mergeCell ref="C49:C52"/>
    <mergeCell ref="C58:C61"/>
    <mergeCell ref="B58:B61"/>
    <mergeCell ref="B67:B70"/>
    <mergeCell ref="C67:C70"/>
    <mergeCell ref="B76:B79"/>
    <mergeCell ref="C76:C79"/>
    <mergeCell ref="B85:B88"/>
    <mergeCell ref="C85:C88"/>
    <mergeCell ref="B94:B97"/>
    <mergeCell ref="C94:C97"/>
    <mergeCell ref="B103:B106"/>
    <mergeCell ref="C103:C106"/>
    <mergeCell ref="B112:B115"/>
    <mergeCell ref="C112:C115"/>
    <mergeCell ref="C121:C124"/>
    <mergeCell ref="B121:B124"/>
    <mergeCell ref="B130:B133"/>
    <mergeCell ref="C130:C133"/>
    <mergeCell ref="B139:B142"/>
    <mergeCell ref="C139:C142"/>
    <mergeCell ref="B148:B151"/>
    <mergeCell ref="C148:C151"/>
    <mergeCell ref="B157:B160"/>
    <mergeCell ref="C157:C160"/>
    <mergeCell ref="B166:B169"/>
    <mergeCell ref="C166:C169"/>
    <mergeCell ref="B175:B178"/>
    <mergeCell ref="C175:C178"/>
    <mergeCell ref="C184:C187"/>
    <mergeCell ref="B184:B187"/>
    <mergeCell ref="B193:B196"/>
    <mergeCell ref="C193:C196"/>
    <mergeCell ref="B202:B205"/>
    <mergeCell ref="C202:C205"/>
    <mergeCell ref="B211:B214"/>
    <mergeCell ref="C211:C214"/>
    <mergeCell ref="B409:B412"/>
    <mergeCell ref="C409:C412"/>
    <mergeCell ref="B418:B421"/>
    <mergeCell ref="C418:C421"/>
    <mergeCell ref="B427:B430"/>
    <mergeCell ref="C427:C430"/>
    <mergeCell ref="C436:C439"/>
    <mergeCell ref="B436:B439"/>
    <mergeCell ref="B445:B448"/>
    <mergeCell ref="C445:C448"/>
    <mergeCell ref="B454:B457"/>
    <mergeCell ref="C454:C457"/>
    <mergeCell ref="B463:B466"/>
    <mergeCell ref="C463:C466"/>
    <mergeCell ref="B472:B475"/>
    <mergeCell ref="C472:C475"/>
    <mergeCell ref="B481:B484"/>
    <mergeCell ref="C481:C484"/>
    <mergeCell ref="B490:B493"/>
    <mergeCell ref="C490:C493"/>
    <mergeCell ref="C499:C502"/>
    <mergeCell ref="B499:B502"/>
    <mergeCell ref="B508:B511"/>
    <mergeCell ref="C508:C511"/>
    <mergeCell ref="B517:B520"/>
    <mergeCell ref="C517:C520"/>
    <mergeCell ref="B526:B529"/>
    <mergeCell ref="C526:C529"/>
    <mergeCell ref="B535:B538"/>
    <mergeCell ref="C535:C538"/>
    <mergeCell ref="B544:B547"/>
    <mergeCell ref="C544:C547"/>
    <mergeCell ref="B553:B556"/>
    <mergeCell ref="C553:C556"/>
    <mergeCell ref="C562:C565"/>
    <mergeCell ref="B562:B565"/>
    <mergeCell ref="B571:B574"/>
    <mergeCell ref="C571:C574"/>
    <mergeCell ref="B580:B583"/>
    <mergeCell ref="C580:C583"/>
    <mergeCell ref="B589:B592"/>
    <mergeCell ref="C589:C592"/>
    <mergeCell ref="B598:B601"/>
    <mergeCell ref="C598:C601"/>
    <mergeCell ref="B607:B610"/>
    <mergeCell ref="C607:C610"/>
    <mergeCell ref="B616:B619"/>
    <mergeCell ref="C616:C619"/>
    <mergeCell ref="C625:C628"/>
    <mergeCell ref="B625:B628"/>
    <mergeCell ref="B634:B637"/>
    <mergeCell ref="C634:C637"/>
    <mergeCell ref="B643:B646"/>
    <mergeCell ref="C643:C646"/>
    <mergeCell ref="B652:B655"/>
    <mergeCell ref="C652:C655"/>
    <mergeCell ref="B661:B664"/>
    <mergeCell ref="C661:C664"/>
    <mergeCell ref="B670:B673"/>
    <mergeCell ref="C670:C673"/>
    <mergeCell ref="B679:B682"/>
    <mergeCell ref="C679:C682"/>
    <mergeCell ref="C688:C691"/>
    <mergeCell ref="B688:B691"/>
    <mergeCell ref="B697:B700"/>
    <mergeCell ref="C697:C700"/>
    <mergeCell ref="B706:B709"/>
    <mergeCell ref="C706:C709"/>
    <mergeCell ref="B715:B718"/>
    <mergeCell ref="C715:C718"/>
    <mergeCell ref="B724:B727"/>
    <mergeCell ref="C724:C727"/>
    <mergeCell ref="B733:B736"/>
    <mergeCell ref="C733:C736"/>
    <mergeCell ref="B742:B745"/>
    <mergeCell ref="C742:C745"/>
    <mergeCell ref="C751:C754"/>
    <mergeCell ref="B751:B754"/>
    <mergeCell ref="B760:B763"/>
    <mergeCell ref="C760:C763"/>
    <mergeCell ref="B769:B772"/>
    <mergeCell ref="C769:C772"/>
    <mergeCell ref="B778:B781"/>
    <mergeCell ref="C778:C781"/>
  </mergeCells>
  <pageMargins left="0.03937007874015748" right="0.03937007874015748" top="0.03937007874015748" bottom="0.03937007874015748" header="0" footer="0"/>
  <ignoredErrors>
    <ignoredError numberStoredAsText="1" sqref="A1:C1016"/>
  </ignoredErrors>
</worksheet>
</file>

<file path=xl/worksheets/sheet10.xml><?xml version="1.0" encoding="utf-8"?>
<worksheet xmlns="http://schemas.openxmlformats.org/spreadsheetml/2006/main" xmlns:r="http://schemas.openxmlformats.org/officeDocument/2006/relationships">
  <dimension ref="A1:C1009"/>
  <sheetViews>
    <sheetView workbookViewId="0" rightToLeft="0"/>
  </sheetViews>
  <sheetData>
    <row r="1">
      <c r="A1" t="str">
        <v>Input Section</v>
      </c>
      <c r="C1" t="str">
        <v>Select and fill Blue Sections</v>
      </c>
    </row>
    <row r="2">
      <c r="C2" t="str">
        <v>Roam Hub</v>
      </c>
    </row>
    <row r="3">
      <c r="C3" t="str">
        <v>#RH-KE-A-02</v>
      </c>
    </row>
    <row r="4">
      <c r="C4" t="str">
        <f>VLOOKUP(C3,'RH - KE'!H:N,7,FALSE)</f>
        <v>Roam Hub - Wayaki Way</v>
      </c>
    </row>
    <row r="5">
      <c r="C5" t="str">
        <v>Model Charger</v>
      </c>
    </row>
    <row r="6">
      <c r="C6" t="str">
        <v>10002048.A1</v>
      </c>
    </row>
    <row r="7">
      <c r="C7" t="str">
        <v>Number of Slots Start</v>
      </c>
    </row>
    <row r="8">
      <c r="C8">
        <v>1</v>
      </c>
    </row>
    <row r="9">
      <c r="C9" t="str">
        <v>Number of Slots</v>
      </c>
    </row>
    <row r="10">
      <c r="C10">
        <v>18</v>
      </c>
    </row>
    <row r="12">
      <c r="B12" t="str">
        <v>FAST CHARGER</v>
      </c>
    </row>
    <row r="13">
      <c r="B13" t="str">
        <v>ITEM NO.</v>
      </c>
      <c r="C13" t="str">
        <f>C6</f>
        <v>10002048.A1</v>
      </c>
    </row>
    <row r="15">
      <c r="B15">
        <f>C8</f>
        <v>1</v>
      </c>
      <c r="C15" t="str">
        <f>IMAGE("https://api.qrserver.com/v1/create-qr-code/?size=150x150&amp;data="&amp;ENCODEURL(C13))</f>
        <v/>
      </c>
    </row>
    <row r="21">
      <c r="B21" t="str">
        <f>IF(B24&lt;&gt;"","FAST CHARGER","")</f>
        <v>FAST CHARGER</v>
      </c>
    </row>
    <row r="22">
      <c r="B22" t="str">
        <f>IF(B33&lt;&gt;"","ITEM NO.","")</f>
        <v>ITEM NO.</v>
      </c>
      <c r="C22" t="str">
        <f>IF(B24&lt;&gt;"",$C$6,"")</f>
        <v>10002048.A1</v>
      </c>
    </row>
    <row r="24">
      <c r="B24">
        <f>IF(B15&lt;$C$10,B15+1,"")</f>
        <v>2</v>
      </c>
      <c r="C24" t="str">
        <f>IMAGE("https://api.qrserver.com/v1/create-qr-code/?size=150x150&amp;data="&amp;ENCODEURL(C22))</f>
        <v/>
      </c>
    </row>
    <row r="30">
      <c r="B30" t="str">
        <f>IF(B33&lt;&gt;"","FAST CHARGER","")</f>
        <v>FAST CHARGER</v>
      </c>
    </row>
    <row r="31">
      <c r="B31" t="str">
        <f>IF(B42&lt;&gt;"","ITEM NO.","")</f>
        <v>ITEM NO.</v>
      </c>
      <c r="C31" t="str">
        <f>IF(B33&lt;&gt;"",$C$6,"")</f>
        <v>10002048.A1</v>
      </c>
    </row>
    <row r="33">
      <c r="B33">
        <f>IF(B24&lt;$C$10,B24+1,"")</f>
        <v>3</v>
      </c>
      <c r="C33" t="str">
        <f>IMAGE("https://api.qrserver.com/v1/create-qr-code/?size=150x150&amp;data="&amp;ENCODEURL(C31))</f>
        <v/>
      </c>
    </row>
    <row r="39">
      <c r="B39" t="str">
        <f>IF(B42&lt;&gt;"","FAST CHARGER","")</f>
        <v>FAST CHARGER</v>
      </c>
    </row>
    <row r="40">
      <c r="B40" t="str">
        <f>IF(B51&lt;&gt;"","ITEM NO.","")</f>
        <v>ITEM NO.</v>
      </c>
      <c r="C40" t="str">
        <f>IF(B42&lt;&gt;"",$C$6,"")</f>
        <v>10002048.A1</v>
      </c>
    </row>
    <row r="42">
      <c r="B42">
        <f>IF(B33&lt;$C$10,B33+1,"")</f>
        <v>4</v>
      </c>
      <c r="C42" t="str">
        <f>IMAGE("https://api.qrserver.com/v1/create-qr-code/?size=150x150&amp;data="&amp;ENCODEURL(C40))</f>
        <v/>
      </c>
    </row>
    <row r="48">
      <c r="B48" t="str">
        <f>IF(B51&lt;&gt;"","FAST CHARGER","")</f>
        <v>FAST CHARGER</v>
      </c>
    </row>
    <row r="49">
      <c r="B49" t="str">
        <f>IF(B60&lt;&gt;"","ITEM NO.","")</f>
        <v>ITEM NO.</v>
      </c>
      <c r="C49" t="str">
        <f>IF(B51&lt;&gt;"",$C$6,"")</f>
        <v>10002048.A1</v>
      </c>
    </row>
    <row r="51">
      <c r="B51">
        <f>IF(B42&lt;$C$10,B42+1,"")</f>
        <v>5</v>
      </c>
      <c r="C51" t="str">
        <f>IMAGE("https://api.qrserver.com/v1/create-qr-code/?size=150x150&amp;data="&amp;ENCODEURL(C49))</f>
        <v/>
      </c>
    </row>
    <row r="57">
      <c r="B57" t="str">
        <f>IF(B60&lt;&gt;"","FAST CHARGER","")</f>
        <v>FAST CHARGER</v>
      </c>
    </row>
    <row r="58">
      <c r="B58" t="str">
        <f>IF(B69&lt;&gt;"","ITEM NO.","")</f>
        <v>ITEM NO.</v>
      </c>
      <c r="C58" t="str">
        <f>IF(B60&lt;&gt;"",$C$6,"")</f>
        <v>10002048.A1</v>
      </c>
    </row>
    <row r="60">
      <c r="B60">
        <f>IF(B51&lt;$C$10,B51+1,"")</f>
        <v>6</v>
      </c>
      <c r="C60" t="str">
        <f>IMAGE("https://api.qrserver.com/v1/create-qr-code/?size=150x150&amp;data="&amp;ENCODEURL(C58))</f>
        <v/>
      </c>
    </row>
    <row r="66">
      <c r="B66" t="str">
        <f>IF(B69&lt;&gt;"","FAST CHARGER","")</f>
        <v>FAST CHARGER</v>
      </c>
    </row>
    <row r="67">
      <c r="B67" t="str">
        <f>IF(B78&lt;&gt;"","ITEM NO.","")</f>
        <v>ITEM NO.</v>
      </c>
      <c r="C67" t="str">
        <f>IF(B69&lt;&gt;"",$C$6,"")</f>
        <v>10002048.A1</v>
      </c>
    </row>
    <row r="69">
      <c r="B69">
        <f>IF(B60&lt;$C$10,B60+1,"")</f>
        <v>7</v>
      </c>
      <c r="C69" t="str">
        <f>IMAGE("https://api.qrserver.com/v1/create-qr-code/?size=150x150&amp;data="&amp;ENCODEURL(C67))</f>
        <v/>
      </c>
    </row>
    <row r="75">
      <c r="B75" t="str">
        <f>IF(B78&lt;&gt;"","FAST CHARGER","")</f>
        <v>FAST CHARGER</v>
      </c>
    </row>
    <row r="76">
      <c r="B76" t="str">
        <f>IF(B87&lt;&gt;"","ITEM NO.","")</f>
        <v>ITEM NO.</v>
      </c>
      <c r="C76" t="str">
        <f>IF(B78&lt;&gt;"",$C$6,"")</f>
        <v>10002048.A1</v>
      </c>
    </row>
    <row r="78">
      <c r="B78">
        <f>IF(B69&lt;$C$10,B69+1,"")</f>
        <v>8</v>
      </c>
      <c r="C78" t="str">
        <f>IMAGE("https://api.qrserver.com/v1/create-qr-code/?size=150x150&amp;data="&amp;ENCODEURL(C76))</f>
        <v/>
      </c>
    </row>
    <row r="84">
      <c r="B84" t="str">
        <f>IF(B87&lt;&gt;"","FAST CHARGER","")</f>
        <v>FAST CHARGER</v>
      </c>
    </row>
    <row r="85">
      <c r="B85" t="str">
        <f>IF(B96&lt;&gt;"","ITEM NO.","")</f>
        <v>ITEM NO.</v>
      </c>
      <c r="C85" t="str">
        <f>IF(B87&lt;&gt;"",$C$6,"")</f>
        <v>10002048.A1</v>
      </c>
    </row>
    <row r="87">
      <c r="B87">
        <f>IF(B78&lt;$C$10,B78+1,"")</f>
        <v>9</v>
      </c>
      <c r="C87" t="str">
        <f>IMAGE("https://api.qrserver.com/v1/create-qr-code/?size=150x150&amp;data="&amp;ENCODEURL(C85))</f>
        <v/>
      </c>
    </row>
    <row r="93">
      <c r="B93" t="str">
        <f>IF(B96&lt;&gt;"","FAST CHARGER","")</f>
        <v>FAST CHARGER</v>
      </c>
    </row>
    <row r="94">
      <c r="B94" t="str">
        <f>IF(B105&lt;&gt;"","ITEM NO.","")</f>
        <v>ITEM NO.</v>
      </c>
      <c r="C94" t="str">
        <f>IF(B96&lt;&gt;"",$C$6,"")</f>
        <v>10002048.A1</v>
      </c>
    </row>
    <row r="96">
      <c r="B96">
        <f>IF(B87&lt;$C$10,B87+1,"")</f>
        <v>10</v>
      </c>
      <c r="C96" t="str">
        <f>IMAGE("https://api.qrserver.com/v1/create-qr-code/?size=150x150&amp;data="&amp;ENCODEURL(C94))</f>
        <v/>
      </c>
    </row>
    <row r="102">
      <c r="B102" t="str">
        <f>IF(B105&lt;&gt;"","FAST CHARGER","")</f>
        <v>FAST CHARGER</v>
      </c>
    </row>
    <row r="103">
      <c r="B103" t="str">
        <f>IF(B114&lt;&gt;"","ITEM NO.","")</f>
        <v>ITEM NO.</v>
      </c>
      <c r="C103" t="str">
        <f>IF(B105&lt;&gt;"",$C$6,"")</f>
        <v>10002048.A1</v>
      </c>
    </row>
    <row r="105">
      <c r="B105">
        <f>IF(B96&lt;$C$10,B96+1,"")</f>
        <v>11</v>
      </c>
      <c r="C105" t="str">
        <f>IMAGE("https://api.qrserver.com/v1/create-qr-code/?size=150x150&amp;data="&amp;ENCODEURL(C103))</f>
        <v/>
      </c>
    </row>
    <row r="111">
      <c r="B111" t="str">
        <f>IF(B114&lt;&gt;"","FAST CHARGER","")</f>
        <v>FAST CHARGER</v>
      </c>
    </row>
    <row r="112">
      <c r="B112" t="str">
        <f>IF(B123&lt;&gt;"","ITEM NO.","")</f>
        <v>ITEM NO.</v>
      </c>
      <c r="C112" t="str">
        <f>IF(B114&lt;&gt;"",$C$6,"")</f>
        <v>10002048.A1</v>
      </c>
    </row>
    <row r="114">
      <c r="B114">
        <f>IF(B105&lt;$C$10,B105+1,"")</f>
        <v>12</v>
      </c>
      <c r="C114" t="str">
        <f>IMAGE("https://api.qrserver.com/v1/create-qr-code/?size=150x150&amp;data="&amp;ENCODEURL(C112))</f>
        <v/>
      </c>
    </row>
    <row r="120">
      <c r="B120" t="str">
        <f>IF(B123&lt;&gt;"","FAST CHARGER","")</f>
        <v>FAST CHARGER</v>
      </c>
    </row>
    <row r="121">
      <c r="B121" t="str">
        <f>IF(B132&lt;&gt;"","ITEM NO.","")</f>
        <v>ITEM NO.</v>
      </c>
      <c r="C121" t="str">
        <f>IF(B123&lt;&gt;"",$C$6,"")</f>
        <v>10002048.A1</v>
      </c>
    </row>
    <row r="123">
      <c r="B123">
        <f>IF(B114&lt;$C$10,B114+1,"")</f>
        <v>13</v>
      </c>
      <c r="C123" t="str">
        <f>IMAGE("https://api.qrserver.com/v1/create-qr-code/?size=150x150&amp;data="&amp;ENCODEURL(C121))</f>
        <v/>
      </c>
    </row>
    <row r="129">
      <c r="B129" t="str">
        <f>IF(B132&lt;&gt;"","FAST CHARGER","")</f>
        <v>FAST CHARGER</v>
      </c>
    </row>
    <row r="130">
      <c r="B130" t="str">
        <f>IF(B141&lt;&gt;"","ITEM NO.","")</f>
        <v>ITEM NO.</v>
      </c>
      <c r="C130" t="str">
        <f>IF(B132&lt;&gt;"",$C$6,"")</f>
        <v>10002048.A1</v>
      </c>
    </row>
    <row r="132">
      <c r="B132">
        <f>IF(B123&lt;$C$10,B123+1,"")</f>
        <v>14</v>
      </c>
      <c r="C132" t="str">
        <f>IMAGE("https://api.qrserver.com/v1/create-qr-code/?size=150x150&amp;data="&amp;ENCODEURL(C130))</f>
        <v/>
      </c>
    </row>
    <row r="138">
      <c r="B138" t="str">
        <f>IF(B141&lt;&gt;"","FAST CHARGER","")</f>
        <v>FAST CHARGER</v>
      </c>
    </row>
    <row r="139">
      <c r="B139" t="str">
        <f>IF(B150&lt;&gt;"","ITEM NO.","")</f>
        <v>ITEM NO.</v>
      </c>
      <c r="C139" t="str">
        <f>IF(B141&lt;&gt;"",$C$6,"")</f>
        <v>10002048.A1</v>
      </c>
    </row>
    <row r="141">
      <c r="B141">
        <f>IF(B132&lt;$C$10,B132+1,"")</f>
        <v>15</v>
      </c>
      <c r="C141" t="str">
        <f>IMAGE("https://api.qrserver.com/v1/create-qr-code/?size=150x150&amp;data="&amp;ENCODEURL(C139))</f>
        <v/>
      </c>
    </row>
    <row r="147">
      <c r="B147" t="str">
        <f>IF(B150&lt;&gt;"","FAST CHARGER","")</f>
        <v>FAST CHARGER</v>
      </c>
    </row>
    <row r="148">
      <c r="B148" t="str">
        <f>IF(B159&lt;&gt;"","ITEM NO.","")</f>
        <v>ITEM NO.</v>
      </c>
      <c r="C148" t="str">
        <f>IF(B150&lt;&gt;"",$C$6,"")</f>
        <v>10002048.A1</v>
      </c>
    </row>
    <row r="150">
      <c r="B150">
        <f>IF(B141&lt;$C$10,B141+1,"")</f>
        <v>16</v>
      </c>
      <c r="C150" t="str">
        <f>IMAGE("https://api.qrserver.com/v1/create-qr-code/?size=150x150&amp;data="&amp;ENCODEURL(C148))</f>
        <v/>
      </c>
    </row>
    <row r="156">
      <c r="B156" t="str">
        <f>IF(B159&lt;&gt;"","FAST CHARGER","")</f>
        <v>FAST CHARGER</v>
      </c>
    </row>
    <row r="157">
      <c r="B157" t="str">
        <f>IF(B168&lt;&gt;"","ITEM NO.","")</f>
        <v>ITEM NO.</v>
      </c>
      <c r="C157" t="str">
        <f>IF(B159&lt;&gt;"",$C$6,"")</f>
        <v>10002048.A1</v>
      </c>
    </row>
    <row r="159">
      <c r="B159">
        <f>IF(B150&lt;$C$10,B150+1,"")</f>
        <v>17</v>
      </c>
      <c r="C159" t="str">
        <f>IMAGE("https://api.qrserver.com/v1/create-qr-code/?size=150x150&amp;data="&amp;ENCODEURL(C157))</f>
        <v/>
      </c>
    </row>
    <row r="165">
      <c r="B165" t="str">
        <f>IF(B168&lt;&gt;"","FAST CHARGER","")</f>
        <v>FAST CHARGER</v>
      </c>
    </row>
    <row r="166">
      <c r="B166" t="str">
        <f>IF(B177&lt;&gt;"","ITEM NO.","")</f>
        <v/>
      </c>
      <c r="C166" t="str">
        <f>IF(B168&lt;&gt;"",$C$6,"")</f>
        <v>10002048.A1</v>
      </c>
    </row>
    <row r="168">
      <c r="B168">
        <f>IF(B159&lt;$C$10,B159+1,"")</f>
        <v>18</v>
      </c>
      <c r="C168" t="str">
        <f>IMAGE("https://api.qrserver.com/v1/create-qr-code/?size=150x150&amp;data="&amp;ENCODEURL(C166))</f>
        <v/>
      </c>
    </row>
    <row r="174">
      <c r="B174" t="str">
        <f>IF(B177&lt;&gt;"","FAST CHARGER","")</f>
        <v/>
      </c>
    </row>
    <row r="175">
      <c r="B175" t="str">
        <f>IF(B186&lt;&gt;"","ITEM NO.","")</f>
        <v/>
      </c>
      <c r="C175" t="str">
        <f>IF(B177&lt;&gt;"",$C$6,"")</f>
        <v/>
      </c>
    </row>
    <row r="177">
      <c r="B177" t="str">
        <f>IF(B168&lt;$C$10,B168+1,"")</f>
        <v/>
      </c>
      <c r="C177" t="str">
        <f>IMAGE("https://api.qrserver.com/v1/create-qr-code/?size=150x150&amp;data="&amp;ENCODEURL(C175))</f>
        <v/>
      </c>
    </row>
    <row r="183">
      <c r="B183" t="str">
        <f>IF(B186&lt;&gt;"","FAST CHARGER","")</f>
        <v/>
      </c>
    </row>
    <row r="184">
      <c r="B184" t="str">
        <f>IF(B195&lt;&gt;"","ITEM NO.","")</f>
        <v/>
      </c>
      <c r="C184" t="str">
        <f>IF(B186&lt;&gt;"",$C$6,"")</f>
        <v/>
      </c>
    </row>
    <row r="186">
      <c r="B186" t="str">
        <f>IF(B177&lt;$C$10,B177+1,"")</f>
        <v/>
      </c>
      <c r="C186" t="str">
        <f>IMAGE("https://api.qrserver.com/v1/create-qr-code/?size=150x150&amp;data="&amp;ENCODEURL(C184))</f>
        <v/>
      </c>
    </row>
    <row r="192">
      <c r="B192" t="str">
        <f>IF(B195&lt;&gt;"","FAST CHARGER","")</f>
        <v/>
      </c>
    </row>
    <row r="193">
      <c r="B193" t="str">
        <f>IF(B204&lt;&gt;"","ITEM NO.","")</f>
        <v/>
      </c>
      <c r="C193" t="str">
        <f>IF(B195&lt;&gt;"",$C$6,"")</f>
        <v/>
      </c>
    </row>
    <row r="195">
      <c r="B195" t="str">
        <f>IF(B186&lt;$C$10,B186+1,"")</f>
        <v/>
      </c>
      <c r="C195" t="str">
        <f>IMAGE("https://api.qrserver.com/v1/create-qr-code/?size=150x150&amp;data="&amp;ENCODEURL(C193))</f>
        <v/>
      </c>
    </row>
    <row r="201">
      <c r="B201" t="str">
        <f>IF(B204&lt;&gt;"","FAST CHARGER","")</f>
        <v/>
      </c>
    </row>
    <row r="202">
      <c r="B202" t="str">
        <f>IF(B213&lt;&gt;"","ITEM NO.","")</f>
        <v/>
      </c>
      <c r="C202" t="str">
        <f>IF(B204&lt;&gt;"",$C$6,"")</f>
        <v/>
      </c>
    </row>
    <row r="204">
      <c r="B204" t="str">
        <f>IF(B195&lt;$C$10,B195+1,"")</f>
        <v/>
      </c>
      <c r="C204" t="str">
        <f>IMAGE("https://api.qrserver.com/v1/create-qr-code/?size=150x150&amp;data="&amp;ENCODEURL(C202))</f>
        <v/>
      </c>
    </row>
    <row r="210">
      <c r="B210" t="str">
        <f>IF(B213&lt;&gt;"","FAST CHARGER","")</f>
        <v/>
      </c>
    </row>
    <row r="211">
      <c r="B211" t="str">
        <f>IF(B222&lt;&gt;"","ITEM NO.","")</f>
        <v/>
      </c>
      <c r="C211" t="str">
        <f>IF(B213&lt;&gt;"",$C$6,"")</f>
        <v/>
      </c>
    </row>
    <row r="213">
      <c r="B213" t="str">
        <f>IF(B204&lt;$C$10,B204+1,"")</f>
        <v/>
      </c>
      <c r="C213" t="str">
        <f>IMAGE("https://api.qrserver.com/v1/create-qr-code/?size=150x150&amp;data="&amp;ENCODEURL(C211))</f>
        <v/>
      </c>
    </row>
    <row r="219">
      <c r="B219" t="str">
        <f>IF(B222&lt;&gt;"","FAST CHARGER","")</f>
        <v/>
      </c>
    </row>
    <row r="220">
      <c r="B220" t="str">
        <f>IF(B231&lt;&gt;"","ITEM NO.","")</f>
        <v/>
      </c>
      <c r="C220" t="str">
        <f>IF(B222&lt;&gt;"",$C$6,"")</f>
        <v/>
      </c>
    </row>
    <row r="222">
      <c r="B222" t="str">
        <f>IF(B213&lt;$C$10,B213+1,"")</f>
        <v/>
      </c>
      <c r="C222" t="str">
        <f>IMAGE("https://api.qrserver.com/v1/create-qr-code/?size=150x150&amp;data="&amp;ENCODEURL(C220))</f>
        <v/>
      </c>
    </row>
    <row r="228">
      <c r="B228" t="str">
        <f>IF(B231&lt;&gt;"","FAST CHARGER","")</f>
        <v/>
      </c>
    </row>
    <row r="229">
      <c r="B229" t="str">
        <f>IF(B240&lt;&gt;"","ITEM NO.","")</f>
        <v/>
      </c>
      <c r="C229" t="str">
        <f>IF(B231&lt;&gt;"",$C$6,"")</f>
        <v/>
      </c>
    </row>
    <row r="231">
      <c r="B231" t="str">
        <f>IF(B222&lt;$C$10,B222+1,"")</f>
        <v/>
      </c>
      <c r="C231" t="str">
        <f>IMAGE("https://api.qrserver.com/v1/create-qr-code/?size=150x150&amp;data="&amp;ENCODEURL(C229))</f>
        <v/>
      </c>
    </row>
    <row r="237">
      <c r="B237" t="str">
        <f>IF(B240&lt;&gt;"","FAST CHARGER","")</f>
        <v/>
      </c>
    </row>
    <row r="238">
      <c r="B238" t="str">
        <f>IF(B249&lt;&gt;"","ITEM NO.","")</f>
        <v/>
      </c>
      <c r="C238" t="str">
        <f>IF(B240&lt;&gt;"",$C$6,"")</f>
        <v/>
      </c>
    </row>
    <row r="240">
      <c r="B240" t="str">
        <f>IF(B231&lt;$C$10,B231+1,"")</f>
        <v/>
      </c>
      <c r="C240" t="str">
        <f>IMAGE("https://api.qrserver.com/v1/create-qr-code/?size=150x150&amp;data="&amp;ENCODEURL(C238))</f>
        <v/>
      </c>
    </row>
    <row r="246">
      <c r="B246" t="str">
        <f>IF(B249&lt;&gt;"","FAST CHARGER","")</f>
        <v/>
      </c>
    </row>
    <row r="247">
      <c r="B247" t="str">
        <f>IF(B258&lt;&gt;"","ITEM NO.","")</f>
        <v/>
      </c>
      <c r="C247" t="str">
        <f>IF(B249&lt;&gt;"",$C$6,"")</f>
        <v/>
      </c>
    </row>
    <row r="249">
      <c r="B249" t="str">
        <f>IF(B240&lt;$C$10,B240+1,"")</f>
        <v/>
      </c>
      <c r="C249" t="str">
        <f>IMAGE("https://api.qrserver.com/v1/create-qr-code/?size=150x150&amp;data="&amp;ENCODEURL(C247))</f>
        <v/>
      </c>
    </row>
    <row r="255">
      <c r="B255" t="str">
        <f>IF(B258&lt;&gt;"","FAST CHARGER","")</f>
        <v/>
      </c>
    </row>
    <row r="256">
      <c r="B256" t="str">
        <f>IF(B267&lt;&gt;"","ITEM NO.","")</f>
        <v/>
      </c>
      <c r="C256" t="str">
        <f>IF(B258&lt;&gt;"",$C$6,"")</f>
        <v/>
      </c>
    </row>
    <row r="258">
      <c r="B258" t="str">
        <f>IF(B249&lt;$C$10,B249+1,"")</f>
        <v/>
      </c>
      <c r="C258" t="str">
        <f>IMAGE("https://api.qrserver.com/v1/create-qr-code/?size=150x150&amp;data="&amp;ENCODEURL(C256))</f>
        <v/>
      </c>
    </row>
    <row r="264">
      <c r="B264" t="str">
        <f>IF(B267&lt;&gt;"","FAST CHARGER","")</f>
        <v/>
      </c>
    </row>
    <row r="265">
      <c r="B265" t="str">
        <f>IF(B276&lt;&gt;"","ITEM NO.","")</f>
        <v/>
      </c>
      <c r="C265" t="str">
        <f>IF(B267&lt;&gt;"",$C$6,"")</f>
        <v/>
      </c>
    </row>
    <row r="267">
      <c r="B267" t="str">
        <f>IF(B258&lt;$C$10,B258+1,"")</f>
        <v/>
      </c>
      <c r="C267" t="str">
        <f>IMAGE("https://api.qrserver.com/v1/create-qr-code/?size=150x150&amp;data="&amp;ENCODEURL(C265))</f>
        <v/>
      </c>
    </row>
    <row r="273">
      <c r="B273" t="str">
        <f>IF(B276&lt;&gt;"","FAST CHARGER","")</f>
        <v/>
      </c>
    </row>
    <row r="274">
      <c r="B274" t="str">
        <f>IF(B285&lt;&gt;"","ITEM NO.","")</f>
        <v/>
      </c>
      <c r="C274" t="str">
        <f>IF(B276&lt;&gt;"",$C$6,"")</f>
        <v/>
      </c>
    </row>
    <row r="276">
      <c r="B276" t="str">
        <f>IF(B267&lt;$C$10,B267+1,"")</f>
        <v/>
      </c>
      <c r="C276" t="str">
        <f>IMAGE("https://api.qrserver.com/v1/create-qr-code/?size=150x150&amp;data="&amp;ENCODEURL(C274))</f>
        <v/>
      </c>
    </row>
    <row r="282">
      <c r="B282" t="str">
        <f>IF(B285&lt;&gt;"","FAST CHARGER","")</f>
        <v/>
      </c>
    </row>
    <row r="283">
      <c r="B283" t="str">
        <f>IF(B294&lt;&gt;"","ITEM NO.","")</f>
        <v/>
      </c>
      <c r="C283" t="str">
        <f>IF(B285&lt;&gt;"",$C$6,"")</f>
        <v/>
      </c>
    </row>
    <row r="285">
      <c r="B285" t="str">
        <f>IF(B276&lt;$C$10,B276+1,"")</f>
        <v/>
      </c>
      <c r="C285" t="str">
        <f>IMAGE("https://api.qrserver.com/v1/create-qr-code/?size=150x150&amp;data="&amp;ENCODEURL(C283))</f>
        <v/>
      </c>
    </row>
    <row r="291">
      <c r="B291" t="str">
        <f>IF(B294&lt;&gt;"","FAST CHARGER","")</f>
        <v/>
      </c>
    </row>
    <row r="292">
      <c r="B292" t="str">
        <f>IF(B303&lt;&gt;"","ITEM NO.","")</f>
        <v/>
      </c>
      <c r="C292" t="str">
        <f>IF(B294&lt;&gt;"",$C$6,"")</f>
        <v/>
      </c>
    </row>
    <row r="294">
      <c r="B294" t="str">
        <f>IF(B285&lt;$C$10,B285+1,"")</f>
        <v/>
      </c>
      <c r="C294" t="str">
        <f>IMAGE("https://api.qrserver.com/v1/create-qr-code/?size=150x150&amp;data="&amp;ENCODEURL(C292))</f>
        <v/>
      </c>
    </row>
    <row r="300">
      <c r="B300" t="str">
        <f>IF(B303&lt;&gt;"","FAST CHARGER","")</f>
        <v/>
      </c>
    </row>
    <row r="301">
      <c r="B301" t="str">
        <f>IF(B312&lt;&gt;"","ITEM NO.","")</f>
        <v/>
      </c>
      <c r="C301" t="str">
        <f>IF(B303&lt;&gt;"",$C$6,"")</f>
        <v/>
      </c>
    </row>
    <row r="303">
      <c r="B303" t="str">
        <f>IF(B294&lt;$C$10,B294+1,"")</f>
        <v/>
      </c>
      <c r="C303" t="str">
        <f>IMAGE("https://api.qrserver.com/v1/create-qr-code/?size=150x150&amp;data="&amp;ENCODEURL(C301))</f>
        <v/>
      </c>
    </row>
    <row r="309">
      <c r="B309" t="str">
        <f>IF(B312&lt;&gt;"","FAST CHARGER","")</f>
        <v/>
      </c>
    </row>
    <row r="310">
      <c r="B310" t="str">
        <f>IF(B321&lt;&gt;"","ITEM NO.","")</f>
        <v/>
      </c>
      <c r="C310" t="str">
        <f>IF(B312&lt;&gt;"",$C$6,"")</f>
        <v/>
      </c>
    </row>
    <row r="312">
      <c r="B312" t="str">
        <f>IF(B303&lt;$C$10,B303+1,"")</f>
        <v/>
      </c>
      <c r="C312" t="str">
        <f>IMAGE("https://api.qrserver.com/v1/create-qr-code/?size=150x150&amp;data="&amp;ENCODEURL(C310))</f>
        <v/>
      </c>
    </row>
    <row r="318">
      <c r="B318" t="str">
        <f>IF(B321&lt;&gt;"","FAST CHARGER","")</f>
        <v/>
      </c>
    </row>
    <row r="319">
      <c r="B319" t="str">
        <f>IF(B330&lt;&gt;"","ITEM NO.","")</f>
        <v/>
      </c>
      <c r="C319" t="str">
        <f>IF(B321&lt;&gt;"",$C$6,"")</f>
        <v/>
      </c>
    </row>
    <row r="321">
      <c r="B321" t="str">
        <f>IF(B312&lt;$C$10,B312+1,"")</f>
        <v/>
      </c>
      <c r="C321" t="str">
        <f>IMAGE("https://api.qrserver.com/v1/create-qr-code/?size=150x150&amp;data="&amp;ENCODEURL(C319))</f>
        <v/>
      </c>
    </row>
    <row r="327">
      <c r="B327" t="str">
        <f>IF(B330&lt;&gt;"","FAST CHARGER","")</f>
        <v/>
      </c>
    </row>
    <row r="328">
      <c r="B328" t="str">
        <f>IF(B339&lt;&gt;"","ITEM NO.","")</f>
        <v/>
      </c>
      <c r="C328" t="str">
        <f>IF(B330&lt;&gt;"",$C$6,"")</f>
        <v/>
      </c>
    </row>
    <row r="330">
      <c r="B330" t="str">
        <f>IF(B321&lt;$C$10,B321+1,"")</f>
        <v/>
      </c>
      <c r="C330" t="str">
        <f>IMAGE("https://api.qrserver.com/v1/create-qr-code/?size=150x150&amp;data="&amp;ENCODEURL(C328))</f>
        <v/>
      </c>
    </row>
    <row r="336">
      <c r="B336" t="str">
        <f>IF(B339&lt;&gt;"","FAST CHARGER","")</f>
        <v/>
      </c>
    </row>
    <row r="337">
      <c r="B337" t="str">
        <f>IF(B348&lt;&gt;"","ITEM NO.","")</f>
        <v/>
      </c>
      <c r="C337" t="str">
        <f>IF(B339&lt;&gt;"",$C$6,"")</f>
        <v/>
      </c>
    </row>
    <row r="339">
      <c r="B339" t="str">
        <f>IF(B330&lt;$C$10,B330+1,"")</f>
        <v/>
      </c>
      <c r="C339" t="str">
        <f>IMAGE("https://api.qrserver.com/v1/create-qr-code/?size=150x150&amp;data="&amp;ENCODEURL(C337))</f>
        <v/>
      </c>
    </row>
    <row r="345">
      <c r="B345" t="str">
        <f>IF(B348&lt;&gt;"","FAST CHARGER","")</f>
        <v/>
      </c>
    </row>
    <row r="346">
      <c r="B346" t="str">
        <f>IF(B357&lt;&gt;"","ITEM NO.","")</f>
        <v/>
      </c>
      <c r="C346" t="str">
        <f>IF(B348&lt;&gt;"",$C$6,"")</f>
        <v/>
      </c>
    </row>
    <row r="348">
      <c r="B348" t="str">
        <f>IF(B339&lt;$C$10,B339+1,"")</f>
        <v/>
      </c>
      <c r="C348" t="str">
        <f>IMAGE("https://api.qrserver.com/v1/create-qr-code/?size=150x150&amp;data="&amp;ENCODEURL(C346))</f>
        <v/>
      </c>
    </row>
    <row r="354">
      <c r="B354" t="str">
        <f>IF(B357&lt;&gt;"","FAST CHARGER","")</f>
        <v/>
      </c>
    </row>
    <row r="355">
      <c r="B355" t="str">
        <f>IF(B366&lt;&gt;"","ITEM NO.","")</f>
        <v/>
      </c>
      <c r="C355" t="str">
        <f>IF(B357&lt;&gt;"",$C$6,"")</f>
        <v/>
      </c>
    </row>
    <row r="357">
      <c r="B357" t="str">
        <f>IF(B348&lt;$C$10,B348+1,"")</f>
        <v/>
      </c>
      <c r="C357" t="str">
        <f>IMAGE("https://api.qrserver.com/v1/create-qr-code/?size=150x150&amp;data="&amp;ENCODEURL(C355))</f>
        <v/>
      </c>
    </row>
    <row r="363">
      <c r="B363" t="str">
        <f>IF(B366&lt;&gt;"","FAST CHARGER","")</f>
        <v/>
      </c>
    </row>
    <row r="364">
      <c r="B364" t="str">
        <f>IF(B375&lt;&gt;"","ITEM NO.","")</f>
        <v/>
      </c>
      <c r="C364" t="str">
        <f>IF(B366&lt;&gt;"",$C$6,"")</f>
        <v/>
      </c>
    </row>
    <row r="366">
      <c r="B366" t="str">
        <f>IF(B357&lt;$C$10,B357+1,"")</f>
        <v/>
      </c>
      <c r="C366" t="str">
        <f>IMAGE("https://api.qrserver.com/v1/create-qr-code/?size=150x150&amp;data="&amp;ENCODEURL(C364))</f>
        <v/>
      </c>
    </row>
    <row r="372">
      <c r="B372" t="str">
        <f>IF(B375&lt;&gt;"","FAST CHARGER","")</f>
        <v/>
      </c>
    </row>
    <row r="373">
      <c r="B373" t="str">
        <f>IF(B384&lt;&gt;"","ITEM NO.","")</f>
        <v/>
      </c>
      <c r="C373" t="str">
        <f>IF(B375&lt;&gt;"",$C$6,"")</f>
        <v/>
      </c>
    </row>
    <row r="375">
      <c r="B375" t="str">
        <f>IF(B366&lt;$C$10,B366+1,"")</f>
        <v/>
      </c>
      <c r="C375" t="str">
        <f>IMAGE("https://api.qrserver.com/v1/create-qr-code/?size=150x150&amp;data="&amp;ENCODEURL(C373))</f>
        <v/>
      </c>
    </row>
    <row r="381">
      <c r="B381" t="str">
        <f>IF(B384&lt;&gt;"","FAST CHARGER","")</f>
        <v/>
      </c>
    </row>
    <row r="382">
      <c r="B382" t="str">
        <f>IF(B393&lt;&gt;"","ITEM NO.","")</f>
        <v/>
      </c>
      <c r="C382" t="str">
        <f>IF(B384&lt;&gt;"",$C$6,"")</f>
        <v/>
      </c>
    </row>
    <row r="384">
      <c r="B384" t="str">
        <f>IF(B375&lt;$C$10,B375+1,"")</f>
        <v/>
      </c>
      <c r="C384" t="str">
        <f>IMAGE("https://api.qrserver.com/v1/create-qr-code/?size=150x150&amp;data="&amp;ENCODEURL(C382))</f>
        <v/>
      </c>
    </row>
    <row r="390">
      <c r="B390" t="str">
        <f>IF(B393&lt;&gt;"","FAST CHARGER","")</f>
        <v/>
      </c>
    </row>
    <row r="391">
      <c r="B391" t="str">
        <f>IF(B402&lt;&gt;"","ITEM NO.","")</f>
        <v/>
      </c>
      <c r="C391" t="str">
        <f>IF(B393&lt;&gt;"",$C$6,"")</f>
        <v/>
      </c>
    </row>
    <row r="393">
      <c r="B393" t="str">
        <f>IF(B384&lt;$C$10,B384+1,"")</f>
        <v/>
      </c>
      <c r="C393" t="str">
        <f>IMAGE("https://api.qrserver.com/v1/create-qr-code/?size=150x150&amp;data="&amp;ENCODEURL(C391))</f>
        <v/>
      </c>
    </row>
    <row r="399">
      <c r="B399" t="str">
        <f>IF(B402&lt;&gt;"","FAST CHARGER","")</f>
        <v/>
      </c>
    </row>
    <row r="400">
      <c r="B400" t="str">
        <f>IF(B411&lt;&gt;"","ITEM NO.","")</f>
        <v/>
      </c>
      <c r="C400" t="str">
        <f>IF(B402&lt;&gt;"",$C$6,"")</f>
        <v/>
      </c>
    </row>
    <row r="402">
      <c r="B402" t="str">
        <f>IF(B393&lt;$C$10,B393+1,"")</f>
        <v/>
      </c>
      <c r="C402" t="str">
        <f>IMAGE("https://api.qrserver.com/v1/create-qr-code/?size=150x150&amp;data="&amp;ENCODEURL(C400))</f>
        <v/>
      </c>
    </row>
    <row r="408">
      <c r="B408" t="str">
        <f>IF(B411&lt;&gt;"","FAST CHARGER","")</f>
        <v/>
      </c>
    </row>
    <row r="409">
      <c r="B409" t="str">
        <f>IF(B420&lt;&gt;"","ITEM NO.","")</f>
        <v/>
      </c>
      <c r="C409" t="str">
        <f>IF(B411&lt;&gt;"",$C$6,"")</f>
        <v/>
      </c>
    </row>
    <row r="411">
      <c r="B411" t="str">
        <f>IF(B402&lt;$C$10,B402+1,"")</f>
        <v/>
      </c>
      <c r="C411" t="str">
        <f>IMAGE("https://api.qrserver.com/v1/create-qr-code/?size=150x150&amp;data="&amp;ENCODEURL(C409))</f>
        <v/>
      </c>
    </row>
    <row r="417">
      <c r="B417" t="str">
        <f>IF(B420&lt;&gt;"","FAST CHARGER","")</f>
        <v/>
      </c>
    </row>
    <row r="418">
      <c r="B418" t="str">
        <f>IF(B429&lt;&gt;"","ITEM NO.","")</f>
        <v/>
      </c>
      <c r="C418" t="str">
        <f>IF(B420&lt;&gt;"",$C$6,"")</f>
        <v/>
      </c>
    </row>
    <row r="420">
      <c r="B420" t="str">
        <f>IF(B411&lt;$C$10,B411+1,"")</f>
        <v/>
      </c>
      <c r="C420" t="str">
        <f>IMAGE("https://api.qrserver.com/v1/create-qr-code/?size=150x150&amp;data="&amp;ENCODEURL(C418))</f>
        <v/>
      </c>
    </row>
    <row r="426">
      <c r="B426" t="str">
        <f>IF(B429&lt;&gt;"","FAST CHARGER","")</f>
        <v/>
      </c>
    </row>
    <row r="427">
      <c r="B427" t="str">
        <f>IF(B438&lt;&gt;"","ITEM NO.","")</f>
        <v/>
      </c>
      <c r="C427" t="str">
        <f>IF(B429&lt;&gt;"",$C$6,"")</f>
        <v/>
      </c>
    </row>
    <row r="429">
      <c r="B429" t="str">
        <f>IF(B420&lt;$C$10,B420+1,"")</f>
        <v/>
      </c>
      <c r="C429" t="str">
        <f>IMAGE("https://api.qrserver.com/v1/create-qr-code/?size=150x150&amp;data="&amp;ENCODEURL(C427))</f>
        <v/>
      </c>
    </row>
    <row r="435">
      <c r="B435" t="str">
        <f>IF(B438&lt;&gt;"","FAST CHARGER","")</f>
        <v/>
      </c>
    </row>
    <row r="436">
      <c r="B436" t="str">
        <f>IF(B447&lt;&gt;"","ITEM NO.","")</f>
        <v/>
      </c>
      <c r="C436" t="str">
        <f>IF(B438&lt;&gt;"",$C$6,"")</f>
        <v/>
      </c>
    </row>
    <row r="438">
      <c r="B438" t="str">
        <f>IF(B429&lt;$C$10,B429+1,"")</f>
        <v/>
      </c>
      <c r="C438" t="str">
        <f>IMAGE("https://api.qrserver.com/v1/create-qr-code/?size=150x150&amp;data="&amp;ENCODEURL(C436))</f>
        <v/>
      </c>
    </row>
    <row r="444">
      <c r="B444" t="str">
        <f>IF(B447&lt;&gt;"","FAST CHARGER","")</f>
        <v/>
      </c>
    </row>
    <row r="445">
      <c r="B445" t="str">
        <f>IF(B456&lt;&gt;"","ITEM NO.","")</f>
        <v/>
      </c>
      <c r="C445" t="str">
        <f>IF(B447&lt;&gt;"",$C$6,"")</f>
        <v/>
      </c>
    </row>
    <row r="447">
      <c r="B447" t="str">
        <f>IF(B438&lt;$C$10,B438+1,"")</f>
        <v/>
      </c>
      <c r="C447" t="str">
        <f>IMAGE("https://api.qrserver.com/v1/create-qr-code/?size=150x150&amp;data="&amp;ENCODEURL(C445))</f>
        <v/>
      </c>
    </row>
    <row r="453">
      <c r="B453" t="str">
        <f>IF(B456&lt;&gt;"","FAST CHARGER","")</f>
        <v/>
      </c>
    </row>
    <row r="454">
      <c r="B454" t="str">
        <f>IF(B465&lt;&gt;"","ITEM NO.","")</f>
        <v/>
      </c>
      <c r="C454" t="str">
        <f>IF(B456&lt;&gt;"",$C$6,"")</f>
        <v/>
      </c>
    </row>
    <row r="456">
      <c r="B456" t="str">
        <f>IF(B447&lt;$C$10,B447+1,"")</f>
        <v/>
      </c>
      <c r="C456" t="str">
        <f>IMAGE("https://api.qrserver.com/v1/create-qr-code/?size=150x150&amp;data="&amp;ENCODEURL(C454))</f>
        <v/>
      </c>
    </row>
    <row r="462">
      <c r="B462" t="str">
        <f>IF(B465&lt;&gt;"","FAST CHARGER","")</f>
        <v/>
      </c>
    </row>
    <row r="463">
      <c r="B463" t="str">
        <f>IF(B474&lt;&gt;"","ITEM NO.","")</f>
        <v/>
      </c>
      <c r="C463" t="str">
        <f>IF(B465&lt;&gt;"",$C$6,"")</f>
        <v/>
      </c>
    </row>
    <row r="465">
      <c r="B465" t="str">
        <f>IF(B456&lt;$C$10,B456+1,"")</f>
        <v/>
      </c>
      <c r="C465" t="str">
        <f>IMAGE("https://api.qrserver.com/v1/create-qr-code/?size=150x150&amp;data="&amp;ENCODEURL(C463))</f>
        <v/>
      </c>
    </row>
    <row r="471">
      <c r="B471" t="str">
        <f>IF(B474&lt;&gt;"","FAST CHARGER","")</f>
        <v/>
      </c>
    </row>
    <row r="472">
      <c r="B472" t="str">
        <f>IF(B483&lt;&gt;"","ITEM NO.","")</f>
        <v/>
      </c>
      <c r="C472" t="str">
        <f>IF(B474&lt;&gt;"",$C$6,"")</f>
        <v/>
      </c>
    </row>
    <row r="474">
      <c r="B474" t="str">
        <f>IF(B465&lt;$C$10,B465+1,"")</f>
        <v/>
      </c>
      <c r="C474" t="str">
        <f>IMAGE("https://api.qrserver.com/v1/create-qr-code/?size=150x150&amp;data="&amp;ENCODEURL(C472))</f>
        <v/>
      </c>
    </row>
    <row r="480">
      <c r="B480" t="str">
        <f>IF(B483&lt;&gt;"","FAST CHARGER","")</f>
        <v/>
      </c>
    </row>
    <row r="481">
      <c r="B481" t="str">
        <f>IF(B492&lt;&gt;"","ITEM NO.","")</f>
        <v/>
      </c>
      <c r="C481" t="str">
        <f>IF(B483&lt;&gt;"",$C$6,"")</f>
        <v/>
      </c>
    </row>
    <row r="483">
      <c r="B483" t="str">
        <f>IF(B474&lt;$C$10,B474+1,"")</f>
        <v/>
      </c>
      <c r="C483" t="str">
        <f>IMAGE("https://api.qrserver.com/v1/create-qr-code/?size=150x150&amp;data="&amp;ENCODEURL(C481))</f>
        <v/>
      </c>
    </row>
    <row r="489">
      <c r="B489" t="str">
        <f>IF(B492&lt;&gt;"","FAST CHARGER","")</f>
        <v/>
      </c>
    </row>
    <row r="490">
      <c r="B490" t="str">
        <f>IF(B501&lt;&gt;"","ITEM NO.","")</f>
        <v/>
      </c>
      <c r="C490" t="str">
        <f>IF(B492&lt;&gt;"",$C$6,"")</f>
        <v/>
      </c>
    </row>
    <row r="492">
      <c r="B492" t="str">
        <f>IF(B483&lt;$C$10,B483+1,"")</f>
        <v/>
      </c>
      <c r="C492" t="str">
        <f>IMAGE("https://api.qrserver.com/v1/create-qr-code/?size=150x150&amp;data="&amp;ENCODEURL(C490))</f>
        <v/>
      </c>
    </row>
    <row r="498">
      <c r="B498" t="str">
        <f>IF(B501&lt;&gt;"","FAST CHARGER","")</f>
        <v/>
      </c>
    </row>
    <row r="499">
      <c r="B499" t="str">
        <f>IF(B510&lt;&gt;"","ITEM NO.","")</f>
        <v/>
      </c>
      <c r="C499" t="str">
        <f>IF(B501&lt;&gt;"",$C$6,"")</f>
        <v/>
      </c>
    </row>
    <row r="501">
      <c r="B501" t="str">
        <f>IF(B492&lt;$C$10,B492+1,"")</f>
        <v/>
      </c>
      <c r="C501" t="str">
        <f>IMAGE("https://api.qrserver.com/v1/create-qr-code/?size=150x150&amp;data="&amp;ENCODEURL(C499))</f>
        <v/>
      </c>
    </row>
    <row r="507">
      <c r="B507" t="str">
        <f>IF(B510&lt;&gt;"","FAST CHARGER","")</f>
        <v/>
      </c>
    </row>
    <row r="508">
      <c r="B508" t="str">
        <f>IF(B519&lt;&gt;"","ITEM NO.","")</f>
        <v/>
      </c>
      <c r="C508" t="str">
        <f>IF(B510&lt;&gt;"",$C$6,"")</f>
        <v/>
      </c>
    </row>
    <row r="510">
      <c r="B510" t="str">
        <f>IF(B501&lt;$C$10,B501+1,"")</f>
        <v/>
      </c>
      <c r="C510" t="str">
        <f>IMAGE("https://api.qrserver.com/v1/create-qr-code/?size=150x150&amp;data="&amp;ENCODEURL(C508))</f>
        <v/>
      </c>
    </row>
    <row r="516">
      <c r="B516" t="str">
        <f>IF(B519&lt;&gt;"","FAST CHARGER","")</f>
        <v/>
      </c>
    </row>
    <row r="517">
      <c r="B517" t="str">
        <f>IF(B528&lt;&gt;"","ITEM NO.","")</f>
        <v/>
      </c>
      <c r="C517" t="str">
        <f>IF(B519&lt;&gt;"",$C$6,"")</f>
        <v/>
      </c>
    </row>
    <row r="519">
      <c r="B519" t="str">
        <f>IF(B510&lt;$C$10,B510+1,"")</f>
        <v/>
      </c>
      <c r="C519" t="str">
        <f>IMAGE("https://api.qrserver.com/v1/create-qr-code/?size=150x150&amp;data="&amp;ENCODEURL(C517))</f>
        <v/>
      </c>
    </row>
    <row r="525">
      <c r="B525" t="str">
        <f>IF(B528&lt;&gt;"","FAST CHARGER","")</f>
        <v/>
      </c>
    </row>
    <row r="526">
      <c r="B526" t="str">
        <f>IF(B537&lt;&gt;"","ITEM NO.","")</f>
        <v/>
      </c>
      <c r="C526" t="str">
        <f>IF(B528&lt;&gt;"",$C$6,"")</f>
        <v/>
      </c>
    </row>
    <row r="528">
      <c r="B528" t="str">
        <f>IF(B519&lt;$C$10,B519+1,"")</f>
        <v/>
      </c>
      <c r="C528" t="str">
        <f>IMAGE("https://api.qrserver.com/v1/create-qr-code/?size=150x150&amp;data="&amp;ENCODEURL(C526))</f>
        <v/>
      </c>
    </row>
    <row r="534">
      <c r="B534" t="str">
        <f>IF(B537&lt;&gt;"","FAST CHARGER","")</f>
        <v/>
      </c>
    </row>
    <row r="535">
      <c r="B535" t="str">
        <f>IF(B546&lt;&gt;"","ITEM NO.","")</f>
        <v/>
      </c>
      <c r="C535" t="str">
        <f>IF(B537&lt;&gt;"",$C$6,"")</f>
        <v/>
      </c>
    </row>
    <row r="537">
      <c r="B537" t="str">
        <f>IF(B528&lt;$C$10,B528+1,"")</f>
        <v/>
      </c>
      <c r="C537" t="str">
        <f>IMAGE("https://api.qrserver.com/v1/create-qr-code/?size=150x150&amp;data="&amp;ENCODEURL(C535))</f>
        <v/>
      </c>
    </row>
    <row r="543">
      <c r="B543" t="str">
        <f>IF(B546&lt;&gt;"","FAST CHARGER","")</f>
        <v/>
      </c>
    </row>
    <row r="544">
      <c r="B544" t="str">
        <f>IF(B555&lt;&gt;"","ITEM NO.","")</f>
        <v/>
      </c>
      <c r="C544" t="str">
        <f>IF(B546&lt;&gt;"",$C$6,"")</f>
        <v/>
      </c>
    </row>
    <row r="546">
      <c r="B546" t="str">
        <f>IF(B537&lt;$C$10,B537+1,"")</f>
        <v/>
      </c>
      <c r="C546" t="str">
        <f>IMAGE("https://api.qrserver.com/v1/create-qr-code/?size=150x150&amp;data="&amp;ENCODEURL(C544))</f>
        <v/>
      </c>
    </row>
    <row r="552">
      <c r="B552" t="str">
        <f>IF(B555&lt;&gt;"","FAST CHARGER","")</f>
        <v/>
      </c>
    </row>
    <row r="553">
      <c r="B553" t="str">
        <f>IF(B564&lt;&gt;"","ITEM NO.","")</f>
        <v/>
      </c>
      <c r="C553" t="str">
        <f>IF(B555&lt;&gt;"",$C$6,"")</f>
        <v/>
      </c>
    </row>
    <row r="555">
      <c r="B555" t="str">
        <f>IF(B546&lt;$C$10,B546+1,"")</f>
        <v/>
      </c>
      <c r="C555" t="str">
        <f>IMAGE("https://api.qrserver.com/v1/create-qr-code/?size=150x150&amp;data="&amp;ENCODEURL(C553))</f>
        <v/>
      </c>
    </row>
    <row r="561">
      <c r="B561" t="str">
        <f>IF(B564&lt;&gt;"","FAST CHARGER","")</f>
        <v/>
      </c>
    </row>
    <row r="562">
      <c r="B562" t="str">
        <f>IF(B573&lt;&gt;"","ITEM NO.","")</f>
        <v/>
      </c>
      <c r="C562" t="str">
        <f>IF(B564&lt;&gt;"",$C$6,"")</f>
        <v/>
      </c>
    </row>
    <row r="564">
      <c r="B564" t="str">
        <f>IF(B555&lt;$C$10,B555+1,"")</f>
        <v/>
      </c>
      <c r="C564" t="str">
        <f>IMAGE("https://api.qrserver.com/v1/create-qr-code/?size=150x150&amp;data="&amp;ENCODEURL(C562))</f>
        <v/>
      </c>
    </row>
    <row r="570">
      <c r="B570" t="str">
        <f>IF(B573&lt;&gt;"","FAST CHARGER","")</f>
        <v/>
      </c>
    </row>
    <row r="571">
      <c r="B571" t="str">
        <f>IF(B582&lt;&gt;"","ITEM NO.","")</f>
        <v/>
      </c>
      <c r="C571" t="str">
        <f>IF(B573&lt;&gt;"",$C$6,"")</f>
        <v/>
      </c>
    </row>
    <row r="573">
      <c r="B573" t="str">
        <f>IF(B564&lt;$C$10,B564+1,"")</f>
        <v/>
      </c>
      <c r="C573" t="str">
        <f>IMAGE("https://api.qrserver.com/v1/create-qr-code/?size=150x150&amp;data="&amp;ENCODEURL(C571))</f>
        <v/>
      </c>
    </row>
    <row r="579">
      <c r="B579" t="str">
        <f>IF(B582&lt;&gt;"","FAST CHARGER","")</f>
        <v/>
      </c>
    </row>
    <row r="580">
      <c r="B580" t="str">
        <f>IF(B591&lt;&gt;"","ITEM NO.","")</f>
        <v/>
      </c>
      <c r="C580" t="str">
        <f>IF(B582&lt;&gt;"",$C$6,"")</f>
        <v/>
      </c>
    </row>
    <row r="582">
      <c r="B582" t="str">
        <f>IF(B573&lt;$C$10,B573+1,"")</f>
        <v/>
      </c>
      <c r="C582" t="str">
        <f>IMAGE("https://api.qrserver.com/v1/create-qr-code/?size=150x150&amp;data="&amp;ENCODEURL(C580))</f>
        <v/>
      </c>
    </row>
    <row r="588">
      <c r="B588" t="str">
        <f>IF(B591&lt;&gt;"","FAST CHARGER","")</f>
        <v/>
      </c>
    </row>
    <row r="589">
      <c r="B589" t="str">
        <f>IF(B600&lt;&gt;"","ITEM NO.","")</f>
        <v/>
      </c>
      <c r="C589" t="str">
        <f>IF(B591&lt;&gt;"",$C$6,"")</f>
        <v/>
      </c>
    </row>
    <row r="591">
      <c r="B591" t="str">
        <f>IF(B582&lt;$C$10,B582+1,"")</f>
        <v/>
      </c>
      <c r="C591" t="str">
        <f>IMAGE("https://api.qrserver.com/v1/create-qr-code/?size=150x150&amp;data="&amp;ENCODEURL(C589))</f>
        <v/>
      </c>
    </row>
    <row r="597">
      <c r="B597" t="str">
        <f>IF(B600&lt;&gt;"","FAST CHARGER","")</f>
        <v/>
      </c>
    </row>
    <row r="598">
      <c r="B598" t="str">
        <f>IF(B609&lt;&gt;"","ITEM NO.","")</f>
        <v/>
      </c>
      <c r="C598" t="str">
        <f>IF(B600&lt;&gt;"",$C$6,"")</f>
        <v/>
      </c>
    </row>
    <row r="600">
      <c r="B600" t="str">
        <f>IF(B591&lt;$C$10,B591+1,"")</f>
        <v/>
      </c>
      <c r="C600" t="str">
        <f>IMAGE("https://api.qrserver.com/v1/create-qr-code/?size=150x150&amp;data="&amp;ENCODEURL(C598))</f>
        <v/>
      </c>
    </row>
    <row r="606">
      <c r="B606" t="str">
        <f>IF(B609&lt;&gt;"","FAST CHARGER","")</f>
        <v/>
      </c>
    </row>
    <row r="607">
      <c r="B607" t="str">
        <f>IF(B618&lt;&gt;"","ITEM NO.","")</f>
        <v/>
      </c>
      <c r="C607" t="str">
        <f>IF(B609&lt;&gt;"",$C$6,"")</f>
        <v/>
      </c>
    </row>
    <row r="609">
      <c r="B609" t="str">
        <f>IF(B600&lt;$C$10,B600+1,"")</f>
        <v/>
      </c>
      <c r="C609" t="str">
        <f>IMAGE("https://api.qrserver.com/v1/create-qr-code/?size=150x150&amp;data="&amp;ENCODEURL(C607))</f>
        <v/>
      </c>
    </row>
    <row r="615">
      <c r="B615" t="str">
        <f>IF(B618&lt;&gt;"","FAST CHARGER","")</f>
        <v/>
      </c>
    </row>
    <row r="616">
      <c r="B616" t="str">
        <f>IF(B627&lt;&gt;"","ITEM NO.","")</f>
        <v/>
      </c>
      <c r="C616" t="str">
        <f>IF(B618&lt;&gt;"",$C$6,"")</f>
        <v/>
      </c>
    </row>
    <row r="618">
      <c r="B618" t="str">
        <f>IF(B609&lt;$C$10,B609+1,"")</f>
        <v/>
      </c>
      <c r="C618" t="str">
        <f>IMAGE("https://api.qrserver.com/v1/create-qr-code/?size=150x150&amp;data="&amp;ENCODEURL(C616))</f>
        <v/>
      </c>
    </row>
    <row r="624">
      <c r="B624" t="str">
        <f>IF(B627&lt;&gt;"","FAST CHARGER","")</f>
        <v/>
      </c>
    </row>
    <row r="625">
      <c r="B625" t="str">
        <f>IF(B636&lt;&gt;"","ITEM NO.","")</f>
        <v/>
      </c>
      <c r="C625" t="str">
        <f>IF(B627&lt;&gt;"",$C$6,"")</f>
        <v/>
      </c>
    </row>
    <row r="627">
      <c r="B627" t="str">
        <f>IF(B618&lt;$C$10,B618+1,"")</f>
        <v/>
      </c>
      <c r="C627" t="str">
        <f>IMAGE("https://api.qrserver.com/v1/create-qr-code/?size=150x150&amp;data="&amp;ENCODEURL(C625))</f>
        <v/>
      </c>
    </row>
    <row r="633">
      <c r="B633" t="str">
        <f>IF(B636&lt;&gt;"","FAST CHARGER","")</f>
        <v/>
      </c>
    </row>
    <row r="634">
      <c r="B634" t="str">
        <f>IF(B645&lt;&gt;"","ITEM NO.","")</f>
        <v/>
      </c>
      <c r="C634" t="str">
        <f>IF(B636&lt;&gt;"",$C$6,"")</f>
        <v/>
      </c>
    </row>
    <row r="636">
      <c r="B636" t="str">
        <f>IF(B627&lt;$C$10,B627+1,"")</f>
        <v/>
      </c>
      <c r="C636" t="str">
        <f>IMAGE("https://api.qrserver.com/v1/create-qr-code/?size=150x150&amp;data="&amp;ENCODEURL(C634))</f>
        <v/>
      </c>
    </row>
    <row r="642">
      <c r="B642" t="str">
        <f>IF(B645&lt;&gt;"","FAST CHARGER","")</f>
        <v/>
      </c>
    </row>
    <row r="643">
      <c r="B643" t="str">
        <f>IF(B654&lt;&gt;"","ITEM NO.","")</f>
        <v/>
      </c>
      <c r="C643" t="str">
        <f>IF(B645&lt;&gt;"",$C$6,"")</f>
        <v/>
      </c>
    </row>
    <row r="645">
      <c r="B645" t="str">
        <f>IF(B636&lt;$C$10,B636+1,"")</f>
        <v/>
      </c>
      <c r="C645" t="str">
        <f>IMAGE("https://api.qrserver.com/v1/create-qr-code/?size=150x150&amp;data="&amp;ENCODEURL(C643))</f>
        <v/>
      </c>
    </row>
    <row r="651">
      <c r="B651" t="str">
        <f>IF(B654&lt;&gt;"","FAST CHARGER","")</f>
        <v/>
      </c>
    </row>
    <row r="652">
      <c r="B652" t="str">
        <f>IF(B663&lt;&gt;"","ITEM NO.","")</f>
        <v/>
      </c>
      <c r="C652" t="str">
        <f>IF(B654&lt;&gt;"",$C$6,"")</f>
        <v/>
      </c>
    </row>
    <row r="654">
      <c r="B654" t="str">
        <f>IF(B645&lt;$C$10,B645+1,"")</f>
        <v/>
      </c>
      <c r="C654" t="str">
        <f>IMAGE("https://api.qrserver.com/v1/create-qr-code/?size=150x150&amp;data="&amp;ENCODEURL(C652))</f>
        <v/>
      </c>
    </row>
    <row r="660">
      <c r="B660" t="str">
        <f>IF(B663&lt;&gt;"","FAST CHARGER","")</f>
        <v/>
      </c>
    </row>
    <row r="661">
      <c r="B661" t="str">
        <f>IF(B672&lt;&gt;"","ITEM NO.","")</f>
        <v/>
      </c>
      <c r="C661" t="str">
        <f>IF(B663&lt;&gt;"",$C$6,"")</f>
        <v/>
      </c>
    </row>
    <row r="663">
      <c r="B663" t="str">
        <f>IF(B654&lt;$C$10,B654+1,"")</f>
        <v/>
      </c>
      <c r="C663" t="str">
        <f>IMAGE("https://api.qrserver.com/v1/create-qr-code/?size=150x150&amp;data="&amp;ENCODEURL(C661))</f>
        <v/>
      </c>
    </row>
    <row r="669">
      <c r="B669" t="str">
        <f>IF(B672&lt;&gt;"","FAST CHARGER","")</f>
        <v/>
      </c>
    </row>
    <row r="670">
      <c r="B670" t="str">
        <f>IF(B681&lt;&gt;"","ITEM NO.","")</f>
        <v/>
      </c>
      <c r="C670" t="str">
        <f>IF(B672&lt;&gt;"",$C$6,"")</f>
        <v/>
      </c>
    </row>
    <row r="672">
      <c r="B672" t="str">
        <f>IF(B663&lt;$C$10,B663+1,"")</f>
        <v/>
      </c>
      <c r="C672" t="str">
        <f>IMAGE("https://api.qrserver.com/v1/create-qr-code/?size=150x150&amp;data="&amp;ENCODEURL(C670))</f>
        <v/>
      </c>
    </row>
    <row r="678">
      <c r="B678" t="str">
        <f>IF(B681&lt;&gt;"","FAST CHARGER","")</f>
        <v/>
      </c>
    </row>
    <row r="679">
      <c r="B679" t="str">
        <f>IF(B690&lt;&gt;"","ITEM NO.","")</f>
        <v/>
      </c>
      <c r="C679" t="str">
        <f>IF(B681&lt;&gt;"",$C$6,"")</f>
        <v/>
      </c>
    </row>
    <row r="681">
      <c r="B681" t="str">
        <f>IF(B672&lt;$C$10,B672+1,"")</f>
        <v/>
      </c>
      <c r="C681" t="str">
        <f>IMAGE("https://api.qrserver.com/v1/create-qr-code/?size=150x150&amp;data="&amp;ENCODEURL(C679))</f>
        <v/>
      </c>
    </row>
    <row r="687">
      <c r="B687" t="str">
        <f>IF(B690&lt;&gt;"","FAST CHARGER","")</f>
        <v/>
      </c>
    </row>
    <row r="688">
      <c r="B688" t="str">
        <f>IF(B699&lt;&gt;"","ITEM NO.","")</f>
        <v/>
      </c>
      <c r="C688" t="str">
        <f>IF(B690&lt;&gt;"",$C$6,"")</f>
        <v/>
      </c>
    </row>
    <row r="690">
      <c r="B690" t="str">
        <f>IF(B681&lt;$C$10,B681+1,"")</f>
        <v/>
      </c>
      <c r="C690" t="str">
        <f>IMAGE("https://api.qrserver.com/v1/create-qr-code/?size=150x150&amp;data="&amp;ENCODEURL(C688))</f>
        <v/>
      </c>
    </row>
    <row r="696">
      <c r="B696" t="str">
        <f>IF(B699&lt;&gt;"","FAST CHARGER","")</f>
        <v/>
      </c>
    </row>
    <row r="697">
      <c r="B697" t="str">
        <f>IF(B708&lt;&gt;"","ITEM NO.","")</f>
        <v/>
      </c>
      <c r="C697" t="str">
        <f>IF(B699&lt;&gt;"",$C$6,"")</f>
        <v/>
      </c>
    </row>
    <row r="699">
      <c r="B699" t="str">
        <f>IF(B690&lt;$C$10,B690+1,"")</f>
        <v/>
      </c>
      <c r="C699" t="str">
        <f>IMAGE("https://api.qrserver.com/v1/create-qr-code/?size=150x150&amp;data="&amp;ENCODEURL(C697))</f>
        <v/>
      </c>
    </row>
    <row r="705">
      <c r="B705" t="str">
        <f>IF(B708&lt;&gt;"","FAST CHARGER","")</f>
        <v/>
      </c>
    </row>
    <row r="706">
      <c r="B706" t="str">
        <f>IF(B717&lt;&gt;"","ITEM NO.","")</f>
        <v/>
      </c>
      <c r="C706" t="str">
        <f>IF(B708&lt;&gt;"",$C$6,"")</f>
        <v/>
      </c>
    </row>
    <row r="708">
      <c r="B708" t="str">
        <f>IF(B699&lt;$C$10,B699+1,"")</f>
        <v/>
      </c>
      <c r="C708" t="str">
        <f>IMAGE("https://api.qrserver.com/v1/create-qr-code/?size=150x150&amp;data="&amp;ENCODEURL(C706))</f>
        <v/>
      </c>
    </row>
    <row r="714">
      <c r="B714" t="str">
        <f>IF(B717&lt;&gt;"","FAST CHARGER","")</f>
        <v/>
      </c>
    </row>
    <row r="715">
      <c r="B715" t="str">
        <f>IF(B726&lt;&gt;"","ITEM NO.","")</f>
        <v/>
      </c>
      <c r="C715" t="str">
        <f>IF(B717&lt;&gt;"",$C$6,"")</f>
        <v/>
      </c>
    </row>
    <row r="717">
      <c r="B717" t="str">
        <f>IF(B708&lt;$C$10,B708+1,"")</f>
        <v/>
      </c>
      <c r="C717" t="str">
        <f>IMAGE("https://api.qrserver.com/v1/create-qr-code/?size=150x150&amp;data="&amp;ENCODEURL(C715))</f>
        <v/>
      </c>
    </row>
    <row r="723">
      <c r="B723" t="str">
        <f>IF(B726&lt;&gt;"","FAST CHARGER","")</f>
        <v/>
      </c>
    </row>
    <row r="724">
      <c r="B724" t="str">
        <f>IF(B735&lt;&gt;"","ITEM NO.","")</f>
        <v/>
      </c>
      <c r="C724" t="str">
        <f>IF(B726&lt;&gt;"",$C$6,"")</f>
        <v/>
      </c>
    </row>
    <row r="726">
      <c r="B726" t="str">
        <f>IF(B717&lt;$C$10,B717+1,"")</f>
        <v/>
      </c>
      <c r="C726" t="str">
        <f>IMAGE("https://api.qrserver.com/v1/create-qr-code/?size=150x150&amp;data="&amp;ENCODEURL(C724))</f>
        <v/>
      </c>
    </row>
    <row r="732">
      <c r="B732" t="str">
        <f>IF(B735&lt;&gt;"","FAST CHARGER","")</f>
        <v/>
      </c>
    </row>
    <row r="733">
      <c r="B733" t="str">
        <f>IF(B744&lt;&gt;"","ITEM NO.","")</f>
        <v/>
      </c>
      <c r="C733" t="str">
        <f>IF(B735&lt;&gt;"",$C$6,"")</f>
        <v/>
      </c>
    </row>
    <row r="735">
      <c r="B735" t="str">
        <f>IF(B726&lt;$C$10,B726+1,"")</f>
        <v/>
      </c>
      <c r="C735" t="str">
        <f>IMAGE("https://api.qrserver.com/v1/create-qr-code/?size=150x150&amp;data="&amp;ENCODEURL(C733))</f>
        <v/>
      </c>
    </row>
    <row r="741">
      <c r="B741" t="str">
        <f>IF(B744&lt;&gt;"","FAST CHARGER","")</f>
        <v/>
      </c>
    </row>
    <row r="742">
      <c r="B742" t="str">
        <f>IF(B753&lt;&gt;"","ITEM NO.","")</f>
        <v/>
      </c>
      <c r="C742" t="str">
        <f>IF(B744&lt;&gt;"",$C$6,"")</f>
        <v/>
      </c>
    </row>
    <row r="744">
      <c r="B744" t="str">
        <f>IF(B735&lt;$C$10,B735+1,"")</f>
        <v/>
      </c>
      <c r="C744" t="str">
        <f>IMAGE("https://api.qrserver.com/v1/create-qr-code/?size=150x150&amp;data="&amp;ENCODEURL(C742))</f>
        <v/>
      </c>
    </row>
    <row r="750">
      <c r="B750" t="str">
        <f>IF(B753&lt;&gt;"","FAST CHARGER","")</f>
        <v/>
      </c>
    </row>
    <row r="751">
      <c r="B751" t="str">
        <f>IF(B762&lt;&gt;"","ITEM NO.","")</f>
        <v/>
      </c>
      <c r="C751" t="str">
        <f>IF(B753&lt;&gt;"",$C$6,"")</f>
        <v/>
      </c>
    </row>
    <row r="753">
      <c r="B753" t="str">
        <f>IF(B744&lt;$C$10,B744+1,"")</f>
        <v/>
      </c>
      <c r="C753" t="str">
        <f>IMAGE("https://api.qrserver.com/v1/create-qr-code/?size=150x150&amp;data="&amp;ENCODEURL(C751))</f>
        <v/>
      </c>
    </row>
    <row r="759">
      <c r="B759" t="str">
        <f>IF(B762&lt;&gt;"","FAST CHARGER","")</f>
        <v/>
      </c>
    </row>
    <row r="760">
      <c r="B760" t="str">
        <f>IF(B771&lt;&gt;"","ITEM NO.","")</f>
        <v/>
      </c>
      <c r="C760" t="str">
        <f>IF(B762&lt;&gt;"",$C$6,"")</f>
        <v/>
      </c>
    </row>
    <row r="762">
      <c r="B762" t="str">
        <f>IF(B753&lt;$C$10,B753+1,"")</f>
        <v/>
      </c>
      <c r="C762" t="str">
        <f>IMAGE("https://api.qrserver.com/v1/create-qr-code/?size=150x150&amp;data="&amp;ENCODEURL(C760))</f>
        <v/>
      </c>
    </row>
    <row r="768">
      <c r="B768" t="str">
        <f>IF(B771&lt;&gt;"","FAST CHARGER","")</f>
        <v/>
      </c>
    </row>
    <row r="769">
      <c r="B769" t="str">
        <f>IF(B780&lt;&gt;"","ITEM NO.","")</f>
        <v/>
      </c>
      <c r="C769" t="str">
        <f>IF(B771&lt;&gt;"",$C$6,"")</f>
        <v/>
      </c>
    </row>
    <row r="771">
      <c r="B771" t="str">
        <f>IF(B762&lt;$C$10,B762+1,"")</f>
        <v/>
      </c>
      <c r="C771" t="str">
        <f>IMAGE("https://api.qrserver.com/v1/create-qr-code/?size=150x150&amp;data="&amp;ENCODEURL(C769))</f>
        <v/>
      </c>
    </row>
    <row r="777">
      <c r="B777" t="str">
        <f>IF(B780&lt;&gt;"","FAST CHARGER","")</f>
        <v/>
      </c>
    </row>
    <row r="778">
      <c r="B778" t="str">
        <f>IF(B789&lt;&gt;"","ITEM NO.","")</f>
        <v/>
      </c>
      <c r="C778" t="str">
        <f>IF(B780&lt;&gt;"",$C$6,"")</f>
        <v/>
      </c>
    </row>
    <row r="780">
      <c r="B780" t="str">
        <f>IF(B771&lt;$C$10,B771+1,"")</f>
        <v/>
      </c>
      <c r="C780" t="str">
        <f>IMAGE("https://api.qrserver.com/v1/create-qr-code/?size=150x150&amp;data="&amp;ENCODEURL(C778))</f>
        <v/>
      </c>
    </row>
    <row r="786">
      <c r="B786" t="str">
        <f>IF(B789&lt;&gt;"","FAST CHARGER","")</f>
        <v/>
      </c>
    </row>
    <row r="787">
      <c r="B787" t="str">
        <f>IF(B798&lt;&gt;"","ITEM NO.","")</f>
        <v/>
      </c>
      <c r="C787" t="str">
        <f>IF(B789&lt;&gt;"",$C$6,"")</f>
        <v/>
      </c>
    </row>
    <row r="789">
      <c r="B789" t="str">
        <f>IF(B780&lt;$C$10,B780+1,"")</f>
        <v/>
      </c>
      <c r="C789" t="str">
        <f>IMAGE("https://api.qrserver.com/v1/create-qr-code/?size=150x150&amp;data="&amp;ENCODEURL(C787))</f>
        <v/>
      </c>
    </row>
    <row r="795">
      <c r="B795" t="str">
        <f>IF(B798&lt;&gt;"","FAST CHARGER","")</f>
        <v/>
      </c>
    </row>
    <row r="796">
      <c r="B796" t="str">
        <f>IF(B807&lt;&gt;"","ITEM NO.","")</f>
        <v/>
      </c>
      <c r="C796" t="str">
        <f>IF(B798&lt;&gt;"",$C$6,"")</f>
        <v/>
      </c>
    </row>
    <row r="798">
      <c r="B798" t="str">
        <f>IF(B789&lt;$C$10,B789+1,"")</f>
        <v/>
      </c>
      <c r="C798" t="str">
        <f>IMAGE("https://api.qrserver.com/v1/create-qr-code/?size=150x150&amp;data="&amp;ENCODEURL(C796))</f>
        <v/>
      </c>
    </row>
    <row r="804">
      <c r="B804" t="str">
        <f>IF(B807&lt;&gt;"","FAST CHARGER","")</f>
        <v/>
      </c>
    </row>
    <row r="805">
      <c r="B805" t="str">
        <f>IF(B816&lt;&gt;"","ITEM NO.","")</f>
        <v/>
      </c>
      <c r="C805" t="str">
        <f>IF(B807&lt;&gt;"",$C$6,"")</f>
        <v/>
      </c>
    </row>
    <row r="807">
      <c r="B807" t="str">
        <f>IF(B798&lt;$C$10,B798+1,"")</f>
        <v/>
      </c>
      <c r="C807" t="str">
        <f>IMAGE("https://api.qrserver.com/v1/create-qr-code/?size=150x150&amp;data="&amp;ENCODEURL(C805))</f>
        <v/>
      </c>
    </row>
    <row r="813">
      <c r="B813" t="str">
        <f>IF(B816&lt;&gt;"","FAST CHARGER","")</f>
        <v/>
      </c>
    </row>
    <row r="814">
      <c r="B814" t="str">
        <f>IF(B825&lt;&gt;"","ITEM NO.","")</f>
        <v/>
      </c>
      <c r="C814" t="str">
        <f>IF(B816&lt;&gt;"",$C$6,"")</f>
        <v/>
      </c>
    </row>
    <row r="816">
      <c r="B816" t="str">
        <f>IF(B807&lt;$C$10,B807+1,"")</f>
        <v/>
      </c>
      <c r="C816" t="str">
        <f>IMAGE("https://api.qrserver.com/v1/create-qr-code/?size=150x150&amp;data="&amp;ENCODEURL(C814))</f>
        <v/>
      </c>
    </row>
    <row r="822">
      <c r="B822" t="str">
        <f>IF(B825&lt;&gt;"","FAST CHARGER","")</f>
        <v/>
      </c>
    </row>
    <row r="823">
      <c r="B823" t="str">
        <f>IF(B834&lt;&gt;"","ITEM NO.","")</f>
        <v/>
      </c>
      <c r="C823" t="str">
        <f>IF(B825&lt;&gt;"",$C$6,"")</f>
        <v/>
      </c>
    </row>
    <row r="825">
      <c r="B825" t="str">
        <f>IF(B816&lt;$C$10,B816+1,"")</f>
        <v/>
      </c>
      <c r="C825" t="str">
        <f>IMAGE("https://api.qrserver.com/v1/create-qr-code/?size=150x150&amp;data="&amp;ENCODEURL(C823))</f>
        <v/>
      </c>
    </row>
    <row r="831">
      <c r="B831" t="str">
        <f>IF(B834&lt;&gt;"","FAST CHARGER","")</f>
        <v/>
      </c>
    </row>
    <row r="832">
      <c r="B832" t="str">
        <f>IF(B843&lt;&gt;"","ITEM NO.","")</f>
        <v/>
      </c>
      <c r="C832" t="str">
        <f>IF(B834&lt;&gt;"",$C$6,"")</f>
        <v/>
      </c>
    </row>
    <row r="834">
      <c r="B834" t="str">
        <f>IF(B825&lt;$C$10,B825+1,"")</f>
        <v/>
      </c>
      <c r="C834" t="str">
        <f>IMAGE("https://api.qrserver.com/v1/create-qr-code/?size=150x150&amp;data="&amp;ENCODEURL(C832))</f>
        <v/>
      </c>
    </row>
    <row r="840">
      <c r="B840" t="str">
        <f>IF(B843&lt;&gt;"","FAST CHARGER","")</f>
        <v/>
      </c>
    </row>
    <row r="841">
      <c r="B841" t="str">
        <f>IF(B852&lt;&gt;"","ITEM NO.","")</f>
        <v/>
      </c>
      <c r="C841" t="str">
        <f>IF(B843&lt;&gt;"",$C$6,"")</f>
        <v/>
      </c>
    </row>
    <row r="843">
      <c r="B843" t="str">
        <f>IF(B834&lt;$C$10,B834+1,"")</f>
        <v/>
      </c>
      <c r="C843" t="str">
        <f>IMAGE("https://api.qrserver.com/v1/create-qr-code/?size=150x150&amp;data="&amp;ENCODEURL(C841))</f>
        <v/>
      </c>
    </row>
    <row r="849">
      <c r="B849" t="str">
        <f>IF(B852&lt;&gt;"","FAST CHARGER","")</f>
        <v/>
      </c>
    </row>
    <row r="850">
      <c r="B850" t="str">
        <f>IF(B861&lt;&gt;"","ITEM NO.","")</f>
        <v/>
      </c>
      <c r="C850" t="str">
        <f>IF(B852&lt;&gt;"",$C$6,"")</f>
        <v/>
      </c>
    </row>
    <row r="852">
      <c r="B852" t="str">
        <f>IF(B843&lt;$C$10,B843+1,"")</f>
        <v/>
      </c>
      <c r="C852" t="str">
        <f>IMAGE("https://api.qrserver.com/v1/create-qr-code/?size=150x150&amp;data="&amp;ENCODEURL(C850))</f>
        <v/>
      </c>
    </row>
    <row r="858">
      <c r="B858" t="str">
        <f>IF(B861&lt;&gt;"","FAST CHARGER","")</f>
        <v/>
      </c>
    </row>
    <row r="859">
      <c r="B859" t="str">
        <f>IF(B870&lt;&gt;"","ITEM NO.","")</f>
        <v/>
      </c>
      <c r="C859" t="str">
        <f>IF(B861&lt;&gt;"",$C$6,"")</f>
        <v/>
      </c>
    </row>
    <row r="861">
      <c r="B861" t="str">
        <f>IF(B852&lt;$C$10,B852+1,"")</f>
        <v/>
      </c>
      <c r="C861" t="str">
        <f>IMAGE("https://api.qrserver.com/v1/create-qr-code/?size=150x150&amp;data="&amp;ENCODEURL(C859))</f>
        <v/>
      </c>
    </row>
    <row r="867">
      <c r="B867" t="str">
        <f>IF(B870&lt;&gt;"","FAST CHARGER","")</f>
        <v/>
      </c>
    </row>
    <row r="868">
      <c r="B868" t="str">
        <f>IF(B879&lt;&gt;"","ITEM NO.","")</f>
        <v/>
      </c>
      <c r="C868" t="str">
        <f>IF(B870&lt;&gt;"",$C$6,"")</f>
        <v/>
      </c>
    </row>
    <row r="870">
      <c r="B870" t="str">
        <f>IF(B861&lt;$C$10,B861+1,"")</f>
        <v/>
      </c>
      <c r="C870" t="str">
        <f>IMAGE("https://api.qrserver.com/v1/create-qr-code/?size=150x150&amp;data="&amp;ENCODEURL(C868))</f>
        <v/>
      </c>
    </row>
    <row r="876">
      <c r="B876" t="str">
        <f>IF(B879&lt;&gt;"","FAST CHARGER","")</f>
        <v/>
      </c>
    </row>
    <row r="877">
      <c r="B877" t="str">
        <f>IF(B888&lt;&gt;"","ITEM NO.","")</f>
        <v/>
      </c>
      <c r="C877" t="str">
        <f>IF(B879&lt;&gt;"",$C$6,"")</f>
        <v/>
      </c>
    </row>
    <row r="879">
      <c r="B879" t="str">
        <f>IF(B870&lt;$C$10,B870+1,"")</f>
        <v/>
      </c>
      <c r="C879" t="str">
        <f>IMAGE("https://api.qrserver.com/v1/create-qr-code/?size=150x150&amp;data="&amp;ENCODEURL(C877))</f>
        <v/>
      </c>
    </row>
    <row r="885">
      <c r="B885" t="str">
        <f>IF(B888&lt;&gt;"","FAST CHARGER","")</f>
        <v/>
      </c>
    </row>
    <row r="886">
      <c r="B886" t="str">
        <f>IF(B897&lt;&gt;"","ITEM NO.","")</f>
        <v/>
      </c>
      <c r="C886" t="str">
        <f>IF(B888&lt;&gt;"",$C$6,"")</f>
        <v/>
      </c>
    </row>
    <row r="888">
      <c r="B888" t="str">
        <f>IF(B879&lt;$C$10,B879+1,"")</f>
        <v/>
      </c>
      <c r="C888" t="str">
        <f>IMAGE("https://api.qrserver.com/v1/create-qr-code/?size=150x150&amp;data="&amp;ENCODEURL(C886))</f>
        <v/>
      </c>
    </row>
    <row r="894">
      <c r="B894" t="str">
        <f>IF(B897&lt;&gt;"","FAST CHARGER","")</f>
        <v/>
      </c>
    </row>
    <row r="895">
      <c r="B895" t="str">
        <f>IF(B906&lt;&gt;"","ITEM NO.","")</f>
        <v/>
      </c>
      <c r="C895" t="str">
        <f>IF(B897&lt;&gt;"",$C$6,"")</f>
        <v/>
      </c>
    </row>
    <row r="897">
      <c r="B897" t="str">
        <f>IF(B888&lt;$C$10,B888+1,"")</f>
        <v/>
      </c>
      <c r="C897" t="str">
        <f>IMAGE("https://api.qrserver.com/v1/create-qr-code/?size=150x150&amp;data="&amp;ENCODEURL(C895))</f>
        <v/>
      </c>
    </row>
    <row r="903">
      <c r="B903" t="str">
        <f>IF(B906&lt;&gt;"","FAST CHARGER","")</f>
        <v/>
      </c>
    </row>
    <row r="904">
      <c r="B904" t="str">
        <f>IF(B915&lt;&gt;"","ITEM NO.","")</f>
        <v/>
      </c>
      <c r="C904" t="str">
        <f>IF(B906&lt;&gt;"",$C$6,"")</f>
        <v/>
      </c>
    </row>
    <row r="906">
      <c r="B906" t="str">
        <f>IF(B897&lt;$C$10,B897+1,"")</f>
        <v/>
      </c>
      <c r="C906" t="str">
        <f>IMAGE("https://api.qrserver.com/v1/create-qr-code/?size=150x150&amp;data="&amp;ENCODEURL(C904))</f>
        <v/>
      </c>
    </row>
    <row r="912">
      <c r="B912" t="str">
        <f>IF(B915&lt;&gt;"","FAST CHARGER","")</f>
        <v/>
      </c>
    </row>
    <row r="913">
      <c r="B913" t="str">
        <f>IF(B924&lt;&gt;"","ITEM NO.","")</f>
        <v/>
      </c>
      <c r="C913" t="str">
        <f>IF(B915&lt;&gt;"",$C$6,"")</f>
        <v/>
      </c>
    </row>
    <row r="915">
      <c r="B915" t="str">
        <f>IF(B906&lt;$C$10,B906+1,"")</f>
        <v/>
      </c>
      <c r="C915" t="str">
        <f>IMAGE("https://api.qrserver.com/v1/create-qr-code/?size=150x150&amp;data="&amp;ENCODEURL(C913))</f>
        <v/>
      </c>
    </row>
    <row r="921">
      <c r="B921" t="str">
        <f>IF(B924&lt;&gt;"","FAST CHARGER","")</f>
        <v/>
      </c>
    </row>
    <row r="922">
      <c r="B922" t="str">
        <f>IF(B933&lt;&gt;"","ITEM NO.","")</f>
        <v/>
      </c>
      <c r="C922" t="str">
        <f>IF(B924&lt;&gt;"",$C$6,"")</f>
        <v/>
      </c>
    </row>
    <row r="924">
      <c r="B924" t="str">
        <f>IF(B915&lt;$C$10,B915+1,"")</f>
        <v/>
      </c>
      <c r="C924" t="str">
        <f>IMAGE("https://api.qrserver.com/v1/create-qr-code/?size=150x150&amp;data="&amp;ENCODEURL(C922))</f>
        <v/>
      </c>
    </row>
    <row r="930">
      <c r="B930" t="str">
        <f>IF(B933&lt;&gt;"","FAST CHARGER","")</f>
        <v/>
      </c>
    </row>
    <row r="931">
      <c r="B931" t="str">
        <f>IF(B942&lt;&gt;"","ITEM NO.","")</f>
        <v/>
      </c>
      <c r="C931" t="str">
        <f>IF(B933&lt;&gt;"",$C$6,"")</f>
        <v/>
      </c>
    </row>
    <row r="933">
      <c r="B933" t="str">
        <f>IF(B924&lt;$C$10,B924+1,"")</f>
        <v/>
      </c>
      <c r="C933" t="str">
        <f>IMAGE("https://api.qrserver.com/v1/create-qr-code/?size=150x150&amp;data="&amp;ENCODEURL(C931))</f>
        <v/>
      </c>
    </row>
    <row r="939">
      <c r="B939" t="str">
        <f>IF(B942&lt;&gt;"","FAST CHARGER","")</f>
        <v/>
      </c>
    </row>
    <row r="940">
      <c r="B940" t="str">
        <f>IF(B951&lt;&gt;"","ITEM NO.","")</f>
        <v/>
      </c>
      <c r="C940" t="str">
        <f>IF(B942&lt;&gt;"",$C$6,"")</f>
        <v/>
      </c>
    </row>
    <row r="942">
      <c r="B942" t="str">
        <f>IF(B933&lt;$C$10,B933+1,"")</f>
        <v/>
      </c>
      <c r="C942" t="str">
        <f>IMAGE("https://api.qrserver.com/v1/create-qr-code/?size=150x150&amp;data="&amp;ENCODEURL(C940))</f>
        <v/>
      </c>
    </row>
    <row r="948">
      <c r="B948" t="str">
        <f>IF(B951&lt;&gt;"","FAST CHARGER","")</f>
        <v/>
      </c>
    </row>
    <row r="949">
      <c r="B949" t="str">
        <f>IF(B960&lt;&gt;"","ITEM NO.","")</f>
        <v/>
      </c>
      <c r="C949" t="str">
        <f>IF(B951&lt;&gt;"",$C$6,"")</f>
        <v/>
      </c>
    </row>
    <row r="951">
      <c r="B951" t="str">
        <f>IF(B942&lt;$C$10,B942+1,"")</f>
        <v/>
      </c>
      <c r="C951" t="str">
        <f>IMAGE("https://api.qrserver.com/v1/create-qr-code/?size=150x150&amp;data="&amp;ENCODEURL(C949))</f>
        <v/>
      </c>
    </row>
    <row r="957">
      <c r="B957" t="str">
        <f>IF(B960&lt;&gt;"","FAST CHARGER","")</f>
        <v/>
      </c>
    </row>
    <row r="958">
      <c r="B958" t="str">
        <f>IF(B969&lt;&gt;"","ITEM NO.","")</f>
        <v/>
      </c>
      <c r="C958" t="str">
        <f>IF(B960&lt;&gt;"",$C$6,"")</f>
        <v/>
      </c>
    </row>
    <row r="960">
      <c r="B960" t="str">
        <f>IF(B951&lt;$C$10,B951+1,"")</f>
        <v/>
      </c>
      <c r="C960" t="str">
        <f>IMAGE("https://api.qrserver.com/v1/create-qr-code/?size=150x150&amp;data="&amp;ENCODEURL(C958))</f>
        <v/>
      </c>
    </row>
    <row r="966">
      <c r="B966" t="str">
        <f>IF(B969&lt;&gt;"","FAST CHARGER","")</f>
        <v/>
      </c>
    </row>
    <row r="967">
      <c r="B967" t="str">
        <f>IF(B978&lt;&gt;"","ITEM NO.","")</f>
        <v/>
      </c>
      <c r="C967" t="str">
        <f>IF(B969&lt;&gt;"",$C$6,"")</f>
        <v/>
      </c>
    </row>
    <row r="969">
      <c r="B969" t="str">
        <f>IF(B960&lt;$C$10,B960+1,"")</f>
        <v/>
      </c>
      <c r="C969" t="str">
        <f>IMAGE("https://api.qrserver.com/v1/create-qr-code/?size=150x150&amp;data="&amp;ENCODEURL(C967))</f>
        <v/>
      </c>
    </row>
    <row r="975">
      <c r="B975" t="str">
        <f>IF(B978&lt;&gt;"","FAST CHARGER","")</f>
        <v/>
      </c>
    </row>
    <row r="976">
      <c r="B976" t="str">
        <f>IF(B987&lt;&gt;"","ITEM NO.","")</f>
        <v/>
      </c>
      <c r="C976" t="str">
        <f>IF(B978&lt;&gt;"",$C$6,"")</f>
        <v/>
      </c>
    </row>
    <row r="978">
      <c r="B978" t="str">
        <f>IF(B969&lt;$C$10,B969+1,"")</f>
        <v/>
      </c>
      <c r="C978" t="str">
        <f>IMAGE("https://api.qrserver.com/v1/create-qr-code/?size=150x150&amp;data="&amp;ENCODEURL(C976))</f>
        <v/>
      </c>
    </row>
    <row r="984">
      <c r="B984" t="str">
        <f>IF(B987&lt;&gt;"","FAST CHARGER","")</f>
        <v/>
      </c>
    </row>
    <row r="985">
      <c r="B985" t="str">
        <f>IF(B996&lt;&gt;"","ITEM NO.","")</f>
        <v/>
      </c>
      <c r="C985" t="str">
        <f>IF(B987&lt;&gt;"",$C$6,"")</f>
        <v/>
      </c>
    </row>
    <row r="987">
      <c r="B987" t="str">
        <f>IF(B978&lt;$C$10,B978+1,"")</f>
        <v/>
      </c>
      <c r="C987" t="str">
        <f>IMAGE("https://api.qrserver.com/v1/create-qr-code/?size=150x150&amp;data="&amp;ENCODEURL(C985))</f>
        <v/>
      </c>
    </row>
    <row r="993">
      <c r="B993" t="str">
        <f>IF(B996&lt;&gt;"","FAST CHARGER","")</f>
        <v/>
      </c>
    </row>
    <row r="994">
      <c r="B994" t="str">
        <f>IF(B1005&lt;&gt;"","ITEM NO.","")</f>
        <v/>
      </c>
      <c r="C994" t="str">
        <f>IF(B996&lt;&gt;"",$C$6,"")</f>
        <v/>
      </c>
    </row>
    <row r="996">
      <c r="B996" t="str">
        <f>IF(B987&lt;$C$10,B987+1,"")</f>
        <v/>
      </c>
      <c r="C996" t="str">
        <f>IMAGE("https://api.qrserver.com/v1/create-qr-code/?size=150x150&amp;data="&amp;ENCODEURL(C994))</f>
        <v/>
      </c>
    </row>
    <row r="1002">
      <c r="B1002" t="str">
        <f>IF(B1005&lt;&gt;"","FAST CHARGER","")</f>
        <v/>
      </c>
    </row>
    <row r="1003">
      <c r="B1003" t="str">
        <f>IF(B1012&lt;&gt;"","ITEM NO.","")</f>
        <v/>
      </c>
      <c r="C1003" t="str">
        <f>IF(B1005&lt;&gt;"",$C$6,"")</f>
        <v/>
      </c>
    </row>
    <row r="1005">
      <c r="B1005" t="str">
        <f>IF(B996&lt;$C$10,B996+1,"")</f>
        <v/>
      </c>
      <c r="C1005" t="str">
        <f>IMAGE("https://api.qrserver.com/v1/create-qr-code/?size=150x150&amp;data="&amp;ENCODEURL(C1003))</f>
        <v/>
      </c>
    </row>
  </sheetData>
  <mergeCells count="223">
    <mergeCell ref="B798:B801"/>
    <mergeCell ref="C798:C801"/>
    <mergeCell ref="B807:B810"/>
    <mergeCell ref="C807:C810"/>
    <mergeCell ref="B816:B819"/>
    <mergeCell ref="C816:C819"/>
    <mergeCell ref="C825:C828"/>
    <mergeCell ref="B825:B828"/>
    <mergeCell ref="B834:B837"/>
    <mergeCell ref="C834:C837"/>
    <mergeCell ref="B843:B846"/>
    <mergeCell ref="C843:C846"/>
    <mergeCell ref="B852:B855"/>
    <mergeCell ref="C852:C855"/>
    <mergeCell ref="B861:B864"/>
    <mergeCell ref="C861:C864"/>
    <mergeCell ref="B870:B873"/>
    <mergeCell ref="C870:C873"/>
    <mergeCell ref="B879:B882"/>
    <mergeCell ref="C879:C882"/>
    <mergeCell ref="C888:C891"/>
    <mergeCell ref="B888:B891"/>
    <mergeCell ref="B897:B900"/>
    <mergeCell ref="C897:C900"/>
    <mergeCell ref="B906:B909"/>
    <mergeCell ref="C906:C909"/>
    <mergeCell ref="B915:B918"/>
    <mergeCell ref="C915:C918"/>
    <mergeCell ref="B924:B927"/>
    <mergeCell ref="C924:C927"/>
    <mergeCell ref="B933:B936"/>
    <mergeCell ref="C933:C936"/>
    <mergeCell ref="B942:B945"/>
    <mergeCell ref="C942:C945"/>
    <mergeCell ref="C951:C954"/>
    <mergeCell ref="B951:B954"/>
    <mergeCell ref="B960:B963"/>
    <mergeCell ref="C960:C963"/>
    <mergeCell ref="B969:B972"/>
    <mergeCell ref="C969:C972"/>
    <mergeCell ref="B978:B981"/>
    <mergeCell ref="C978:C981"/>
    <mergeCell ref="B231:B234"/>
    <mergeCell ref="C231:C234"/>
    <mergeCell ref="B240:B243"/>
    <mergeCell ref="C240:C243"/>
    <mergeCell ref="B249:B252"/>
    <mergeCell ref="C249:C252"/>
    <mergeCell ref="C258:C261"/>
    <mergeCell ref="B258:B261"/>
    <mergeCell ref="B267:B270"/>
    <mergeCell ref="C267:C270"/>
    <mergeCell ref="B276:B279"/>
    <mergeCell ref="C276:C279"/>
    <mergeCell ref="B285:B288"/>
    <mergeCell ref="C285:C288"/>
    <mergeCell ref="B294:B297"/>
    <mergeCell ref="C294:C297"/>
    <mergeCell ref="B303:B306"/>
    <mergeCell ref="C303:C306"/>
    <mergeCell ref="B312:B315"/>
    <mergeCell ref="C312:C315"/>
    <mergeCell ref="C321:C324"/>
    <mergeCell ref="B321:B324"/>
    <mergeCell ref="B330:B333"/>
    <mergeCell ref="C330:C333"/>
    <mergeCell ref="B339:B342"/>
    <mergeCell ref="C339:C342"/>
    <mergeCell ref="B348:B351"/>
    <mergeCell ref="C348:C351"/>
    <mergeCell ref="B357:B360"/>
    <mergeCell ref="C357:C360"/>
    <mergeCell ref="B366:B369"/>
    <mergeCell ref="C366:C369"/>
    <mergeCell ref="B375:B378"/>
    <mergeCell ref="C375:C378"/>
    <mergeCell ref="C384:C387"/>
    <mergeCell ref="B384:B387"/>
    <mergeCell ref="B393:B396"/>
    <mergeCell ref="C393:C396"/>
    <mergeCell ref="B402:B405"/>
    <mergeCell ref="C402:C405"/>
    <mergeCell ref="B411:B414"/>
    <mergeCell ref="C411:C414"/>
    <mergeCell ref="B987:B990"/>
    <mergeCell ref="C987:C990"/>
    <mergeCell ref="B996:B999"/>
    <mergeCell ref="C996:C999"/>
    <mergeCell ref="B1005:B1008"/>
    <mergeCell ref="C1005:C1008"/>
    <mergeCell ref="A1:B10"/>
    <mergeCell ref="B15:B18"/>
    <mergeCell ref="C15:C18"/>
    <mergeCell ref="B24:B27"/>
    <mergeCell ref="C24:C27"/>
    <mergeCell ref="B33:B36"/>
    <mergeCell ref="C33:C36"/>
    <mergeCell ref="B42:B45"/>
    <mergeCell ref="C42:C45"/>
    <mergeCell ref="B51:B54"/>
    <mergeCell ref="C51:C54"/>
    <mergeCell ref="B60:B63"/>
    <mergeCell ref="C60:C63"/>
    <mergeCell ref="C69:C72"/>
    <mergeCell ref="B69:B72"/>
    <mergeCell ref="B78:B81"/>
    <mergeCell ref="C78:C81"/>
    <mergeCell ref="B87:B90"/>
    <mergeCell ref="C87:C90"/>
    <mergeCell ref="B96:B99"/>
    <mergeCell ref="C96:C99"/>
    <mergeCell ref="B105:B108"/>
    <mergeCell ref="C105:C108"/>
    <mergeCell ref="B114:B117"/>
    <mergeCell ref="C114:C117"/>
    <mergeCell ref="B123:B126"/>
    <mergeCell ref="C123:C126"/>
    <mergeCell ref="C132:C135"/>
    <mergeCell ref="B132:B135"/>
    <mergeCell ref="B141:B144"/>
    <mergeCell ref="C141:C144"/>
    <mergeCell ref="B150:B153"/>
    <mergeCell ref="C150:C153"/>
    <mergeCell ref="B159:B162"/>
    <mergeCell ref="C159:C162"/>
    <mergeCell ref="B168:B171"/>
    <mergeCell ref="C168:C171"/>
    <mergeCell ref="B177:B180"/>
    <mergeCell ref="C177:C180"/>
    <mergeCell ref="B186:B189"/>
    <mergeCell ref="C186:C189"/>
    <mergeCell ref="C195:C198"/>
    <mergeCell ref="B195:B198"/>
    <mergeCell ref="B204:B207"/>
    <mergeCell ref="C204:C207"/>
    <mergeCell ref="B213:B216"/>
    <mergeCell ref="C213:C216"/>
    <mergeCell ref="B222:B225"/>
    <mergeCell ref="C222:C225"/>
    <mergeCell ref="B420:B423"/>
    <mergeCell ref="C420:C423"/>
    <mergeCell ref="B429:B432"/>
    <mergeCell ref="C429:C432"/>
    <mergeCell ref="B438:B441"/>
    <mergeCell ref="C438:C441"/>
    <mergeCell ref="C447:C450"/>
    <mergeCell ref="B447:B450"/>
    <mergeCell ref="B456:B459"/>
    <mergeCell ref="C456:C459"/>
    <mergeCell ref="B465:B468"/>
    <mergeCell ref="C465:C468"/>
    <mergeCell ref="B474:B477"/>
    <mergeCell ref="C474:C477"/>
    <mergeCell ref="B483:B486"/>
    <mergeCell ref="C483:C486"/>
    <mergeCell ref="B492:B495"/>
    <mergeCell ref="C492:C495"/>
    <mergeCell ref="B501:B504"/>
    <mergeCell ref="C501:C504"/>
    <mergeCell ref="C510:C513"/>
    <mergeCell ref="B510:B513"/>
    <mergeCell ref="B519:B522"/>
    <mergeCell ref="C519:C522"/>
    <mergeCell ref="B528:B531"/>
    <mergeCell ref="C528:C531"/>
    <mergeCell ref="B537:B540"/>
    <mergeCell ref="C537:C540"/>
    <mergeCell ref="B546:B549"/>
    <mergeCell ref="C546:C549"/>
    <mergeCell ref="B555:B558"/>
    <mergeCell ref="C555:C558"/>
    <mergeCell ref="B564:B567"/>
    <mergeCell ref="C564:C567"/>
    <mergeCell ref="C573:C576"/>
    <mergeCell ref="B573:B576"/>
    <mergeCell ref="B582:B585"/>
    <mergeCell ref="C582:C585"/>
    <mergeCell ref="B591:B594"/>
    <mergeCell ref="C591:C594"/>
    <mergeCell ref="B600:B603"/>
    <mergeCell ref="C600:C603"/>
    <mergeCell ref="B609:B612"/>
    <mergeCell ref="C609:C612"/>
    <mergeCell ref="B618:B621"/>
    <mergeCell ref="C618:C621"/>
    <mergeCell ref="B627:B630"/>
    <mergeCell ref="C627:C630"/>
    <mergeCell ref="C636:C639"/>
    <mergeCell ref="B636:B639"/>
    <mergeCell ref="B645:B648"/>
    <mergeCell ref="C645:C648"/>
    <mergeCell ref="B654:B657"/>
    <mergeCell ref="C654:C657"/>
    <mergeCell ref="B663:B666"/>
    <mergeCell ref="C663:C666"/>
    <mergeCell ref="B672:B675"/>
    <mergeCell ref="C672:C675"/>
    <mergeCell ref="B681:B684"/>
    <mergeCell ref="C681:C684"/>
    <mergeCell ref="B690:B693"/>
    <mergeCell ref="C690:C693"/>
    <mergeCell ref="C699:C702"/>
    <mergeCell ref="B699:B702"/>
    <mergeCell ref="B708:B711"/>
    <mergeCell ref="C708:C711"/>
    <mergeCell ref="B717:B720"/>
    <mergeCell ref="C717:C720"/>
    <mergeCell ref="B726:B729"/>
    <mergeCell ref="C726:C729"/>
    <mergeCell ref="B735:B738"/>
    <mergeCell ref="C735:C738"/>
    <mergeCell ref="B744:B747"/>
    <mergeCell ref="C744:C747"/>
    <mergeCell ref="B753:B756"/>
    <mergeCell ref="C753:C756"/>
    <mergeCell ref="C762:C765"/>
    <mergeCell ref="B762:B765"/>
    <mergeCell ref="B771:B774"/>
    <mergeCell ref="C771:C774"/>
    <mergeCell ref="B780:B783"/>
    <mergeCell ref="C780:C783"/>
    <mergeCell ref="B789:B792"/>
    <mergeCell ref="C789:C792"/>
  </mergeCells>
  <pageMargins left="0.03937007874015748" right="0.03937007874015748" top="0.03937007874015748" bottom="0.03937007874015748" header="0" footer="0"/>
  <ignoredErrors>
    <ignoredError numberStoredAsText="1" sqref="A1:C1009"/>
  </ignoredErrors>
</worksheet>
</file>

<file path=xl/worksheets/sheet11.xml><?xml version="1.0" encoding="utf-8"?>
<worksheet xmlns="http://schemas.openxmlformats.org/spreadsheetml/2006/main" xmlns:r="http://schemas.openxmlformats.org/officeDocument/2006/relationships">
  <dimension ref="A1:G235"/>
  <sheetViews>
    <sheetView workbookViewId="0" rightToLeft="0"/>
  </sheetViews>
  <sheetData>
    <row r="1">
      <c r="A1" t="str">
        <v>Timestamp</v>
      </c>
      <c r="B1" t="str">
        <v>Roam Hub</v>
      </c>
      <c r="C1" t="str">
        <v>IMEI No</v>
      </c>
    </row>
    <row r="2">
      <c r="A2">
        <v>45803.604972974535</v>
      </c>
      <c r="B2" t="str">
        <v>Forest Road</v>
      </c>
      <c r="C2">
        <v>35054400808442</v>
      </c>
    </row>
    <row r="3">
      <c r="A3">
        <v>45803.6090784375</v>
      </c>
      <c r="B3" t="str">
        <v>Karambee</v>
      </c>
      <c r="C3">
        <v>350424068795176</v>
      </c>
      <c r="G3" t="str">
        <v>Config 1.1.6</v>
      </c>
    </row>
    <row r="4">
      <c r="A4">
        <v>45803.61266677083</v>
      </c>
      <c r="B4" t="str">
        <v>Thika Centre</v>
      </c>
      <c r="C4">
        <v>352016708405410</v>
      </c>
      <c r="E4" t="str">
        <f>B2</f>
        <v>Forest Road</v>
      </c>
      <c r="F4">
        <v>16</v>
      </c>
      <c r="G4" t="b">
        <v>1</v>
      </c>
    </row>
    <row r="5">
      <c r="B5" t="str">
        <v>Thika Centre</v>
      </c>
      <c r="C5">
        <v>352016708404421</v>
      </c>
      <c r="E5" t="str">
        <f>B3</f>
        <v>Karambee</v>
      </c>
      <c r="F5">
        <v>18</v>
      </c>
      <c r="G5" t="b">
        <v>1</v>
      </c>
    </row>
    <row r="6">
      <c r="B6" t="str">
        <v>Thika Centre</v>
      </c>
      <c r="C6">
        <v>352016708408992</v>
      </c>
      <c r="E6" t="str">
        <f>B4</f>
        <v>Thika Centre</v>
      </c>
      <c r="F6">
        <f>COUNTIF(B:B,E6)</f>
        <v>4</v>
      </c>
      <c r="G6" t="b">
        <v>1</v>
      </c>
    </row>
    <row r="7">
      <c r="B7" t="str">
        <v>Thika Centre</v>
      </c>
      <c r="C7">
        <v>350612078648183</v>
      </c>
      <c r="E7" t="str">
        <v>Lusaka Road</v>
      </c>
      <c r="F7">
        <f>COUNTIF(B:B,E7)</f>
        <v>11</v>
      </c>
      <c r="G7" t="b">
        <v>1</v>
      </c>
    </row>
    <row r="8">
      <c r="A8">
        <v>45803.61546018519</v>
      </c>
      <c r="B8" t="str">
        <v>Outering</v>
      </c>
      <c r="C8">
        <v>350544501509247</v>
      </c>
      <c r="E8" t="str">
        <f>B8</f>
        <v>Outering</v>
      </c>
      <c r="F8">
        <f>COUNTIF(B:B,E8)</f>
        <v>14</v>
      </c>
      <c r="G8" t="b">
        <v>1</v>
      </c>
    </row>
    <row r="9">
      <c r="B9" t="str">
        <v>Outering</v>
      </c>
      <c r="C9">
        <v>352016701785131</v>
      </c>
      <c r="E9" t="str">
        <f>B22</f>
        <v>Roysambu</v>
      </c>
      <c r="F9">
        <f>COUNTIF(B:B,E9)</f>
        <v>12</v>
      </c>
      <c r="G9" t="b">
        <v>1</v>
      </c>
    </row>
    <row r="10">
      <c r="B10" t="str">
        <v>Outering</v>
      </c>
      <c r="C10">
        <v>350317170019917</v>
      </c>
      <c r="E10" t="str">
        <f>B33</f>
        <v>Kayole</v>
      </c>
      <c r="F10">
        <f>COUNTIF(B:B,E10)</f>
        <v>10</v>
      </c>
      <c r="G10" t="b">
        <v>1</v>
      </c>
    </row>
    <row r="11">
      <c r="B11" t="str">
        <v>Outering</v>
      </c>
      <c r="C11">
        <v>350544501509114</v>
      </c>
      <c r="E11" t="str">
        <f>B42</f>
        <v>GreenWheels HQ</v>
      </c>
      <c r="F11">
        <v>13</v>
      </c>
      <c r="G11" t="b">
        <v>1</v>
      </c>
    </row>
    <row r="12">
      <c r="B12" t="str">
        <v>Outering</v>
      </c>
      <c r="C12">
        <v>352016708404256</v>
      </c>
      <c r="E12" t="str">
        <f>B47</f>
        <v>Wayaki Way</v>
      </c>
      <c r="F12">
        <f>COUNTIF(B:B,E12)</f>
        <v>13</v>
      </c>
      <c r="G12" t="b">
        <v>1</v>
      </c>
    </row>
    <row r="13">
      <c r="B13" t="str">
        <v>Outering</v>
      </c>
      <c r="C13">
        <v>35201670831223</v>
      </c>
      <c r="E13" t="str">
        <f>B48</f>
        <v>Suguta</v>
      </c>
      <c r="F13">
        <f>COUNTIF(B:B,E13)</f>
        <v>22</v>
      </c>
      <c r="G13" t="b">
        <v>1</v>
      </c>
    </row>
    <row r="14">
      <c r="B14" t="str">
        <v>Outering</v>
      </c>
      <c r="C14">
        <v>352016708409131</v>
      </c>
      <c r="E14" t="str">
        <v>Total</v>
      </c>
      <c r="F14">
        <f>sum(F4:F13)</f>
        <v>133</v>
      </c>
      <c r="G14" t="b">
        <v>1</v>
      </c>
    </row>
    <row r="15">
      <c r="B15" t="str">
        <v>Outering</v>
      </c>
      <c r="C15">
        <v>352016708406624</v>
      </c>
    </row>
    <row r="16">
      <c r="B16" t="str">
        <v>Outering</v>
      </c>
      <c r="C16">
        <v>352016701786626</v>
      </c>
    </row>
    <row r="17">
      <c r="B17" t="str">
        <v>Outering</v>
      </c>
      <c r="C17">
        <v>352016708382627</v>
      </c>
    </row>
    <row r="18">
      <c r="B18" t="str">
        <v>Outering</v>
      </c>
      <c r="C18">
        <v>352016708407283</v>
      </c>
    </row>
    <row r="19">
      <c r="B19" t="str">
        <v>Outering</v>
      </c>
      <c r="C19">
        <v>352016701728149</v>
      </c>
    </row>
    <row r="20">
      <c r="B20" t="str">
        <v>Outering</v>
      </c>
      <c r="C20">
        <v>352016701728222</v>
      </c>
    </row>
    <row r="21">
      <c r="B21" t="str">
        <v>Outering</v>
      </c>
      <c r="C21">
        <v>352016708380399</v>
      </c>
    </row>
    <row r="22">
      <c r="A22">
        <v>45803.61685841435</v>
      </c>
      <c r="B22" t="str">
        <v>Roysambu</v>
      </c>
      <c r="C22">
        <v>350612078670096</v>
      </c>
    </row>
    <row r="23">
      <c r="A23">
        <v>45803.61708788194</v>
      </c>
      <c r="B23" t="str">
        <v>Roysambu</v>
      </c>
      <c r="C23">
        <v>352016708378666</v>
      </c>
    </row>
    <row r="24">
      <c r="A24">
        <v>45803.61736017361</v>
      </c>
      <c r="B24" t="str">
        <v>Roysambu</v>
      </c>
      <c r="C24">
        <v>352016708382056</v>
      </c>
    </row>
    <row r="25">
      <c r="A25">
        <v>45803.61754146991</v>
      </c>
      <c r="B25" t="str">
        <v>Roysambu</v>
      </c>
      <c r="C25">
        <v>350612078656541</v>
      </c>
    </row>
    <row r="26">
      <c r="A26">
        <v>45803.61780116898</v>
      </c>
      <c r="B26" t="str">
        <v>Roysambu</v>
      </c>
      <c r="C26">
        <v>350612078634746</v>
      </c>
    </row>
    <row r="27">
      <c r="A27">
        <v>45803.61800524306</v>
      </c>
      <c r="B27" t="str">
        <v>Roysambu</v>
      </c>
      <c r="C27">
        <v>350612078175880</v>
      </c>
    </row>
    <row r="28">
      <c r="A28">
        <v>45803.61819390046</v>
      </c>
      <c r="B28" t="str">
        <v>Roysambu</v>
      </c>
      <c r="C28">
        <v>350612078338835</v>
      </c>
    </row>
    <row r="29">
      <c r="A29">
        <v>45803.61842255787</v>
      </c>
      <c r="B29" t="str">
        <v>Roysambu</v>
      </c>
      <c r="C29">
        <v>350612078663265</v>
      </c>
    </row>
    <row r="30">
      <c r="A30">
        <v>45803.61861300926</v>
      </c>
      <c r="B30" t="str">
        <v>Roysambu</v>
      </c>
      <c r="C30">
        <v>350612078634233</v>
      </c>
    </row>
    <row r="31">
      <c r="A31">
        <v>45803.61883056713</v>
      </c>
      <c r="B31" t="str">
        <v>Roysambu</v>
      </c>
      <c r="C31">
        <v>350612078664875</v>
      </c>
    </row>
    <row r="32">
      <c r="A32">
        <v>45803.61914340278</v>
      </c>
      <c r="B32" t="str">
        <v>Roysambu</v>
      </c>
      <c r="C32">
        <v>350612078659172</v>
      </c>
    </row>
    <row r="33">
      <c r="A33">
        <v>45803.61934283565</v>
      </c>
      <c r="B33" t="str">
        <v>Kayole</v>
      </c>
      <c r="C33">
        <v>35042406696982</v>
      </c>
    </row>
    <row r="34">
      <c r="A34">
        <v>45803.61972756944</v>
      </c>
      <c r="B34" t="str">
        <v>Roysambu</v>
      </c>
      <c r="C34">
        <v>352016708409248</v>
      </c>
    </row>
    <row r="35">
      <c r="A35">
        <v>45803.62017613426</v>
      </c>
      <c r="B35" t="str">
        <v>Kayole</v>
      </c>
      <c r="C35">
        <v>350544501502168</v>
      </c>
    </row>
    <row r="36">
      <c r="A36">
        <v>45803.62127487268</v>
      </c>
      <c r="B36" t="str">
        <v>Kayole</v>
      </c>
      <c r="C36">
        <v>350424066967165</v>
      </c>
    </row>
    <row r="37">
      <c r="A37">
        <v>45803.62451355324</v>
      </c>
      <c r="B37" t="str">
        <v>Kayole</v>
      </c>
      <c r="C37">
        <v>350544503817254</v>
      </c>
    </row>
    <row r="38">
      <c r="A38">
        <v>45803.62585174768</v>
      </c>
      <c r="B38" t="str">
        <v>Kayole</v>
      </c>
      <c r="C38">
        <v>350424062487485</v>
      </c>
    </row>
    <row r="39">
      <c r="A39">
        <v>45803.62638902778</v>
      </c>
      <c r="B39" t="str">
        <v>Kayole</v>
      </c>
      <c r="C39">
        <v>35201670837264</v>
      </c>
    </row>
    <row r="40">
      <c r="A40">
        <v>45803.627092627314</v>
      </c>
      <c r="B40" t="str">
        <v>Kayole</v>
      </c>
      <c r="C40">
        <v>350424080823307</v>
      </c>
    </row>
    <row r="41">
      <c r="A41">
        <v>45803.627923101856</v>
      </c>
      <c r="B41" t="str">
        <v>Kayole</v>
      </c>
      <c r="C41">
        <v>35054408817403</v>
      </c>
    </row>
    <row r="42">
      <c r="A42">
        <v>45803.62940186342</v>
      </c>
      <c r="B42" t="str">
        <v>GreenWheels HQ</v>
      </c>
      <c r="C42">
        <v>350612079051395</v>
      </c>
    </row>
    <row r="43">
      <c r="A43">
        <v>45803.62979784722</v>
      </c>
      <c r="B43" t="str">
        <v>GreenWheels HQ</v>
      </c>
      <c r="C43" t="str">
        <v>3502016708381132</v>
      </c>
    </row>
    <row r="44">
      <c r="A44">
        <v>45803.63048872685</v>
      </c>
      <c r="B44" t="str">
        <v>GreenWheels HQ</v>
      </c>
      <c r="C44" t="str">
        <v>3502016708408554</v>
      </c>
    </row>
    <row r="45">
      <c r="A45">
        <v>45803.6308330787</v>
      </c>
      <c r="B45" t="str">
        <v>GreenWheels HQ</v>
      </c>
      <c r="C45" t="str">
        <v>3502016708381264</v>
      </c>
    </row>
    <row r="46">
      <c r="A46">
        <v>45803.63128475695</v>
      </c>
      <c r="B46" t="str">
        <v>GreenWheels HQ</v>
      </c>
      <c r="C46">
        <v>350317170019982</v>
      </c>
    </row>
    <row r="47">
      <c r="A47">
        <v>45803.635026296295</v>
      </c>
      <c r="B47" t="str">
        <v>Wayaki Way</v>
      </c>
      <c r="C47">
        <v>352016701785024</v>
      </c>
    </row>
    <row r="48">
      <c r="A48">
        <v>45803.637135868055</v>
      </c>
      <c r="B48" t="str">
        <v>Suguta</v>
      </c>
      <c r="C48">
        <v>352016708404181</v>
      </c>
    </row>
    <row r="49">
      <c r="A49">
        <v>45803.63809375</v>
      </c>
      <c r="B49" t="str">
        <v>Suguta</v>
      </c>
      <c r="C49">
        <v>352016701786568</v>
      </c>
    </row>
    <row r="50">
      <c r="A50">
        <v>45803.63824774306</v>
      </c>
      <c r="B50" t="str">
        <v>Wayaki Way</v>
      </c>
      <c r="C50">
        <v>352016701748576</v>
      </c>
    </row>
    <row r="51">
      <c r="A51">
        <v>45803.640363287035</v>
      </c>
      <c r="B51" t="str">
        <v>Suguta</v>
      </c>
      <c r="C51">
        <v>350424062488976</v>
      </c>
    </row>
    <row r="52">
      <c r="A52">
        <v>45803.64088122685</v>
      </c>
      <c r="B52" t="str">
        <v>Suguta</v>
      </c>
      <c r="C52">
        <v>352016701727562</v>
      </c>
    </row>
    <row r="53">
      <c r="A53">
        <v>45803.64151746528</v>
      </c>
      <c r="B53" t="str">
        <v>Kayole</v>
      </c>
      <c r="C53">
        <v>352625695099604</v>
      </c>
    </row>
    <row r="54">
      <c r="A54">
        <v>45803.64170758102</v>
      </c>
      <c r="B54" t="str">
        <v>Suguta</v>
      </c>
      <c r="C54">
        <v>352016708321450</v>
      </c>
    </row>
    <row r="55">
      <c r="A55">
        <v>45803.64231957176</v>
      </c>
      <c r="B55" t="str">
        <v>Kayole</v>
      </c>
      <c r="C55">
        <v>358424060862511</v>
      </c>
    </row>
    <row r="56">
      <c r="A56">
        <v>45803.64301929398</v>
      </c>
      <c r="B56" t="str">
        <v>Karambee</v>
      </c>
      <c r="C56">
        <v>350544503177449</v>
      </c>
    </row>
    <row r="57">
      <c r="B57" t="str">
        <v>Karambee</v>
      </c>
      <c r="C57">
        <v>352016708381652</v>
      </c>
    </row>
    <row r="58">
      <c r="B58" t="str">
        <v>Karambee</v>
      </c>
      <c r="C58">
        <v>352016708382478</v>
      </c>
    </row>
    <row r="59">
      <c r="B59" t="str">
        <v>Karambee</v>
      </c>
      <c r="C59">
        <v>352016708381124</v>
      </c>
    </row>
    <row r="60">
      <c r="B60" t="str">
        <v>Karambee</v>
      </c>
      <c r="C60">
        <v>352016708378872</v>
      </c>
    </row>
    <row r="61">
      <c r="B61" t="str">
        <v>Karambee</v>
      </c>
      <c r="C61">
        <v>352016701780710</v>
      </c>
    </row>
    <row r="62">
      <c r="B62" t="str">
        <v>Karambee</v>
      </c>
      <c r="C62">
        <v>352016708378625</v>
      </c>
    </row>
    <row r="63">
      <c r="B63" t="str">
        <v>Karambee</v>
      </c>
      <c r="C63">
        <v>352016708381215</v>
      </c>
    </row>
    <row r="64">
      <c r="B64" t="str">
        <v>Karambee</v>
      </c>
      <c r="C64">
        <v>352016708408455</v>
      </c>
    </row>
    <row r="65">
      <c r="B65" t="str">
        <v>Karambee</v>
      </c>
      <c r="C65">
        <v>352016708381371</v>
      </c>
    </row>
    <row r="66">
      <c r="B66" t="str">
        <v>Karambee</v>
      </c>
      <c r="C66">
        <v>352016701773111</v>
      </c>
    </row>
    <row r="67">
      <c r="B67" t="str">
        <v>Karambee</v>
      </c>
      <c r="C67">
        <v>352016708396106</v>
      </c>
    </row>
    <row r="68">
      <c r="B68" t="str">
        <v>Karambee</v>
      </c>
      <c r="C68">
        <v>352016708404082</v>
      </c>
    </row>
    <row r="69">
      <c r="B69" t="str">
        <v>Karambee</v>
      </c>
      <c r="C69">
        <v>352016708404520</v>
      </c>
    </row>
    <row r="70">
      <c r="B70" t="str">
        <v>Karambee</v>
      </c>
      <c r="C70">
        <v>352016708382015</v>
      </c>
    </row>
    <row r="71">
      <c r="B71" t="str">
        <v>Karambee</v>
      </c>
      <c r="C71">
        <v>352016708408331</v>
      </c>
    </row>
    <row r="72">
      <c r="B72" t="str">
        <v>Karambee</v>
      </c>
      <c r="C72">
        <v>352016708376082</v>
      </c>
    </row>
    <row r="73">
      <c r="B73" t="str">
        <v>Karambee</v>
      </c>
      <c r="C73">
        <v>352016708380043</v>
      </c>
    </row>
    <row r="74">
      <c r="A74">
        <v>45803.6475637963</v>
      </c>
      <c r="B74" t="str">
        <v>GreenWheels HQ</v>
      </c>
      <c r="C74">
        <v>352016708357223</v>
      </c>
    </row>
    <row r="75">
      <c r="A75">
        <v>45803.64815521991</v>
      </c>
      <c r="B75" t="str">
        <v>GreenWheels HQ</v>
      </c>
      <c r="C75">
        <v>352016708376702</v>
      </c>
    </row>
    <row r="76">
      <c r="A76">
        <v>45803.64854195602</v>
      </c>
      <c r="B76" t="str">
        <v>GreenWheels HQ</v>
      </c>
      <c r="C76">
        <v>352016708378856</v>
      </c>
    </row>
    <row r="77">
      <c r="A77">
        <v>45803.648953599535</v>
      </c>
      <c r="B77" t="str">
        <v>GreenWheels HQ</v>
      </c>
      <c r="C77">
        <v>352016701727406</v>
      </c>
    </row>
    <row r="78">
      <c r="A78">
        <v>45803.64931537037</v>
      </c>
      <c r="B78" t="str">
        <v>GreenWheels HQ</v>
      </c>
      <c r="C78">
        <v>352016708305503</v>
      </c>
    </row>
    <row r="79">
      <c r="A79">
        <v>45803.64978125</v>
      </c>
      <c r="B79" t="str">
        <v>GreenWheels HQ</v>
      </c>
      <c r="C79">
        <v>352016708377270</v>
      </c>
    </row>
    <row r="80">
      <c r="A80">
        <v>45803.65007106481</v>
      </c>
      <c r="B80" t="str">
        <v>GreenWheels HQ</v>
      </c>
      <c r="C80">
        <v>352016708407036</v>
      </c>
    </row>
    <row r="81">
      <c r="A81">
        <v>45803.6589815162</v>
      </c>
      <c r="B81" t="str">
        <v>Suguta</v>
      </c>
      <c r="C81">
        <v>352016708321450</v>
      </c>
    </row>
    <row r="82">
      <c r="A82">
        <v>45803.660742141205</v>
      </c>
      <c r="B82" t="str">
        <v>Suguta</v>
      </c>
      <c r="C82">
        <v>350612078651278</v>
      </c>
    </row>
    <row r="83">
      <c r="A83">
        <v>45803.661300162035</v>
      </c>
      <c r="B83" t="str">
        <v>Suguta</v>
      </c>
      <c r="C83">
        <v>352016708378740</v>
      </c>
    </row>
    <row r="84">
      <c r="A84">
        <v>45803.661902893524</v>
      </c>
      <c r="B84" t="str">
        <v>Suguta</v>
      </c>
      <c r="C84">
        <v>352016708380092</v>
      </c>
    </row>
    <row r="85">
      <c r="A85">
        <v>45803.66241304398</v>
      </c>
      <c r="B85" t="str">
        <v>Suguta</v>
      </c>
      <c r="C85" t="str">
        <v>3520016708381538</v>
      </c>
    </row>
    <row r="86">
      <c r="A86">
        <v>45803.66412855324</v>
      </c>
      <c r="B86" t="str">
        <v>Suguta</v>
      </c>
      <c r="C86">
        <v>352016708381538</v>
      </c>
    </row>
    <row r="87">
      <c r="A87">
        <v>45803.6646230787</v>
      </c>
      <c r="B87" t="str">
        <v>Suguta</v>
      </c>
      <c r="C87">
        <v>352016708382544</v>
      </c>
    </row>
    <row r="88">
      <c r="A88">
        <v>45803.66716048611</v>
      </c>
      <c r="B88" t="str">
        <v>Suguta</v>
      </c>
      <c r="C88">
        <v>350544500812972</v>
      </c>
    </row>
    <row r="89">
      <c r="A89">
        <v>45803.66763899305</v>
      </c>
      <c r="B89" t="str">
        <v>Suguta</v>
      </c>
      <c r="C89">
        <v>352016701750689</v>
      </c>
    </row>
    <row r="90">
      <c r="A90">
        <v>45803.66839446759</v>
      </c>
      <c r="B90" t="str">
        <v>Wayaki Way</v>
      </c>
      <c r="C90">
        <v>350544501509031</v>
      </c>
    </row>
    <row r="91">
      <c r="A91">
        <v>45803.668878125</v>
      </c>
      <c r="B91" t="str">
        <v>Suguta</v>
      </c>
      <c r="C91">
        <v>352016708381520</v>
      </c>
    </row>
    <row r="92">
      <c r="A92">
        <v>45803.66969729167</v>
      </c>
      <c r="B92" t="str">
        <v>Forest Road</v>
      </c>
      <c r="C92">
        <v>3520160816</v>
      </c>
    </row>
    <row r="93">
      <c r="A93">
        <v>45803.67048884259</v>
      </c>
      <c r="B93" t="str">
        <v>Suguta</v>
      </c>
      <c r="C93">
        <v>352016708376017</v>
      </c>
    </row>
    <row r="94">
      <c r="A94">
        <v>45803.67087347222</v>
      </c>
      <c r="B94" t="str">
        <v>Forest Road</v>
      </c>
      <c r="C94">
        <v>352016701775835</v>
      </c>
    </row>
    <row r="95">
      <c r="A95">
        <v>45803.671141342595</v>
      </c>
      <c r="B95" t="str">
        <v>Suguta</v>
      </c>
      <c r="C95">
        <v>352016708380431</v>
      </c>
    </row>
    <row r="96">
      <c r="A96">
        <v>45803.671677708335</v>
      </c>
      <c r="B96" t="str">
        <v>Suguta</v>
      </c>
      <c r="C96">
        <v>352016708406509</v>
      </c>
    </row>
    <row r="97">
      <c r="A97">
        <v>45803.67215950231</v>
      </c>
      <c r="B97" t="str">
        <v>Suguta</v>
      </c>
      <c r="C97">
        <v>352016708382619</v>
      </c>
    </row>
    <row r="98">
      <c r="A98">
        <v>45803.672192349535</v>
      </c>
      <c r="B98" t="str">
        <v>Forest Road</v>
      </c>
      <c r="C98">
        <v>352016708405196</v>
      </c>
    </row>
    <row r="99">
      <c r="A99">
        <v>45803.67259628473</v>
      </c>
      <c r="B99" t="str">
        <v>Suguta</v>
      </c>
      <c r="C99">
        <v>352016701750598</v>
      </c>
    </row>
    <row r="100">
      <c r="A100">
        <v>45803.673080243054</v>
      </c>
      <c r="B100" t="str">
        <v>Forest Road</v>
      </c>
      <c r="C100">
        <v>352016708382007</v>
      </c>
    </row>
    <row r="101">
      <c r="A101">
        <v>45803.67321047454</v>
      </c>
      <c r="B101" t="str">
        <v>Suguta</v>
      </c>
      <c r="C101">
        <v>352016708408067</v>
      </c>
    </row>
    <row r="102">
      <c r="A102">
        <v>45803.67369391204</v>
      </c>
      <c r="B102" t="str">
        <v>Forest Road</v>
      </c>
      <c r="C102">
        <v>352016708376009</v>
      </c>
    </row>
    <row r="103">
      <c r="A103">
        <v>45803.675150219904</v>
      </c>
      <c r="B103" t="str">
        <v>Forest Road</v>
      </c>
      <c r="C103">
        <v>352016708377148</v>
      </c>
    </row>
    <row r="104">
      <c r="A104">
        <v>45803.67584111111</v>
      </c>
      <c r="B104" t="str">
        <v>Forest Road</v>
      </c>
      <c r="C104">
        <v>352016708357165</v>
      </c>
    </row>
    <row r="105">
      <c r="A105">
        <v>45803.681393946754</v>
      </c>
      <c r="B105" t="str">
        <v>Wayaki Way</v>
      </c>
      <c r="C105">
        <v>1126900638</v>
      </c>
    </row>
    <row r="106">
      <c r="A106">
        <v>45803.68238402778</v>
      </c>
      <c r="B106" t="str">
        <v>Wayaki Way</v>
      </c>
      <c r="C106">
        <v>352016708321369</v>
      </c>
    </row>
    <row r="107">
      <c r="A107">
        <v>45803.685928321764</v>
      </c>
      <c r="B107" t="str">
        <v>Wayaki Way</v>
      </c>
      <c r="C107">
        <v>352016708409271</v>
      </c>
    </row>
    <row r="108">
      <c r="A108">
        <v>45803.68838263889</v>
      </c>
      <c r="B108" t="str">
        <v>Wayaki Way</v>
      </c>
      <c r="C108">
        <v>352016708380142</v>
      </c>
    </row>
    <row r="109">
      <c r="A109">
        <v>45803.68880945602</v>
      </c>
      <c r="B109" t="str">
        <v>Wayaki Way</v>
      </c>
      <c r="C109">
        <v>352018701780603</v>
      </c>
    </row>
    <row r="110">
      <c r="A110">
        <v>45803.6894656713</v>
      </c>
      <c r="B110" t="str">
        <v>Wayaki Way</v>
      </c>
      <c r="C110">
        <v>350317170045474</v>
      </c>
    </row>
    <row r="111">
      <c r="A111">
        <v>45803.69019849537</v>
      </c>
      <c r="B111" t="str">
        <v>Wayaki Way</v>
      </c>
      <c r="C111">
        <v>352016701780736</v>
      </c>
    </row>
    <row r="112">
      <c r="A112">
        <v>45803.69079381945</v>
      </c>
      <c r="B112" t="str">
        <v>Wayaki Way</v>
      </c>
      <c r="C112">
        <v>352016708321526</v>
      </c>
    </row>
    <row r="113">
      <c r="A113">
        <v>45803.691235046295</v>
      </c>
      <c r="B113" t="str">
        <v>Wayaki Way</v>
      </c>
      <c r="C113">
        <v>352016701735664</v>
      </c>
    </row>
    <row r="114">
      <c r="A114">
        <v>45803.705053171296</v>
      </c>
      <c r="B114" t="str">
        <v>Wayaki Way</v>
      </c>
      <c r="C114">
        <v>352016701780512</v>
      </c>
    </row>
    <row r="115">
      <c r="A115">
        <v>45803.72254274305</v>
      </c>
      <c r="B115" t="str">
        <v>Forest Road</v>
      </c>
      <c r="C115">
        <v>352016708357165</v>
      </c>
    </row>
    <row r="116">
      <c r="A116">
        <v>45803.72306398148</v>
      </c>
      <c r="B116" t="str">
        <v>Forest Road</v>
      </c>
      <c r="C116">
        <v>352016708404926</v>
      </c>
    </row>
    <row r="117">
      <c r="A117">
        <v>45803.72349880787</v>
      </c>
      <c r="B117" t="str">
        <v>Forest Road</v>
      </c>
      <c r="C117">
        <v>352016709361984</v>
      </c>
    </row>
    <row r="118">
      <c r="A118">
        <v>45803.7242833912</v>
      </c>
      <c r="B118" t="str">
        <v>Forest Road</v>
      </c>
      <c r="C118">
        <v>352016701750531</v>
      </c>
    </row>
    <row r="119">
      <c r="A119">
        <v>45803.72473716435</v>
      </c>
      <c r="B119" t="str">
        <v>Forest Road</v>
      </c>
      <c r="C119">
        <v>352016708382064</v>
      </c>
    </row>
    <row r="120">
      <c r="A120">
        <v>45803.725214895836</v>
      </c>
      <c r="B120" t="str">
        <v>Forest Road</v>
      </c>
      <c r="C120">
        <v>352016708381272</v>
      </c>
    </row>
    <row r="121">
      <c r="A121">
        <v>45803.72565097222</v>
      </c>
      <c r="B121" t="str">
        <v>Forest Road</v>
      </c>
      <c r="C121">
        <v>352016708381314</v>
      </c>
    </row>
    <row r="122">
      <c r="A122">
        <v>45803.72609542824</v>
      </c>
      <c r="B122" t="str">
        <v>Forest Road</v>
      </c>
      <c r="C122">
        <v>352016708381280</v>
      </c>
    </row>
    <row r="123">
      <c r="A123">
        <v>45803.72659467593</v>
      </c>
      <c r="B123" t="str">
        <v>Forest Road</v>
      </c>
      <c r="C123">
        <v>352016708404868</v>
      </c>
    </row>
    <row r="124">
      <c r="A124">
        <v>45803.727983125005</v>
      </c>
      <c r="B124" t="str">
        <v>Suguta</v>
      </c>
      <c r="C124">
        <v>350612078174834</v>
      </c>
    </row>
    <row r="125">
      <c r="A125">
        <v>45804.55949201389</v>
      </c>
      <c r="B125" t="str">
        <v>Lusaka Road</v>
      </c>
      <c r="C125">
        <v>350612078659248</v>
      </c>
    </row>
    <row r="126">
      <c r="A126">
        <v>45804.560078842595</v>
      </c>
      <c r="B126" t="str">
        <v>Lusaka Road</v>
      </c>
      <c r="C126">
        <v>350612078648415</v>
      </c>
    </row>
    <row r="127">
      <c r="A127">
        <v>45804.56141923611</v>
      </c>
      <c r="B127" t="str">
        <v>Lusaka Road</v>
      </c>
      <c r="C127">
        <v>350612078663190</v>
      </c>
    </row>
    <row r="128">
      <c r="A128">
        <v>45804.56200680556</v>
      </c>
      <c r="B128" t="str">
        <v>Lusaka Road</v>
      </c>
      <c r="C128">
        <v>350612078659396</v>
      </c>
    </row>
    <row r="129">
      <c r="A129">
        <v>45804.56294833333</v>
      </c>
      <c r="B129" t="str">
        <v>Lusaka Road</v>
      </c>
      <c r="C129">
        <v>350612078634753</v>
      </c>
    </row>
    <row r="130">
      <c r="A130">
        <v>45804.56464457176</v>
      </c>
      <c r="B130" t="str">
        <v>Lusaka Road</v>
      </c>
      <c r="C130">
        <v>352016708402953</v>
      </c>
    </row>
    <row r="131">
      <c r="A131">
        <v>45804.56520528936</v>
      </c>
      <c r="B131" t="str">
        <v>Lusaka Road</v>
      </c>
      <c r="C131">
        <v>352016709362016</v>
      </c>
    </row>
    <row r="132">
      <c r="A132">
        <v>45804.566203078706</v>
      </c>
      <c r="B132" t="str">
        <v>Lusaka Road</v>
      </c>
      <c r="C132">
        <v>352016708376942</v>
      </c>
    </row>
    <row r="133">
      <c r="A133">
        <v>45804.5667172338</v>
      </c>
      <c r="B133" t="str">
        <v>Lusaka Road</v>
      </c>
      <c r="C133">
        <v>3520167084993</v>
      </c>
    </row>
    <row r="134">
      <c r="A134">
        <v>45804.56746333333</v>
      </c>
      <c r="B134" t="str">
        <v>Lusaka Road</v>
      </c>
      <c r="C134">
        <v>350612078634449</v>
      </c>
    </row>
    <row r="135">
      <c r="A135">
        <v>45804.568602326384</v>
      </c>
      <c r="B135" t="str">
        <v>Lusaka Road</v>
      </c>
      <c r="C135">
        <v>350612078649355</v>
      </c>
    </row>
  </sheetData>
  <ignoredErrors>
    <ignoredError numberStoredAsText="1" sqref="A1:G235"/>
  </ignoredErrors>
  <legacyDrawing r:id="rId1"/>
</worksheet>
</file>

<file path=xl/worksheets/sheet12.xml><?xml version="1.0" encoding="utf-8"?>
<worksheet xmlns="http://schemas.openxmlformats.org/spreadsheetml/2006/main" xmlns:r="http://schemas.openxmlformats.org/officeDocument/2006/relationships">
  <dimension ref="A1:B6"/>
  <sheetViews>
    <sheetView workbookViewId="0" rightToLeft="0"/>
  </sheetViews>
  <sheetData>
    <row r="1">
      <c r="A1" t="str">
        <v>Charger Short Name</v>
      </c>
      <c r="B1" t="str">
        <v>Charger Long Name</v>
      </c>
    </row>
    <row r="2">
      <c r="A2" t="str">
        <v>RH</v>
      </c>
      <c r="B2" t="str">
        <v>Roam Hub</v>
      </c>
    </row>
    <row r="3">
      <c r="A3" t="str">
        <v>RK</v>
      </c>
      <c r="B3" t="str">
        <v>Roam Kiosk</v>
      </c>
    </row>
    <row r="4">
      <c r="A4" t="str">
        <v>RP</v>
      </c>
      <c r="B4" t="str">
        <v>Roam Point</v>
      </c>
    </row>
    <row r="5">
      <c r="A5" t="str">
        <v>AC</v>
      </c>
      <c r="B5" t="str">
        <v>AC Charging Point (T2)</v>
      </c>
    </row>
    <row r="6">
      <c r="A6" t="str">
        <v>RN</v>
      </c>
      <c r="B6" t="str">
        <v>Roam Node</v>
      </c>
    </row>
  </sheetData>
  <ignoredErrors>
    <ignoredError numberStoredAsText="1" sqref="A1:B6"/>
  </ignoredErrors>
</worksheet>
</file>

<file path=xl/worksheets/sheet13.xml><?xml version="1.0" encoding="utf-8"?>
<worksheet xmlns="http://schemas.openxmlformats.org/spreadsheetml/2006/main" xmlns:r="http://schemas.openxmlformats.org/officeDocument/2006/relationships">
  <dimension ref="A1:F1000"/>
  <sheetViews>
    <sheetView workbookViewId="0" rightToLeft="0"/>
  </sheetViews>
  <sheetData>
    <row r="1">
      <c r="A1" t="str">
        <v>TILL NAME</v>
      </c>
      <c r="B1" t="str">
        <v>Number</v>
      </c>
      <c r="C1" t="str">
        <v>Location</v>
      </c>
      <c r="D1" t="str">
        <v>H O</v>
      </c>
      <c r="E1" t="str">
        <v>STORE</v>
      </c>
      <c r="F1" t="str">
        <v>TILL</v>
      </c>
    </row>
    <row r="2">
      <c r="A2" t="str">
        <v>Roam Hub</v>
      </c>
      <c r="B2">
        <v>1</v>
      </c>
      <c r="C2" t="str">
        <v>Lusaka Road</v>
      </c>
      <c r="D2">
        <v>6746256</v>
      </c>
      <c r="E2">
        <v>6748601</v>
      </c>
      <c r="F2">
        <v>4169380</v>
      </c>
    </row>
    <row r="3">
      <c r="A3" t="str">
        <v>Roam Hub</v>
      </c>
      <c r="B3">
        <v>2</v>
      </c>
      <c r="C3" t="str">
        <v>Waiyaki Way</v>
      </c>
      <c r="D3">
        <v>6746256</v>
      </c>
      <c r="E3">
        <v>6748602</v>
      </c>
      <c r="F3">
        <v>4169382</v>
      </c>
    </row>
    <row r="4">
      <c r="A4" t="str">
        <v>Roam Hub</v>
      </c>
      <c r="B4">
        <v>3</v>
      </c>
      <c r="C4" t="str">
        <v>Ngong Road</v>
      </c>
      <c r="D4">
        <v>6746256</v>
      </c>
      <c r="E4">
        <v>6748603</v>
      </c>
      <c r="F4">
        <v>4169384</v>
      </c>
    </row>
    <row r="5">
      <c r="A5" t="str">
        <v>Roam Hub</v>
      </c>
      <c r="B5">
        <v>4</v>
      </c>
      <c r="C5" t="str">
        <v>Quickmart Roysambu</v>
      </c>
      <c r="D5">
        <v>6746256</v>
      </c>
      <c r="E5">
        <v>6748604</v>
      </c>
      <c r="F5">
        <v>4169386</v>
      </c>
    </row>
    <row r="6">
      <c r="A6" t="str">
        <v>Roam Hub</v>
      </c>
      <c r="B6">
        <v>5</v>
      </c>
      <c r="C6" t="str">
        <v>Ruaraka</v>
      </c>
      <c r="D6">
        <v>6746256</v>
      </c>
      <c r="E6">
        <v>6748605</v>
      </c>
      <c r="F6">
        <v>4169388</v>
      </c>
    </row>
    <row r="7">
      <c r="A7" t="str">
        <v>Roam Hub</v>
      </c>
      <c r="B7">
        <v>6</v>
      </c>
      <c r="C7" t="str">
        <v>Kayole</v>
      </c>
      <c r="D7">
        <v>6746256</v>
      </c>
      <c r="E7">
        <v>6748606</v>
      </c>
      <c r="F7">
        <v>4169390</v>
      </c>
    </row>
    <row r="8">
      <c r="A8" t="str">
        <v>Roam Hub</v>
      </c>
      <c r="B8">
        <v>7</v>
      </c>
      <c r="C8" t="str">
        <v>Forest Road</v>
      </c>
      <c r="D8">
        <v>6746256</v>
      </c>
      <c r="E8">
        <v>6748607</v>
      </c>
      <c r="F8">
        <v>4169392</v>
      </c>
    </row>
    <row r="9">
      <c r="A9" t="str">
        <v>Roam Hub</v>
      </c>
      <c r="B9">
        <v>8</v>
      </c>
      <c r="C9" t="str">
        <v>Thika</v>
      </c>
      <c r="D9">
        <v>6746256</v>
      </c>
      <c r="E9">
        <v>6748608</v>
      </c>
      <c r="F9">
        <v>4169394</v>
      </c>
    </row>
    <row r="10">
      <c r="A10" t="str">
        <v>Roam Hub</v>
      </c>
      <c r="B10">
        <v>9</v>
      </c>
      <c r="C10" t="str">
        <v>Outering</v>
      </c>
      <c r="D10">
        <v>6746256</v>
      </c>
      <c r="E10">
        <v>6748609</v>
      </c>
      <c r="F10">
        <v>4169396</v>
      </c>
    </row>
    <row r="11">
      <c r="A11" t="str">
        <v>Roam Hub</v>
      </c>
      <c r="B11">
        <v>10</v>
      </c>
      <c r="C11" t="str">
        <v>Suguta</v>
      </c>
      <c r="D11">
        <v>6746256</v>
      </c>
      <c r="E11">
        <v>6748610</v>
      </c>
      <c r="F11">
        <v>4169398</v>
      </c>
    </row>
    <row r="12">
      <c r="A12" t="str">
        <v>Roam Hub</v>
      </c>
      <c r="B12">
        <v>11</v>
      </c>
      <c r="C12" t="str">
        <v>Karambee</v>
      </c>
      <c r="D12">
        <v>6746256</v>
      </c>
      <c r="E12">
        <v>6748611</v>
      </c>
      <c r="F12">
        <v>4169400</v>
      </c>
    </row>
    <row r="13">
      <c r="A13" t="str">
        <v>Roam Hub</v>
      </c>
      <c r="B13">
        <v>12</v>
      </c>
      <c r="C13" t="str">
        <v>Redhill</v>
      </c>
      <c r="D13">
        <v>6746256</v>
      </c>
      <c r="E13">
        <v>6748612</v>
      </c>
      <c r="F13">
        <v>4169402</v>
      </c>
    </row>
    <row r="14">
      <c r="A14" t="str">
        <v>Roam Hub</v>
      </c>
      <c r="B14">
        <v>13</v>
      </c>
      <c r="C14" t="str">
        <v>Greenwheels</v>
      </c>
      <c r="D14">
        <v>6746256</v>
      </c>
      <c r="E14">
        <v>6748613</v>
      </c>
      <c r="F14">
        <v>4169404</v>
      </c>
    </row>
    <row r="15">
      <c r="A15" t="str">
        <v>Roam Hub</v>
      </c>
      <c r="B15">
        <v>14</v>
      </c>
      <c r="C15" t="str">
        <v>Machakos Shop</v>
      </c>
      <c r="D15">
        <v>6746256</v>
      </c>
      <c r="E15">
        <v>6748614</v>
      </c>
      <c r="F15">
        <v>4169406</v>
      </c>
    </row>
    <row r="16">
      <c r="A16" t="str">
        <v>Roam Hub</v>
      </c>
      <c r="B16">
        <v>15</v>
      </c>
      <c r="C16" t="str">
        <v>Machakos CBD</v>
      </c>
      <c r="D16">
        <v>6746256</v>
      </c>
      <c r="E16">
        <v>6748615</v>
      </c>
      <c r="F16">
        <v>4169408</v>
      </c>
    </row>
    <row r="17">
      <c r="A17" t="str">
        <v>Roam Hub</v>
      </c>
      <c r="B17">
        <v>16</v>
      </c>
      <c r="D17">
        <v>6746256</v>
      </c>
      <c r="E17">
        <v>6748616</v>
      </c>
      <c r="F17">
        <v>4169410</v>
      </c>
    </row>
    <row r="18">
      <c r="A18" t="str">
        <v>Roam Hub</v>
      </c>
      <c r="B18">
        <v>17</v>
      </c>
      <c r="D18">
        <v>6746256</v>
      </c>
      <c r="E18">
        <v>6748617</v>
      </c>
      <c r="F18">
        <v>4169412</v>
      </c>
    </row>
    <row r="19">
      <c r="A19" t="str">
        <v>Roam Hub</v>
      </c>
      <c r="B19">
        <v>18</v>
      </c>
      <c r="D19">
        <v>6746256</v>
      </c>
      <c r="E19">
        <v>6748618</v>
      </c>
      <c r="F19">
        <v>4169414</v>
      </c>
    </row>
    <row r="20">
      <c r="A20" t="str">
        <v>Roam Hub</v>
      </c>
      <c r="B20">
        <v>19</v>
      </c>
      <c r="D20">
        <v>6746256</v>
      </c>
      <c r="E20">
        <v>6748619</v>
      </c>
      <c r="F20">
        <v>4169416</v>
      </c>
    </row>
    <row r="21">
      <c r="A21" t="str">
        <v>Roam Hub</v>
      </c>
      <c r="B21">
        <v>20</v>
      </c>
      <c r="D21">
        <v>6746256</v>
      </c>
      <c r="E21">
        <v>6748620</v>
      </c>
      <c r="F21">
        <v>4169418</v>
      </c>
    </row>
    <row r="22">
      <c r="A22" t="str">
        <v>Roam Hub</v>
      </c>
      <c r="B22">
        <v>21</v>
      </c>
      <c r="D22">
        <v>6746256</v>
      </c>
      <c r="E22">
        <v>6748621</v>
      </c>
      <c r="F22">
        <v>4169420</v>
      </c>
    </row>
    <row r="23">
      <c r="A23" t="str">
        <v>Roam Hub</v>
      </c>
      <c r="B23">
        <v>22</v>
      </c>
      <c r="D23">
        <v>6746256</v>
      </c>
      <c r="E23">
        <v>6748622</v>
      </c>
      <c r="F23">
        <v>4169422</v>
      </c>
    </row>
    <row r="24">
      <c r="A24" t="str">
        <v>Roam Hub</v>
      </c>
      <c r="B24">
        <v>23</v>
      </c>
      <c r="D24">
        <v>6746256</v>
      </c>
      <c r="E24">
        <v>6748623</v>
      </c>
      <c r="F24">
        <v>4169424</v>
      </c>
    </row>
    <row r="25">
      <c r="A25" t="str">
        <v>Roam Hub</v>
      </c>
      <c r="B25">
        <v>24</v>
      </c>
      <c r="D25">
        <v>6746256</v>
      </c>
      <c r="E25">
        <v>6748624</v>
      </c>
      <c r="F25">
        <v>4169426</v>
      </c>
    </row>
    <row r="26">
      <c r="A26" t="str">
        <v>Roam Hub</v>
      </c>
      <c r="B26">
        <v>25</v>
      </c>
      <c r="D26">
        <v>6746256</v>
      </c>
      <c r="E26">
        <v>6748625</v>
      </c>
      <c r="F26">
        <v>4169428</v>
      </c>
    </row>
    <row r="27">
      <c r="A27" t="str">
        <v>Roam Hub</v>
      </c>
      <c r="B27">
        <v>26</v>
      </c>
      <c r="D27">
        <v>6746256</v>
      </c>
      <c r="E27">
        <v>6748626</v>
      </c>
      <c r="F27">
        <v>4169430</v>
      </c>
    </row>
    <row r="28">
      <c r="A28" t="str">
        <v>Roam Hub</v>
      </c>
      <c r="B28">
        <v>27</v>
      </c>
      <c r="D28">
        <v>6746256</v>
      </c>
      <c r="E28">
        <v>6748627</v>
      </c>
      <c r="F28">
        <v>4169432</v>
      </c>
    </row>
    <row r="29">
      <c r="A29" t="str">
        <v>Roam Hub</v>
      </c>
      <c r="B29">
        <v>28</v>
      </c>
      <c r="D29">
        <v>6746256</v>
      </c>
      <c r="E29">
        <v>6748628</v>
      </c>
      <c r="F29">
        <v>4169434</v>
      </c>
    </row>
    <row r="30">
      <c r="A30" t="str">
        <v>Roam Hub</v>
      </c>
      <c r="B30">
        <v>29</v>
      </c>
      <c r="D30">
        <v>6746256</v>
      </c>
      <c r="E30">
        <v>6748629</v>
      </c>
      <c r="F30">
        <v>4169436</v>
      </c>
    </row>
    <row r="31">
      <c r="A31" t="str">
        <v>Roam Hub</v>
      </c>
      <c r="B31">
        <v>30</v>
      </c>
      <c r="D31">
        <v>6746256</v>
      </c>
      <c r="E31">
        <v>6748630</v>
      </c>
      <c r="F31">
        <v>4169438</v>
      </c>
    </row>
  </sheetData>
  <ignoredErrors>
    <ignoredError numberStoredAsText="1" sqref="A1:F1000"/>
  </ignoredErrors>
</worksheet>
</file>

<file path=xl/worksheets/sheet14.xml><?xml version="1.0" encoding="utf-8"?>
<worksheet xmlns="http://schemas.openxmlformats.org/spreadsheetml/2006/main" xmlns:r="http://schemas.openxmlformats.org/officeDocument/2006/relationships">
  <dimension ref="A1:E26"/>
  <sheetViews>
    <sheetView workbookViewId="0" rightToLeft="0"/>
  </sheetViews>
  <sheetData>
    <row r="1">
      <c r="B1" t="str">
        <v>Roam Hub Location</v>
      </c>
    </row>
    <row r="2">
      <c r="A2" t="str">
        <v>No.</v>
      </c>
      <c r="B2" t="str">
        <v>Title</v>
      </c>
      <c r="C2" t="str">
        <v>Latitude</v>
      </c>
      <c r="D2" t="str">
        <v>Longitude</v>
      </c>
      <c r="E2" t="str">
        <v>Description</v>
      </c>
    </row>
    <row r="3">
      <c r="A3">
        <v>1</v>
      </c>
      <c r="B3" t="str">
        <v>Roam Hub - Dagoretti Corner</v>
      </c>
      <c r="C3">
        <v>-1.29889</v>
      </c>
      <c r="D3">
        <v>36.759707</v>
      </c>
      <c r="E3" t="str">
        <v>Coming soon</v>
      </c>
    </row>
    <row r="4">
      <c r="E4" t="str">
        <v>Battery Rental and Charging</v>
      </c>
    </row>
    <row r="5">
      <c r="A5">
        <v>2</v>
      </c>
      <c r="B5" t="str">
        <v>Roam Hub - Forest Road</v>
      </c>
      <c r="C5">
        <v>-1.267737</v>
      </c>
      <c r="D5">
        <v>36.831234</v>
      </c>
      <c r="E5" t="str">
        <v>Open 24hrs</v>
      </c>
    </row>
    <row r="6">
      <c r="E6" t="str">
        <v>Battery Rental and Charging</v>
      </c>
    </row>
    <row r="7">
      <c r="E7" t="str">
        <v>Contact - 0112685256</v>
      </c>
    </row>
    <row r="8">
      <c r="A8">
        <v>3</v>
      </c>
      <c r="B8" t="str">
        <v>Roam Hub - Kayole</v>
      </c>
      <c r="C8">
        <v>-1.2815192</v>
      </c>
      <c r="D8">
        <v>36.9062568</v>
      </c>
      <c r="E8" t="str">
        <v>Open 24hrs</v>
      </c>
    </row>
    <row r="9">
      <c r="E9" t="str">
        <v>Battery Rental and Charging</v>
      </c>
    </row>
    <row r="10">
      <c r="E10" t="str">
        <v>Contact - 0700010315</v>
      </c>
    </row>
    <row r="11">
      <c r="A11">
        <v>4</v>
      </c>
      <c r="B11" t="str">
        <v>Roam Hub - Lusaka</v>
      </c>
      <c r="C11">
        <v>-1.301137048</v>
      </c>
      <c r="D11">
        <v>36.83353082</v>
      </c>
      <c r="E11" t="str">
        <v>Open 24hrs</v>
      </c>
    </row>
    <row r="12">
      <c r="E12" t="str">
        <v>Battery Rental and Charging</v>
      </c>
    </row>
    <row r="13">
      <c r="A13">
        <v>5</v>
      </c>
      <c r="E13" t="str">
        <v>Contact - 0111917217</v>
      </c>
    </row>
    <row r="14">
      <c r="B14" t="str">
        <v>Roam Hub - Outering Rd</v>
      </c>
      <c r="C14">
        <v>-1.2690751</v>
      </c>
      <c r="D14">
        <v>36.8802062</v>
      </c>
      <c r="E14" t="str">
        <v>Coming soon</v>
      </c>
    </row>
    <row r="15">
      <c r="E15" t="str">
        <v>Battery Rental and Charging</v>
      </c>
    </row>
    <row r="16">
      <c r="A16">
        <v>6</v>
      </c>
      <c r="B16" t="str">
        <v>Roam Hub - Quickmart Roysambu</v>
      </c>
      <c r="C16">
        <v>-1.214966692</v>
      </c>
      <c r="D16">
        <v>36.89227185</v>
      </c>
      <c r="E16" t="str">
        <v>Open 24hrs</v>
      </c>
    </row>
    <row r="17">
      <c r="E17" t="str">
        <v>Battery Rental and Charging</v>
      </c>
    </row>
    <row r="18">
      <c r="E18" t="str">
        <v>Contact - 0745145482</v>
      </c>
    </row>
    <row r="19">
      <c r="A19">
        <v>7</v>
      </c>
      <c r="B19" t="str">
        <v>Roam Hub - Suguta Center</v>
      </c>
      <c r="C19">
        <v>-1.287902</v>
      </c>
      <c r="D19">
        <v>36.778833</v>
      </c>
      <c r="E19" t="str">
        <v>Open 24hrs</v>
      </c>
    </row>
    <row r="20">
      <c r="E20" t="str">
        <v>Battery Rental and Charging</v>
      </c>
    </row>
    <row r="21">
      <c r="A21">
        <v>8</v>
      </c>
      <c r="B21" t="str">
        <v>Roam Hub - Wayaki Way</v>
      </c>
      <c r="C21">
        <v>-1.258489049</v>
      </c>
      <c r="D21">
        <v>36.78178008</v>
      </c>
      <c r="E21" t="str">
        <v>Open 24hrs</v>
      </c>
    </row>
    <row r="22">
      <c r="E22" t="str">
        <v>Battery Rental and Charging</v>
      </c>
    </row>
    <row r="23">
      <c r="E23" t="str">
        <v>Contact - 0113585123</v>
      </c>
    </row>
    <row r="24">
      <c r="A24">
        <v>9</v>
      </c>
      <c r="B24" t="str">
        <v>Roam Hub - Rosslyn</v>
      </c>
      <c r="C24">
        <v>-1.225138537</v>
      </c>
      <c r="D24">
        <v>36.7976311</v>
      </c>
      <c r="E24" t="str">
        <v>Coming Soon</v>
      </c>
    </row>
    <row r="25">
      <c r="A25">
        <v>10</v>
      </c>
      <c r="B25" t="str">
        <v>Roam Hub - Karambee</v>
      </c>
      <c r="C25">
        <v>-1.266492294</v>
      </c>
      <c r="D25">
        <v>36.84531686</v>
      </c>
      <c r="E25" t="str">
        <v>Open 24hrs</v>
      </c>
    </row>
    <row r="26">
      <c r="E26" t="str">
        <v>Battery Rental and Charging</v>
      </c>
    </row>
  </sheetData>
  <mergeCells count="37">
    <mergeCell ref="C5:C7"/>
    <mergeCell ref="D5:D7"/>
    <mergeCell ref="B1:E1"/>
    <mergeCell ref="A3:A4"/>
    <mergeCell ref="B3:B4"/>
    <mergeCell ref="C3:C4"/>
    <mergeCell ref="D3:D4"/>
    <mergeCell ref="A5:A7"/>
    <mergeCell ref="B5:B7"/>
    <mergeCell ref="A8:A10"/>
    <mergeCell ref="B8:B10"/>
    <mergeCell ref="C8:C10"/>
    <mergeCell ref="D8:D10"/>
    <mergeCell ref="B11:B13"/>
    <mergeCell ref="C11:C13"/>
    <mergeCell ref="D11:D13"/>
    <mergeCell ref="C16:C18"/>
    <mergeCell ref="D16:D18"/>
    <mergeCell ref="A11:A12"/>
    <mergeCell ref="A13:A15"/>
    <mergeCell ref="B14:B15"/>
    <mergeCell ref="C14:C15"/>
    <mergeCell ref="D14:D15"/>
    <mergeCell ref="A16:A18"/>
    <mergeCell ref="B16:B18"/>
    <mergeCell ref="A21:A23"/>
    <mergeCell ref="A25:A26"/>
    <mergeCell ref="B25:B26"/>
    <mergeCell ref="C25:C26"/>
    <mergeCell ref="D25:D26"/>
    <mergeCell ref="A19:A20"/>
    <mergeCell ref="B19:B20"/>
    <mergeCell ref="C19:C20"/>
    <mergeCell ref="D19:D20"/>
    <mergeCell ref="B21:B23"/>
    <mergeCell ref="C21:C23"/>
    <mergeCell ref="D21:D23"/>
  </mergeCells>
  <pageMargins left="0.7" right="0.7" top="0.75" bottom="0.75" header="0" footer="0"/>
  <ignoredErrors>
    <ignoredError numberStoredAsText="1" sqref="A1:E26"/>
  </ignoredError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14</vt:i4>
      </vt:variant>
    </vt:vector>
  </HeadingPairs>
  <TitlesOfParts>
    <vt:vector size="14" baseType="lpstr">
      <vt:lpstr>Live data</vt:lpstr>
      <vt:lpstr>RK - KE - NBI</vt:lpstr>
      <vt:lpstr>KE County Codes</vt:lpstr>
      <vt:lpstr>FO Project Code</vt:lpstr>
      <vt:lpstr>RH - KE</vt:lpstr>
      <vt:lpstr>RP - KE</vt:lpstr>
      <vt:lpstr>RN - KE - NBI</vt:lpstr>
      <vt:lpstr>EVSEID</vt:lpstr>
      <vt:lpstr>Labels HubSlots</vt:lpstr>
      <vt:lpstr>Labels Charger</vt:lpstr>
      <vt:lpstr>EMEIs</vt:lpstr>
      <vt:lpstr>List of Chargers</vt:lpstr>
      <vt:lpstr>List of Till Numbers</vt:lpstr>
      <vt:lpstr>Sheet15</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