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a\Documents\GitHub\QuadriDental\"/>
    </mc:Choice>
  </mc:AlternateContent>
  <xr:revisionPtr revIDLastSave="0" documentId="13_ncr:1_{A3814EAE-5580-4D74-9F43-BB1A02382C53}" xr6:coauthVersionLast="47" xr6:coauthVersionMax="47" xr10:uidLastSave="{00000000-0000-0000-0000-000000000000}"/>
  <bookViews>
    <workbookView xWindow="28680" yWindow="-120" windowWidth="29040" windowHeight="15720" xr2:uid="{7B155DDC-C372-4C2A-9547-D59BB8F84EDA}"/>
  </bookViews>
  <sheets>
    <sheet name="QuadriMedical" sheetId="1" r:id="rId1"/>
  </sheets>
  <definedNames>
    <definedName name="_xlnm._FilterDatabase" localSheetId="0" hidden="1">QuadriMedical!$A$1:$N$53</definedName>
    <definedName name="_xlnm.Print_Area" localSheetId="0">QuadriMedical!$A$1:$N$53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C47" i="1"/>
  <c r="B46" i="1"/>
  <c r="C46" i="1"/>
  <c r="B45" i="1"/>
  <c r="C45" i="1"/>
  <c r="C44" i="1"/>
  <c r="B44" i="1"/>
  <c r="B43" i="1"/>
  <c r="C43" i="1"/>
  <c r="B42" i="1"/>
  <c r="C42" i="1"/>
  <c r="B41" i="1"/>
  <c r="C41" i="1"/>
  <c r="C40" i="1"/>
  <c r="B40" i="1"/>
  <c r="C30" i="1"/>
  <c r="B33" i="1"/>
  <c r="C33" i="1"/>
  <c r="B32" i="1"/>
  <c r="C32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3" i="1"/>
  <c r="G32" i="1"/>
  <c r="B30" i="1"/>
  <c r="C29" i="1"/>
  <c r="B29" i="1"/>
  <c r="C28" i="1"/>
  <c r="C16" i="1"/>
  <c r="C17" i="1"/>
  <c r="C20" i="1"/>
  <c r="C21" i="1"/>
  <c r="C31" i="1"/>
  <c r="B28" i="1"/>
  <c r="C27" i="1"/>
  <c r="B27" i="1"/>
  <c r="C26" i="1"/>
  <c r="B26" i="1"/>
  <c r="C25" i="1"/>
  <c r="B25" i="1"/>
  <c r="C24" i="1"/>
  <c r="B24" i="1"/>
  <c r="G30" i="1"/>
  <c r="G29" i="1"/>
  <c r="G28" i="1"/>
  <c r="G27" i="1"/>
  <c r="G26" i="1"/>
  <c r="G25" i="1"/>
  <c r="G24" i="1"/>
  <c r="G23" i="1"/>
  <c r="C23" i="1"/>
  <c r="B23" i="1"/>
  <c r="C22" i="1"/>
  <c r="B22" i="1"/>
  <c r="C19" i="1"/>
  <c r="C18" i="1"/>
  <c r="B19" i="1"/>
  <c r="B18" i="1"/>
  <c r="G19" i="1"/>
  <c r="G18" i="1"/>
  <c r="L15" i="1"/>
  <c r="K15" i="1"/>
  <c r="J15" i="1"/>
  <c r="I15" i="1"/>
  <c r="H15" i="1"/>
  <c r="B15" i="1"/>
  <c r="G15" i="1"/>
  <c r="C15" i="1"/>
  <c r="C13" i="1"/>
  <c r="C14" i="1"/>
  <c r="C12" i="1"/>
  <c r="B14" i="1"/>
  <c r="H13" i="1"/>
  <c r="B13" i="1"/>
  <c r="L12" i="1"/>
  <c r="K12" i="1"/>
  <c r="J12" i="1"/>
  <c r="H12" i="1"/>
  <c r="B12" i="1"/>
  <c r="B11" i="1"/>
  <c r="G11" i="1"/>
  <c r="C11" i="1"/>
  <c r="C10" i="1"/>
  <c r="B10" i="1"/>
  <c r="G9" i="1"/>
  <c r="C9" i="1"/>
  <c r="B9" i="1"/>
  <c r="G8" i="1"/>
  <c r="C8" i="1"/>
  <c r="B8" i="1"/>
  <c r="C7" i="1"/>
  <c r="B7" i="1"/>
  <c r="C6" i="1"/>
  <c r="B6" i="1"/>
  <c r="C3" i="1"/>
  <c r="B3" i="1"/>
  <c r="G22" i="1"/>
  <c r="G14" i="1"/>
  <c r="G13" i="1"/>
  <c r="G12" i="1"/>
  <c r="G10" i="1"/>
  <c r="G7" i="1"/>
  <c r="G6" i="1"/>
  <c r="G3" i="1"/>
  <c r="G2" i="1"/>
  <c r="C2" i="1"/>
  <c r="B2" i="1"/>
  <c r="B39" i="1"/>
  <c r="C39" i="1"/>
  <c r="C38" i="1"/>
  <c r="C5" i="1"/>
  <c r="C4" i="1"/>
  <c r="C37" i="1"/>
  <c r="C36" i="1"/>
  <c r="C35" i="1"/>
  <c r="C34" i="1"/>
  <c r="B38" i="1"/>
  <c r="B17" i="1"/>
  <c r="B20" i="1"/>
  <c r="B21" i="1"/>
  <c r="B31" i="1"/>
  <c r="B34" i="1"/>
  <c r="B35" i="1"/>
  <c r="B36" i="1"/>
  <c r="B37" i="1"/>
  <c r="B4" i="1"/>
  <c r="B5" i="1"/>
  <c r="B16" i="1"/>
  <c r="G39" i="1"/>
  <c r="G38" i="1"/>
  <c r="H5" i="1"/>
  <c r="G4" i="1"/>
  <c r="L37" i="1" l="1"/>
  <c r="G5" i="1"/>
  <c r="G54" i="1"/>
  <c r="G37" i="1"/>
  <c r="G36" i="1"/>
  <c r="G35" i="1"/>
  <c r="G34" i="1"/>
  <c r="G31" i="1"/>
  <c r="G21" i="1"/>
  <c r="G20" i="1"/>
  <c r="G17" i="1"/>
  <c r="G16" i="1"/>
</calcChain>
</file>

<file path=xl/sharedStrings.xml><?xml version="1.0" encoding="utf-8"?>
<sst xmlns="http://schemas.openxmlformats.org/spreadsheetml/2006/main" count="450" uniqueCount="450">
  <si>
    <t>Designação do artigo</t>
  </si>
  <si>
    <t>Quantidade por embalagem</t>
  </si>
  <si>
    <t>Quantidade total</t>
  </si>
  <si>
    <t>835/100</t>
  </si>
  <si>
    <t>16190</t>
  </si>
  <si>
    <t>34144</t>
  </si>
  <si>
    <t>61127</t>
  </si>
  <si>
    <t>60256</t>
  </si>
  <si>
    <t>26684 E</t>
  </si>
  <si>
    <t>OPTIBOND FL KIT (primer 8 ml + adhesivo 8 ml)</t>
  </si>
  <si>
    <t>29692</t>
  </si>
  <si>
    <t>60997</t>
  </si>
  <si>
    <t>1001/30</t>
  </si>
  <si>
    <t xml:space="preserve">Ref. </t>
  </si>
  <si>
    <t>Marca</t>
  </si>
  <si>
    <t>KERR</t>
  </si>
  <si>
    <t>Consumo Mensal</t>
  </si>
  <si>
    <t>4731160</t>
  </si>
  <si>
    <t>ESCOVAS PROFILAXIA 835 acabado/polido nylon 100 ud</t>
  </si>
  <si>
    <t>TAKE 1 ADVANCED putty</t>
  </si>
  <si>
    <t>FITT</t>
  </si>
  <si>
    <t>TEMP BOND NE</t>
  </si>
  <si>
    <t>OPTIBOND SOLO PLUS frasco 5 ml</t>
  </si>
  <si>
    <t>LIFE – fast set  - standard package</t>
  </si>
  <si>
    <t>MATRIZES PRE-FORMADAS TOFFLEMIRE 1001 0.050 mm 30 ud</t>
  </si>
  <si>
    <t>CAVIWIPES - BOIAO TOALHITAS 160 Unid</t>
  </si>
  <si>
    <t>Desvio Anual</t>
  </si>
  <si>
    <t>Desvio Mensal</t>
  </si>
  <si>
    <t>MOLDEIRAS DUPLAS medias lime 100 ud</t>
  </si>
  <si>
    <t>4731245</t>
  </si>
  <si>
    <t>Caviwipes Toalhitas desinfetantes pack plano 45 ud</t>
  </si>
  <si>
    <t>https://www.montellano.pt/pt/?_adin=11551547647</t>
  </si>
  <si>
    <t>https://henryschein.pt/dental/</t>
  </si>
  <si>
    <t>https://www.dentaleader.com/material-dentario</t>
  </si>
  <si>
    <t>https://dentalexpress.pt/</t>
  </si>
  <si>
    <t>https://kalma.es/tiendaonline/marketplace</t>
  </si>
  <si>
    <t>VITREMER B2 vial 9 g</t>
  </si>
  <si>
    <t>3M</t>
  </si>
  <si>
    <t>3303B2</t>
  </si>
  <si>
    <t>UNIVET</t>
  </si>
  <si>
    <t>4C</t>
  </si>
  <si>
    <t>A.A.L</t>
  </si>
  <si>
    <t>ACE</t>
  </si>
  <si>
    <t>ACKERMAN</t>
  </si>
  <si>
    <t>ACTEON</t>
  </si>
  <si>
    <t>AESCULAP</t>
  </si>
  <si>
    <t>AGFA</t>
  </si>
  <si>
    <t>AKZENTA</t>
  </si>
  <si>
    <t>ALLE</t>
  </si>
  <si>
    <t>ALMORE</t>
  </si>
  <si>
    <t>ALPRO</t>
  </si>
  <si>
    <t>ALUWAX</t>
  </si>
  <si>
    <t>AMOOS</t>
  </si>
  <si>
    <t>ANIOS</t>
  </si>
  <si>
    <t>ANTHOGYR</t>
  </si>
  <si>
    <t>ARAGO</t>
  </si>
  <si>
    <t>AS TECHNOLOGY</t>
  </si>
  <si>
    <t>ASA DENTAL</t>
  </si>
  <si>
    <t>ASEPTONET</t>
  </si>
  <si>
    <t>ASTEK</t>
  </si>
  <si>
    <t>AVALON BIOMED</t>
  </si>
  <si>
    <t>B.A. INTERNATIONAL</t>
  </si>
  <si>
    <t>BASIC</t>
  </si>
  <si>
    <t>BAUSCH</t>
  </si>
  <si>
    <t>BECTON DICKINSON</t>
  </si>
  <si>
    <t>BEGO</t>
  </si>
  <si>
    <t>BEJAR</t>
  </si>
  <si>
    <t>BIEN AIR</t>
  </si>
  <si>
    <t>BIOCOSMETICS</t>
  </si>
  <si>
    <t>BIOKER</t>
  </si>
  <si>
    <t>BODE</t>
  </si>
  <si>
    <t>BRASSELER</t>
  </si>
  <si>
    <t>BUSA</t>
  </si>
  <si>
    <t>CALZURO</t>
  </si>
  <si>
    <t>CAMELFORME</t>
  </si>
  <si>
    <t>CARDIVA</t>
  </si>
  <si>
    <t>CARESTREAM</t>
  </si>
  <si>
    <t>CARL MARTIN</t>
  </si>
  <si>
    <t>CARL ZEISS</t>
  </si>
  <si>
    <t>CARLO DE GIORGI</t>
  </si>
  <si>
    <t>CARRIERE</t>
  </si>
  <si>
    <t>CASTELLINI</t>
  </si>
  <si>
    <t>CATTANI</t>
  </si>
  <si>
    <t>CAVEX</t>
  </si>
  <si>
    <t>CERAMILL</t>
  </si>
  <si>
    <t>CERATOMIC</t>
  </si>
  <si>
    <t>CHEROKEE</t>
  </si>
  <si>
    <t>CLARBEN</t>
  </si>
  <si>
    <t>COLGATE</t>
  </si>
  <si>
    <t>COLTENE</t>
  </si>
  <si>
    <t>COLTENE/ROEKO</t>
  </si>
  <si>
    <t>COLTENE/WHALEDENT</t>
  </si>
  <si>
    <t>CROSSTEX</t>
  </si>
  <si>
    <t>CURAPROX</t>
  </si>
  <si>
    <t>CYBERTECH</t>
  </si>
  <si>
    <t>DEDECO</t>
  </si>
  <si>
    <t>DEFLEX</t>
  </si>
  <si>
    <t>DEGUDENT</t>
  </si>
  <si>
    <t>DENLO</t>
  </si>
  <si>
    <t>DENTACARE</t>
  </si>
  <si>
    <t>DENTAFLUX</t>
  </si>
  <si>
    <t>DENTATUS</t>
  </si>
  <si>
    <t>DENTSPLY</t>
  </si>
  <si>
    <t>DENTSPLY MAILLEFER</t>
  </si>
  <si>
    <t>DENTSPLY RINN</t>
  </si>
  <si>
    <t>DENTSPLY SIRONA</t>
  </si>
  <si>
    <t>DEPPELER</t>
  </si>
  <si>
    <t>DERBY</t>
  </si>
  <si>
    <t>DETAX</t>
  </si>
  <si>
    <t>DIATECH</t>
  </si>
  <si>
    <t>DIRECTA</t>
  </si>
  <si>
    <t>DIRECTA AB</t>
  </si>
  <si>
    <t>DMG</t>
  </si>
  <si>
    <t>DOCWORLD</t>
  </si>
  <si>
    <t>DR MACH</t>
  </si>
  <si>
    <t>DR.JEAN BAUSCH</t>
  </si>
  <si>
    <t>DREVE</t>
  </si>
  <si>
    <t>DUX</t>
  </si>
  <si>
    <t>DÜRR</t>
  </si>
  <si>
    <t>DÜRR DENTAL</t>
  </si>
  <si>
    <t>ECOPOSTURAL</t>
  </si>
  <si>
    <t>EDENTA</t>
  </si>
  <si>
    <t>EDGE ENDO</t>
  </si>
  <si>
    <t>EDS</t>
  </si>
  <si>
    <t>EFFEGI</t>
  </si>
  <si>
    <t>EIGHTEETH</t>
  </si>
  <si>
    <t>ELMA</t>
  </si>
  <si>
    <t>ELSEVIER</t>
  </si>
  <si>
    <t>ELSODENT</t>
  </si>
  <si>
    <t>EMS</t>
  </si>
  <si>
    <t>ENBIO</t>
  </si>
  <si>
    <t>ERNST HINRICHS</t>
  </si>
  <si>
    <t>ETHICON</t>
  </si>
  <si>
    <t>EURONDA</t>
  </si>
  <si>
    <t>EVE</t>
  </si>
  <si>
    <t>EXPLATEC</t>
  </si>
  <si>
    <t>FAIOT</t>
  </si>
  <si>
    <t>FKG</t>
  </si>
  <si>
    <t>FORADENT IBERICA</t>
  </si>
  <si>
    <t>FORMLABS</t>
  </si>
  <si>
    <t>FORTEX</t>
  </si>
  <si>
    <t>GANTER</t>
  </si>
  <si>
    <t>GARRISON DENTAL</t>
  </si>
  <si>
    <t>GC</t>
  </si>
  <si>
    <t>GMG</t>
  </si>
  <si>
    <t>HAGER &amp; WERKEN</t>
  </si>
  <si>
    <t>HAHNENKRATT</t>
  </si>
  <si>
    <t>HANEL</t>
  </si>
  <si>
    <t>HARTMANN</t>
  </si>
  <si>
    <t>HARVARD</t>
  </si>
  <si>
    <t>HEINE</t>
  </si>
  <si>
    <t>HEJCO</t>
  </si>
  <si>
    <t>HENRY SCHEIN</t>
  </si>
  <si>
    <t>HERAEUS KULZER</t>
  </si>
  <si>
    <t>HOFFMANN´S</t>
  </si>
  <si>
    <t>HORICO</t>
  </si>
  <si>
    <t>HU-FRIEDY</t>
  </si>
  <si>
    <t>HYGENIC</t>
  </si>
  <si>
    <t>HYGIONIC</t>
  </si>
  <si>
    <t>Hygienio</t>
  </si>
  <si>
    <t>IBP</t>
  </si>
  <si>
    <t>IMCD</t>
  </si>
  <si>
    <t>IMPORTACIÓN DENTAL</t>
  </si>
  <si>
    <t>INCOTRADING</t>
  </si>
  <si>
    <t>INIBSA</t>
  </si>
  <si>
    <t>INSTRUNET HOSPITAL</t>
  </si>
  <si>
    <t>INTENSIVE</t>
  </si>
  <si>
    <t>ITENA</t>
  </si>
  <si>
    <t>IVOCLAR DIGITAL</t>
  </si>
  <si>
    <t>IVOCLAR VIVADENT</t>
  </si>
  <si>
    <t>JEB</t>
  </si>
  <si>
    <t>JOHNSON &amp; JOHNSON</t>
  </si>
  <si>
    <t>JOKER</t>
  </si>
  <si>
    <t>JOTA</t>
  </si>
  <si>
    <t>JUVORA</t>
  </si>
  <si>
    <t>KATIA</t>
  </si>
  <si>
    <t>KAVO</t>
  </si>
  <si>
    <t>KDM</t>
  </si>
  <si>
    <t>KEMDENT</t>
  </si>
  <si>
    <t>KERR ENDODONTICS</t>
  </si>
  <si>
    <t>KERR HAWE</t>
  </si>
  <si>
    <t>KETTENBACH</t>
  </si>
  <si>
    <t>KEYPRINT</t>
  </si>
  <si>
    <t>KEYSTONE</t>
  </si>
  <si>
    <t>KIERO</t>
  </si>
  <si>
    <t>KIMBERLY CLARK</t>
  </si>
  <si>
    <t>KODAK</t>
  </si>
  <si>
    <t>KOMET</t>
  </si>
  <si>
    <t>KRAPE</t>
  </si>
  <si>
    <t>KRUGG</t>
  </si>
  <si>
    <t>KULZER</t>
  </si>
  <si>
    <t>KURARAY</t>
  </si>
  <si>
    <t>KUSS</t>
  </si>
  <si>
    <t>LABORATORIOS ARAGÓ</t>
  </si>
  <si>
    <t>LARIDENT</t>
  </si>
  <si>
    <t>LEBOO</t>
  </si>
  <si>
    <t>LENDAN</t>
  </si>
  <si>
    <t>LEONE</t>
  </si>
  <si>
    <t>LEWA</t>
  </si>
  <si>
    <t>LM</t>
  </si>
  <si>
    <t>LM INSTRUMENTS</t>
  </si>
  <si>
    <t>LORCA MARIN</t>
  </si>
  <si>
    <t>LUXO</t>
  </si>
  <si>
    <t>MADESPA</t>
  </si>
  <si>
    <t>MAJOR</t>
  </si>
  <si>
    <t>MANI</t>
  </si>
  <si>
    <t>MECTRON</t>
  </si>
  <si>
    <t>MEDENCY</t>
  </si>
  <si>
    <t>MEDICALINE</t>
  </si>
  <si>
    <t>MEDICOM</t>
  </si>
  <si>
    <t>MEDISTOCK</t>
  </si>
  <si>
    <t>MEDLINE</t>
  </si>
  <si>
    <t>MELAG</t>
  </si>
  <si>
    <t>MESTRA</t>
  </si>
  <si>
    <t>MGK</t>
  </si>
  <si>
    <t>MICROBRUSH</t>
  </si>
  <si>
    <t>MICROMEGA</t>
  </si>
  <si>
    <t>MIHM VOGT</t>
  </si>
  <si>
    <t>MILTEX</t>
  </si>
  <si>
    <t>MIMSAL</t>
  </si>
  <si>
    <t>MINDRAY</t>
  </si>
  <si>
    <t>MOCOM</t>
  </si>
  <si>
    <t>MONOTEX</t>
  </si>
  <si>
    <t>MORITA</t>
  </si>
  <si>
    <t>NAUFRAN</t>
  </si>
  <si>
    <t>NELSON</t>
  </si>
  <si>
    <t>NEUTROGENA</t>
  </si>
  <si>
    <t>NEW MARK</t>
  </si>
  <si>
    <t>NICHROMINOX</t>
  </si>
  <si>
    <t>NORDIN</t>
  </si>
  <si>
    <t>NORDISKA</t>
  </si>
  <si>
    <t>NORIEGA</t>
  </si>
  <si>
    <t>NORMON</t>
  </si>
  <si>
    <t>NOVODENT</t>
  </si>
  <si>
    <t>NSK</t>
  </si>
  <si>
    <t>NUPIK</t>
  </si>
  <si>
    <t>OMEC</t>
  </si>
  <si>
    <t>OMNIA</t>
  </si>
  <si>
    <t>ORAL B</t>
  </si>
  <si>
    <t>ORANGE DENTAL</t>
  </si>
  <si>
    <t>ORANGE FISH</t>
  </si>
  <si>
    <t>ORSING</t>
  </si>
  <si>
    <t>ORTHOORGANIZERS</t>
  </si>
  <si>
    <t>ORTOSMAIL</t>
  </si>
  <si>
    <t>OSBORN</t>
  </si>
  <si>
    <t>OSSTELL</t>
  </si>
  <si>
    <t>OSTEOPLUS</t>
  </si>
  <si>
    <t>OUTRAS MARCAS</t>
  </si>
  <si>
    <t>PETIT JEAN</t>
  </si>
  <si>
    <t>PHB</t>
  </si>
  <si>
    <t>PHILIPS</t>
  </si>
  <si>
    <t>PIERRE ROLLAND</t>
  </si>
  <si>
    <t>PIERRE ROL</t>
  </si>
  <si>
    <t>PINAFORM</t>
  </si>
  <si>
    <t>PINNACLE</t>
  </si>
  <si>
    <t>POLIRAPID</t>
  </si>
  <si>
    <t>POLTI</t>
  </si>
  <si>
    <t>POLYDENTIA</t>
  </si>
  <si>
    <t>PREMIER</t>
  </si>
  <si>
    <t>PRESTIGE MEDICAL</t>
  </si>
  <si>
    <t>PRIME DENTAL</t>
  </si>
  <si>
    <t>PRO FORM</t>
  </si>
  <si>
    <t>PRO-TIP</t>
  </si>
  <si>
    <t>PROAL</t>
  </si>
  <si>
    <t>PRODUITS DENTAIRES</t>
  </si>
  <si>
    <t>PROTECHNO</t>
  </si>
  <si>
    <t>PULPDENT</t>
  </si>
  <si>
    <t>PUNTO CLINICO</t>
  </si>
  <si>
    <t>QDENT</t>
  </si>
  <si>
    <t>QUICK MASTER</t>
  </si>
  <si>
    <t>RACLAC</t>
  </si>
  <si>
    <t>RADIC 8</t>
  </si>
  <si>
    <t>RAZORMED</t>
  </si>
  <si>
    <t>REKROW</t>
  </si>
  <si>
    <t>RENFERT</t>
  </si>
  <si>
    <t>REUS</t>
  </si>
  <si>
    <t>RHEIN 83</t>
  </si>
  <si>
    <t>RINN</t>
  </si>
  <si>
    <t>ROEKO</t>
  </si>
  <si>
    <t>ROKO</t>
  </si>
  <si>
    <t>ROLAND</t>
  </si>
  <si>
    <t>RUMAR</t>
  </si>
  <si>
    <t>SAESHIN</t>
  </si>
  <si>
    <t>SAFESKIN</t>
  </si>
  <si>
    <t>SANICEN</t>
  </si>
  <si>
    <t>SCHMIDT LINE</t>
  </si>
  <si>
    <t>SCHULER</t>
  </si>
  <si>
    <t>SCICAN</t>
  </si>
  <si>
    <t>SDI</t>
  </si>
  <si>
    <t>SEPTODONT</t>
  </si>
  <si>
    <t>SHARP</t>
  </si>
  <si>
    <t>SHERMAN</t>
  </si>
  <si>
    <t>SHOFU</t>
  </si>
  <si>
    <t>SIA</t>
  </si>
  <si>
    <t>SIRONA</t>
  </si>
  <si>
    <t>SKS</t>
  </si>
  <si>
    <t>SMI</t>
  </si>
  <si>
    <t>SOGEVA</t>
  </si>
  <si>
    <t>SPRINTRAY</t>
  </si>
  <si>
    <t>SRAGON</t>
  </si>
  <si>
    <t>STAGI INTERNATIONAL</t>
  </si>
  <si>
    <t>STAR DENTAL</t>
  </si>
  <si>
    <t>STERIBLUE</t>
  </si>
  <si>
    <t>STYL WAX</t>
  </si>
  <si>
    <t>SULTAN</t>
  </si>
  <si>
    <t>SWANN MORTON</t>
  </si>
  <si>
    <t>SYBRONENDO</t>
  </si>
  <si>
    <t>TCS</t>
  </si>
  <si>
    <t>TECHNOFLUX</t>
  </si>
  <si>
    <t>TEPE</t>
  </si>
  <si>
    <t>TERUMO</t>
  </si>
  <si>
    <t>TOKUYAMA</t>
  </si>
  <si>
    <t>TORK</t>
  </si>
  <si>
    <t>TROLL DENTAL</t>
  </si>
  <si>
    <t>ULTRADENT</t>
  </si>
  <si>
    <t>UNICA</t>
  </si>
  <si>
    <t>UNIDENT</t>
  </si>
  <si>
    <t>UPPERMAT</t>
  </si>
  <si>
    <t>VARIOS</t>
  </si>
  <si>
    <t>VAZA</t>
  </si>
  <si>
    <t>VDW</t>
  </si>
  <si>
    <t>VENTURA</t>
  </si>
  <si>
    <t>VHF</t>
  </si>
  <si>
    <t>VIDA 10</t>
  </si>
  <si>
    <t>VIPI</t>
  </si>
  <si>
    <t>VITA</t>
  </si>
  <si>
    <t>VIVADENT</t>
  </si>
  <si>
    <t>VOCO</t>
  </si>
  <si>
    <t>W&amp;H</t>
  </si>
  <si>
    <t>WHALEDENT</t>
  </si>
  <si>
    <t>WHITE DENTAL BEAUTY</t>
  </si>
  <si>
    <t>WOODPECKER</t>
  </si>
  <si>
    <t>XENOX</t>
  </si>
  <si>
    <t>YOTUEL</t>
  </si>
  <si>
    <t>ZAHN</t>
  </si>
  <si>
    <t>ZARC</t>
  </si>
  <si>
    <t>ZEISER</t>
  </si>
  <si>
    <t>ZHERMACK</t>
  </si>
  <si>
    <t>ZIRC</t>
  </si>
  <si>
    <t>ZIRLUX</t>
  </si>
  <si>
    <t>ZOLL</t>
  </si>
  <si>
    <t>MARCAS</t>
  </si>
  <si>
    <t>CATEGORIAS</t>
  </si>
  <si>
    <t>AGULHAS E SERINGAS</t>
  </si>
  <si>
    <t>AMÁLGAMAS</t>
  </si>
  <si>
    <t>APARELHOS</t>
  </si>
  <si>
    <t>ARTICULAÇÃO</t>
  </si>
  <si>
    <t>BRANQUEAMENTO</t>
  </si>
  <si>
    <t>CAD / CAM</t>
  </si>
  <si>
    <t>CIMENTOS</t>
  </si>
  <si>
    <t>CIRURGIA</t>
  </si>
  <si>
    <t>COMPÓSITOS</t>
  </si>
  <si>
    <t>COROAS</t>
  </si>
  <si>
    <t>DESCARTÁVEIS</t>
  </si>
  <si>
    <t>DESINFECÇÃO</t>
  </si>
  <si>
    <t>ENDODONTIA</t>
  </si>
  <si>
    <t>BROCAS</t>
  </si>
  <si>
    <t>INSTRUMENTAL</t>
  </si>
  <si>
    <t>INSTRUMENTAL ROTATÓRIO</t>
  </si>
  <si>
    <t>LIMAS E ENSANCHADORES</t>
  </si>
  <si>
    <t>MATERIAL DE IMPRESSÃO</t>
  </si>
  <si>
    <t>MATRIZES E CUNHAS</t>
  </si>
  <si>
    <t>ORTODONTIA</t>
  </si>
  <si>
    <t>PINOS E ESPIGÕES</t>
  </si>
  <si>
    <t>RADIOGRAFÍA</t>
  </si>
  <si>
    <t>RESINAS</t>
  </si>
  <si>
    <t>UNIFORMES</t>
  </si>
  <si>
    <t>OUTLET</t>
  </si>
  <si>
    <t>ANESTESIAS</t>
  </si>
  <si>
    <t>Categoria</t>
  </si>
  <si>
    <t>RESTAURAÇÃO</t>
  </si>
  <si>
    <t>MAXCEM ELITE cemento resina universal kit estandar</t>
  </si>
  <si>
    <t>34055</t>
  </si>
  <si>
    <t>PROFILAXIA</t>
  </si>
  <si>
    <t>PRÓTESE</t>
  </si>
  <si>
    <t>POLIMENTO</t>
  </si>
  <si>
    <t>ADESIVOS</t>
  </si>
  <si>
    <t>ÁCIDOS</t>
  </si>
  <si>
    <t>IMPLANTOLOGIA</t>
  </si>
  <si>
    <t>APARATOLOGIA</t>
  </si>
  <si>
    <t>MOTORES DE ASPIRAÇÃO</t>
  </si>
  <si>
    <t>AUTOCLAVES</t>
  </si>
  <si>
    <t>Sopira carpule seringa de aspiração</t>
  </si>
  <si>
    <t>65347466</t>
  </si>
  <si>
    <t>Pinça Adson TP42 12 cm</t>
  </si>
  <si>
    <t>600-1173</t>
  </si>
  <si>
    <t>079244</t>
  </si>
  <si>
    <t xml:space="preserve">Toalhetes Pop-UpBactericida, fungicida e virucida. </t>
  </si>
  <si>
    <t>897-6418</t>
  </si>
  <si>
    <t>ID 212 - Desinfetante de instrumental 2,5 LT</t>
  </si>
  <si>
    <t>ID 220 - Limpeza e desinfecção de material rotatório BROCAS 2,5 LT</t>
  </si>
  <si>
    <t>CDI220C6150</t>
  </si>
  <si>
    <t>CDS110P6150</t>
  </si>
  <si>
    <t>892-8116</t>
  </si>
  <si>
    <t>METASYS</t>
  </si>
  <si>
    <t>OROTOL PLUS - Limpeza e desinfecção Sistemas aspiração e separadores amálgama 2,5 LT</t>
  </si>
  <si>
    <t>GREEN&amp;CLEAN M2 - Desinfeção e sistemas de aspiração e separadores de amálgama - sistema enzimático duplo - 4 x 500 ml</t>
  </si>
  <si>
    <t xml:space="preserve">INSTRUNET ASPIRAÇÃO Desinfetante, desincrustador e de limpeza concentrado para todo o tipo de sistemas de aspiração
em ambientes dentários </t>
  </si>
  <si>
    <t>4915</t>
  </si>
  <si>
    <t>3116405</t>
  </si>
  <si>
    <t>COPOS DE PAPEL descartáveis - SORTIDO - UNID.</t>
  </si>
  <si>
    <t>UB100</t>
  </si>
  <si>
    <t>Aspirador de saliva moldável Hygoformic Bio (100 un.)</t>
  </si>
  <si>
    <t>040062</t>
  </si>
  <si>
    <t>MÁSCARAS RETANGULARES IIR 50 UNID</t>
  </si>
  <si>
    <t>Luvas exame látex com pó - UNID</t>
  </si>
  <si>
    <t xml:space="preserve"> 17211</t>
  </si>
  <si>
    <t xml:space="preserve">4750 </t>
  </si>
  <si>
    <t>1825</t>
  </si>
  <si>
    <t>OPALESCENCE BOOST KIT INTRO 40%</t>
  </si>
  <si>
    <t>OpalDam Green Reposição - 4 seringas x 1,2ml</t>
  </si>
  <si>
    <t>4986</t>
  </si>
  <si>
    <t>Silicone Speedex - Tamanho Medium - Tubo com 140 ml</t>
  </si>
  <si>
    <t>60019941</t>
  </si>
  <si>
    <t>President The Original Heavy Body 1 unid - 2x50 ml+ 12 p.mezcla universales</t>
  </si>
  <si>
    <t>V-POSIL PUTTY FAST - BOIAO 2 X 450ML</t>
  </si>
  <si>
    <t>2561</t>
  </si>
  <si>
    <t>61770</t>
  </si>
  <si>
    <t>TAB 2000 Embalagem introdução 90 g de pó e líquido em 3 cores 1 u</t>
  </si>
  <si>
    <t xml:space="preserve">Blocos Enamic Multicor para Cerec e Inlab HT EMC-14 </t>
  </si>
  <si>
    <t xml:space="preserve">EC40M1HTEM14 </t>
  </si>
  <si>
    <t>5809640</t>
  </si>
  <si>
    <t>Dentatec -vLíquido de limpeza e lubrificante sistemas Cerec. 1000 ml</t>
  </si>
  <si>
    <t>33684</t>
  </si>
  <si>
    <t>Temp Bond NE Automix - Cimento provisório à base de resina para todo o tipo de provisórios.</t>
  </si>
  <si>
    <t>AH Plus Jet Kit de introdução - 1 seringa automistura 15 g + 20 pontas + 20 intra-orais</t>
  </si>
  <si>
    <t>60620115</t>
  </si>
  <si>
    <t>Fujicem 2 SL Reposições - Cimento definitivo de ionómero de vidro reforçado com resina e tecnologia de Força e União.</t>
  </si>
  <si>
    <t>900897</t>
  </si>
  <si>
    <t>Relyx Unicem 2 Automix Estojo de Introdução</t>
  </si>
  <si>
    <t>56850</t>
  </si>
  <si>
    <t>1980</t>
  </si>
  <si>
    <t>ESTOJO DISCOS POP-ON 1980 AZUL - KIT 240 discos: 120 discos de 12,7 mm (30 de cada grano: extra finos, fino, medi</t>
  </si>
  <si>
    <t>60019539</t>
  </si>
  <si>
    <t>One Coat 7 Universal reposições -  Um adesivo para todos os casos clínicos Máxima adesão à dentina e ao esmalte</t>
  </si>
  <si>
    <t>532906</t>
  </si>
  <si>
    <t>Heliobond - Resina líquida fotopolimerizável - FRASCO 1 unidad de 11 g (10 ml)</t>
  </si>
  <si>
    <t xml:space="preserve">3021A1 </t>
  </si>
  <si>
    <t>COMPOSITO Z100MP - BLISTER 1 jeringa x 4 gr.</t>
  </si>
  <si>
    <t>Cânulas de irrigação CanalPro Ponta ranhurada</t>
  </si>
  <si>
    <t>60011168</t>
  </si>
  <si>
    <t>BSTPULR6190SX</t>
  </si>
  <si>
    <t xml:space="preserve">A0411221G0103 </t>
  </si>
  <si>
    <t>PROTAPER ULTIMATE Limas rotatórias SX - 19 mm (6 unidades)</t>
  </si>
  <si>
    <t>PROTAPER GOLD Limas rotatórias F1 21 mm (6 unidades)</t>
  </si>
  <si>
    <t>1600381-001</t>
  </si>
  <si>
    <t>ROTATÓRIO</t>
  </si>
  <si>
    <t>TURBINA BORA 2 LED</t>
  </si>
  <si>
    <t>Y1003077</t>
  </si>
  <si>
    <t>ICLAVE PLUS - Autoclave de Classe B que combina os recursos mais avançados para a esterilização de peças de mão, contra-ângulos e turbinas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</si>
</sst>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Times New Roman"/>
      <family val="1"/>
    </font>
    <font>
      <u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44" fontId="2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44" fontId="2" fillId="0" borderId="1" xfId="1" applyFont="1" applyFill="1" applyBorder="1" applyAlignment="1">
      <alignment horizontal="left" vertical="top"/>
    </xf>
    <xf numFmtId="49" fontId="3" fillId="2" borderId="1" xfId="0" applyNumberFormat="1" applyFont="1" applyFill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 vertical="top" wrapText="1"/>
    </xf>
    <xf numFmtId="44" fontId="2" fillId="2" borderId="1" xfId="0" applyNumberFormat="1" applyFont="1" applyFill="1" applyBorder="1" applyAlignment="1">
      <alignment horizontal="left" vertical="top"/>
    </xf>
    <xf numFmtId="44" fontId="3" fillId="2" borderId="1" xfId="1" applyFont="1" applyFill="1" applyBorder="1" applyAlignment="1">
      <alignment horizontal="left" vertical="top"/>
    </xf>
    <xf numFmtId="44" fontId="3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center" vertical="top" shrinkToFit="1"/>
    </xf>
    <xf numFmtId="0" fontId="2" fillId="2" borderId="1" xfId="0" applyFont="1" applyFill="1" applyBorder="1" applyAlignment="1">
      <alignment horizontal="left" vertical="top" wrapText="1"/>
    </xf>
    <xf numFmtId="9" fontId="2" fillId="0" borderId="1" xfId="2" applyFont="1" applyBorder="1" applyAlignment="1">
      <alignment horizontal="left" vertical="top"/>
    </xf>
    <xf numFmtId="44" fontId="4" fillId="0" borderId="1" xfId="3" applyNumberForma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</cellXfs>
  <cellStyles count="4">
    <cellStyle name="Hiperligação" xfId="3" builtinId="8"/>
    <cellStyle name="Moeda" xfId="1" builtinId="4"/>
    <cellStyle name="Normal" xfId="0" builtinId="0"/>
    <cellStyle name="Pe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ntaleader.com/material-dentario" TargetMode="External"/><Relationship Id="rId2" Type="http://schemas.openxmlformats.org/officeDocument/2006/relationships/hyperlink" Target="https://henryschein.pt/dental/" TargetMode="External"/><Relationship Id="rId1" Type="http://schemas.openxmlformats.org/officeDocument/2006/relationships/hyperlink" Target="https://www.montellano.pt/pt/?_adin=11551547647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kalma.es/tiendaonline/marketplace" TargetMode="External"/><Relationship Id="rId4" Type="http://schemas.openxmlformats.org/officeDocument/2006/relationships/hyperlink" Target="https://dentalexpress.p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D4B02-4E71-4448-A081-E0149667DF64}">
  <sheetPr>
    <pageSetUpPr fitToPage="1"/>
  </sheetPr>
  <dimension ref="A1:N361"/>
  <sheetViews>
    <sheetView tabSelected="1" view="pageBreakPreview" zoomScale="80" zoomScaleNormal="100" zoomScaleSheetLayoutView="80" workbookViewId="0">
      <selection sqref="A1:XFD1"/>
    </sheetView>
  </sheetViews>
  <sheetFormatPr defaultColWidth="9.33203125" defaultRowHeight="14.4" x14ac:dyDescent="0.25"/>
  <cols>
    <col min="1" max="1" width="20.6640625" style="2" customWidth="1"/>
    <col min="2" max="2" width="21.33203125" style="2" customWidth="1"/>
    <col min="3" max="3" width="32.44140625" style="2" bestFit="1" customWidth="1"/>
    <col min="4" max="4" width="79.33203125" style="2" bestFit="1" customWidth="1"/>
    <col min="5" max="5" width="13.77734375" style="2" customWidth="1"/>
    <col min="6" max="6" width="14.77734375" style="2" customWidth="1"/>
    <col min="7" max="7" width="14.33203125" style="2" customWidth="1"/>
    <col min="8" max="8" width="19.109375" style="1" customWidth="1"/>
    <col min="9" max="9" width="18.33203125" style="1" customWidth="1"/>
    <col min="10" max="10" width="15.77734375" style="1" bestFit="1" customWidth="1"/>
    <col min="11" max="11" width="17.44140625" style="1" bestFit="1" customWidth="1"/>
    <col min="12" max="12" width="18" style="1" bestFit="1" customWidth="1"/>
    <col min="13" max="13" width="12.77734375" style="2" customWidth="1"/>
    <col min="14" max="14" width="13.77734375" style="2" customWidth="1"/>
    <col min="15" max="16384" width="9.33203125" style="2"/>
  </cols>
  <sheetData>
    <row r="1" spans="1:14" ht="48.75" customHeight="1" x14ac:dyDescent="0.25">
      <c r="A1" s="9" t="s">
        <v>13</v>
      </c>
      <c r="B1" s="9" t="s">
        <v>14</v>
      </c>
      <c r="C1" s="9" t="s">
        <v>369</v>
      </c>
      <c r="D1" s="9" t="s">
        <v>0</v>
      </c>
      <c r="E1" s="10" t="s">
        <v>16</v>
      </c>
      <c r="F1" s="10" t="s">
        <v>1</v>
      </c>
      <c r="G1" s="10" t="s">
        <v>2</v>
      </c>
      <c r="H1" s="15" t="s">
        <v>31</v>
      </c>
      <c r="I1" s="15" t="s">
        <v>35</v>
      </c>
      <c r="J1" s="15" t="s">
        <v>33</v>
      </c>
      <c r="K1" s="15" t="s">
        <v>32</v>
      </c>
      <c r="L1" s="15" t="s">
        <v>34</v>
      </c>
      <c r="M1" s="10" t="s">
        <v>27</v>
      </c>
      <c r="N1" s="10" t="s">
        <v>26</v>
      </c>
    </row>
    <row r="2" spans="1:14" ht="16.5" customHeight="1" x14ac:dyDescent="0.25">
      <c r="A2" s="4" t="s">
        <v>383</v>
      </c>
      <c r="B2" s="11" t="str">
        <f>+$B$209</f>
        <v>KULZER</v>
      </c>
      <c r="C2" s="11" t="str">
        <f>+$C$58</f>
        <v>AGULHAS E SERINGAS</v>
      </c>
      <c r="D2" s="11" t="s">
        <v>382</v>
      </c>
      <c r="E2" s="11">
        <v>1</v>
      </c>
      <c r="F2" s="11">
        <v>1</v>
      </c>
      <c r="G2" s="11">
        <f t="shared" ref="G2:G30" si="0">+E2</f>
        <v>1</v>
      </c>
      <c r="H2" s="7">
        <v>80</v>
      </c>
      <c r="I2" s="7">
        <v>82</v>
      </c>
      <c r="J2" s="7">
        <v>78.28</v>
      </c>
      <c r="K2" s="7">
        <v>82.05</v>
      </c>
      <c r="L2" s="7">
        <v>82</v>
      </c>
      <c r="M2" s="8"/>
      <c r="N2" s="6"/>
    </row>
    <row r="3" spans="1:14" ht="16.5" customHeight="1" x14ac:dyDescent="0.25">
      <c r="A3" s="4" t="s">
        <v>385</v>
      </c>
      <c r="B3" s="11" t="str">
        <f>+$B$174</f>
        <v>HU-FRIEDY</v>
      </c>
      <c r="C3" s="11" t="str">
        <f>+$C$72</f>
        <v>INSTRUMENTAL</v>
      </c>
      <c r="D3" s="11" t="s">
        <v>384</v>
      </c>
      <c r="E3" s="11">
        <v>1</v>
      </c>
      <c r="F3" s="11">
        <v>1</v>
      </c>
      <c r="G3" s="11">
        <f t="shared" si="0"/>
        <v>1</v>
      </c>
      <c r="H3" s="7">
        <v>32.700000000000003</v>
      </c>
      <c r="I3" s="7">
        <v>32.75</v>
      </c>
      <c r="J3" s="7">
        <v>26.16</v>
      </c>
      <c r="K3" s="7">
        <v>27.75</v>
      </c>
      <c r="L3" s="7">
        <v>32.75</v>
      </c>
      <c r="M3" s="8"/>
      <c r="N3" s="6"/>
    </row>
    <row r="4" spans="1:14" ht="16.5" customHeight="1" x14ac:dyDescent="0.25">
      <c r="A4" s="4" t="s">
        <v>17</v>
      </c>
      <c r="B4" s="11" t="str">
        <f>+$B$197</f>
        <v>KERR</v>
      </c>
      <c r="C4" s="11" t="str">
        <f t="shared" ref="C4:C11" si="1">+$C$69</f>
        <v>DESINFECÇÃO</v>
      </c>
      <c r="D4" s="11" t="s">
        <v>25</v>
      </c>
      <c r="E4" s="11">
        <v>1</v>
      </c>
      <c r="F4" s="11">
        <v>160</v>
      </c>
      <c r="G4" s="11">
        <f>+E4</f>
        <v>1</v>
      </c>
      <c r="H4" s="7">
        <v>5.8</v>
      </c>
      <c r="I4" s="7">
        <v>8.64</v>
      </c>
      <c r="J4" s="7">
        <v>9.98</v>
      </c>
      <c r="K4" s="7">
        <v>9.9499999999999993</v>
      </c>
      <c r="L4" s="7">
        <v>9.9499999999999993</v>
      </c>
      <c r="M4" s="8"/>
      <c r="N4" s="6"/>
    </row>
    <row r="5" spans="1:14" ht="16.5" customHeight="1" x14ac:dyDescent="0.25">
      <c r="A5" s="4" t="s">
        <v>29</v>
      </c>
      <c r="B5" s="11" t="str">
        <f>+$B$197</f>
        <v>KERR</v>
      </c>
      <c r="C5" s="11" t="str">
        <f t="shared" si="1"/>
        <v>DESINFECÇÃO</v>
      </c>
      <c r="D5" s="11" t="s">
        <v>30</v>
      </c>
      <c r="E5" s="11">
        <v>1</v>
      </c>
      <c r="F5" s="11">
        <v>45</v>
      </c>
      <c r="G5" s="11">
        <f>+E5</f>
        <v>1</v>
      </c>
      <c r="H5" s="7">
        <f>74.8/20</f>
        <v>3.7399999999999998</v>
      </c>
      <c r="I5" s="7"/>
      <c r="J5" s="7">
        <v>6.18</v>
      </c>
      <c r="K5" s="7">
        <v>6.05</v>
      </c>
      <c r="L5" s="7"/>
      <c r="M5" s="8"/>
      <c r="N5" s="6"/>
    </row>
    <row r="6" spans="1:14" ht="16.5" customHeight="1" x14ac:dyDescent="0.25">
      <c r="A6" s="4" t="s">
        <v>386</v>
      </c>
      <c r="B6" s="11" t="str">
        <f>+$B$76</f>
        <v>ASEPTONET</v>
      </c>
      <c r="C6" s="11" t="str">
        <f t="shared" si="1"/>
        <v>DESINFECÇÃO</v>
      </c>
      <c r="D6" s="13" t="s">
        <v>387</v>
      </c>
      <c r="E6" s="11">
        <v>1</v>
      </c>
      <c r="F6" s="11">
        <v>100</v>
      </c>
      <c r="G6" s="11">
        <f t="shared" si="0"/>
        <v>1</v>
      </c>
      <c r="H6" s="7">
        <v>4.2</v>
      </c>
      <c r="I6" s="7">
        <v>6.9</v>
      </c>
      <c r="J6" s="7">
        <v>9.4499999999999993</v>
      </c>
      <c r="K6" s="7">
        <v>5.99</v>
      </c>
      <c r="L6" s="7">
        <v>4.2</v>
      </c>
      <c r="M6" s="8"/>
      <c r="N6" s="6"/>
    </row>
    <row r="7" spans="1:14" ht="16.5" customHeight="1" x14ac:dyDescent="0.25">
      <c r="A7" s="4" t="s">
        <v>388</v>
      </c>
      <c r="B7" s="11" t="str">
        <f>+$B$137</f>
        <v>DÜRR DENTAL</v>
      </c>
      <c r="C7" s="11" t="str">
        <f t="shared" si="1"/>
        <v>DESINFECÇÃO</v>
      </c>
      <c r="D7" s="11" t="s">
        <v>389</v>
      </c>
      <c r="E7" s="11">
        <v>1</v>
      </c>
      <c r="F7" s="11">
        <v>2.5</v>
      </c>
      <c r="G7" s="11">
        <f t="shared" si="0"/>
        <v>1</v>
      </c>
      <c r="H7" s="7">
        <v>57</v>
      </c>
      <c r="I7" s="7">
        <v>58.7</v>
      </c>
      <c r="J7" s="7">
        <v>39.9</v>
      </c>
      <c r="K7" s="7">
        <v>44.25</v>
      </c>
      <c r="L7" s="7">
        <v>44.9</v>
      </c>
      <c r="M7" s="8"/>
      <c r="N7" s="6"/>
    </row>
    <row r="8" spans="1:14" ht="16.5" customHeight="1" x14ac:dyDescent="0.25">
      <c r="A8" s="4" t="s">
        <v>391</v>
      </c>
      <c r="B8" s="11" t="str">
        <f>+$B$137</f>
        <v>DÜRR DENTAL</v>
      </c>
      <c r="C8" s="11" t="str">
        <f t="shared" si="1"/>
        <v>DESINFECÇÃO</v>
      </c>
      <c r="D8" s="11" t="s">
        <v>390</v>
      </c>
      <c r="E8" s="11">
        <v>1</v>
      </c>
      <c r="F8" s="11">
        <v>2.5</v>
      </c>
      <c r="G8" s="11">
        <f t="shared" ref="G8" si="2">+E8</f>
        <v>1</v>
      </c>
      <c r="H8" s="7">
        <v>26.8</v>
      </c>
      <c r="I8" s="7">
        <v>39.799999999999997</v>
      </c>
      <c r="J8" s="7">
        <v>29.9</v>
      </c>
      <c r="K8" s="7">
        <v>33.15</v>
      </c>
      <c r="L8" s="7">
        <v>39.799999999999997</v>
      </c>
      <c r="M8" s="8"/>
      <c r="N8" s="6"/>
    </row>
    <row r="9" spans="1:14" ht="16.5" customHeight="1" x14ac:dyDescent="0.25">
      <c r="A9" s="4" t="s">
        <v>392</v>
      </c>
      <c r="B9" s="11" t="str">
        <f>+$B$137</f>
        <v>DÜRR DENTAL</v>
      </c>
      <c r="C9" s="11" t="str">
        <f t="shared" si="1"/>
        <v>DESINFECÇÃO</v>
      </c>
      <c r="D9" s="11" t="s">
        <v>395</v>
      </c>
      <c r="E9" s="11">
        <v>1</v>
      </c>
      <c r="F9" s="11">
        <v>2.5</v>
      </c>
      <c r="G9" s="11">
        <f t="shared" ref="G9" si="3">+E9</f>
        <v>1</v>
      </c>
      <c r="H9" s="7">
        <v>36.1</v>
      </c>
      <c r="I9" s="7">
        <v>54.6</v>
      </c>
      <c r="J9" s="7">
        <v>36.5</v>
      </c>
      <c r="K9" s="7">
        <v>40.75</v>
      </c>
      <c r="L9" s="7">
        <v>36.1</v>
      </c>
      <c r="M9" s="8"/>
      <c r="N9" s="6"/>
    </row>
    <row r="10" spans="1:14" ht="16.5" customHeight="1" x14ac:dyDescent="0.25">
      <c r="A10" s="4" t="s">
        <v>393</v>
      </c>
      <c r="B10" s="11" t="str">
        <f>+$B$361</f>
        <v>METASYS</v>
      </c>
      <c r="C10" s="11" t="str">
        <f t="shared" si="1"/>
        <v>DESINFECÇÃO</v>
      </c>
      <c r="D10" s="13" t="s">
        <v>396</v>
      </c>
      <c r="E10" s="11">
        <v>1</v>
      </c>
      <c r="F10" s="11">
        <v>4</v>
      </c>
      <c r="G10" s="11">
        <f t="shared" si="0"/>
        <v>1</v>
      </c>
      <c r="H10" s="7">
        <v>199.91</v>
      </c>
      <c r="I10" s="7">
        <v>0</v>
      </c>
      <c r="J10" s="7">
        <v>0</v>
      </c>
      <c r="K10" s="7">
        <v>185</v>
      </c>
      <c r="L10" s="7">
        <v>0</v>
      </c>
      <c r="M10" s="8"/>
      <c r="N10" s="6"/>
    </row>
    <row r="11" spans="1:14" ht="16.5" customHeight="1" x14ac:dyDescent="0.25">
      <c r="A11" s="4" t="s">
        <v>398</v>
      </c>
      <c r="B11" s="11" t="str">
        <f>+$B$182</f>
        <v>INIBSA</v>
      </c>
      <c r="C11" s="11" t="str">
        <f t="shared" si="1"/>
        <v>DESINFECÇÃO</v>
      </c>
      <c r="D11" s="13" t="s">
        <v>397</v>
      </c>
      <c r="E11" s="11">
        <v>1</v>
      </c>
      <c r="F11" s="11">
        <v>1</v>
      </c>
      <c r="G11" s="11">
        <f t="shared" ref="G11" si="4">+E11</f>
        <v>1</v>
      </c>
      <c r="H11" s="7">
        <v>32.229999999999997</v>
      </c>
      <c r="I11" s="7">
        <v>27.3</v>
      </c>
      <c r="J11" s="7">
        <v>20.9</v>
      </c>
      <c r="K11" s="7">
        <v>19.899999999999999</v>
      </c>
      <c r="L11" s="7">
        <v>19.75</v>
      </c>
      <c r="M11" s="8"/>
      <c r="N11" s="6"/>
    </row>
    <row r="12" spans="1:14" ht="16.5" customHeight="1" x14ac:dyDescent="0.25">
      <c r="A12" s="4" t="s">
        <v>399</v>
      </c>
      <c r="B12" s="11" t="str">
        <f>+B228</f>
        <v>MEDICOM</v>
      </c>
      <c r="C12" s="11" t="str">
        <f>+$C$68</f>
        <v>DESCARTÁVEIS</v>
      </c>
      <c r="D12" s="11" t="s">
        <v>400</v>
      </c>
      <c r="E12" s="11">
        <v>1</v>
      </c>
      <c r="F12" s="11">
        <v>1</v>
      </c>
      <c r="G12" s="11">
        <f t="shared" si="0"/>
        <v>1</v>
      </c>
      <c r="H12" s="7">
        <f>3.87/50</f>
        <v>7.7399999999999997E-2</v>
      </c>
      <c r="I12" s="7">
        <v>0</v>
      </c>
      <c r="J12" s="7">
        <f>50.3/2000</f>
        <v>2.5149999999999999E-2</v>
      </c>
      <c r="K12" s="7">
        <f>69.9/3000</f>
        <v>2.3300000000000001E-2</v>
      </c>
      <c r="L12" s="7">
        <f>134.9/3000</f>
        <v>4.4966666666666669E-2</v>
      </c>
      <c r="M12" s="8"/>
      <c r="N12" s="6"/>
    </row>
    <row r="13" spans="1:14" ht="16.5" customHeight="1" x14ac:dyDescent="0.25">
      <c r="A13" s="4" t="s">
        <v>401</v>
      </c>
      <c r="B13" s="11" t="str">
        <f>+B260</f>
        <v>ORSING</v>
      </c>
      <c r="C13" s="11" t="str">
        <f>+$C$68</f>
        <v>DESCARTÁVEIS</v>
      </c>
      <c r="D13" s="11" t="s">
        <v>402</v>
      </c>
      <c r="E13" s="11">
        <v>1</v>
      </c>
      <c r="F13" s="11">
        <v>100</v>
      </c>
      <c r="G13" s="11">
        <f t="shared" si="0"/>
        <v>1</v>
      </c>
      <c r="H13" s="7">
        <f>104.25/1000*100</f>
        <v>10.424999999999999</v>
      </c>
      <c r="I13" s="7">
        <v>0</v>
      </c>
      <c r="J13" s="7">
        <v>10.36</v>
      </c>
      <c r="K13" s="7">
        <v>7.75</v>
      </c>
      <c r="L13" s="7">
        <v>12.3</v>
      </c>
      <c r="M13" s="8"/>
      <c r="N13" s="6"/>
    </row>
    <row r="14" spans="1:14" ht="16.5" customHeight="1" x14ac:dyDescent="0.25">
      <c r="A14" s="4" t="s">
        <v>403</v>
      </c>
      <c r="B14" s="11" t="str">
        <f>+B80</f>
        <v>BASIC</v>
      </c>
      <c r="C14" s="11" t="str">
        <f>+$C$68</f>
        <v>DESCARTÁVEIS</v>
      </c>
      <c r="D14" s="11" t="s">
        <v>404</v>
      </c>
      <c r="E14" s="11">
        <v>1</v>
      </c>
      <c r="F14" s="11">
        <v>50</v>
      </c>
      <c r="G14" s="11">
        <f t="shared" si="0"/>
        <v>1</v>
      </c>
      <c r="H14" s="7">
        <v>1.75</v>
      </c>
      <c r="I14" s="7">
        <v>0</v>
      </c>
      <c r="J14" s="7">
        <v>10.9</v>
      </c>
      <c r="K14" s="7">
        <v>7.99</v>
      </c>
      <c r="L14" s="7">
        <v>1.6</v>
      </c>
      <c r="M14" s="8"/>
      <c r="N14" s="6"/>
    </row>
    <row r="15" spans="1:14" ht="16.5" customHeight="1" x14ac:dyDescent="0.25">
      <c r="A15" s="4" t="s">
        <v>406</v>
      </c>
      <c r="B15" s="11" t="str">
        <f>+B303</f>
        <v>SANICEN</v>
      </c>
      <c r="C15" s="11" t="str">
        <f>+$C$68</f>
        <v>DESCARTÁVEIS</v>
      </c>
      <c r="D15" s="11" t="s">
        <v>405</v>
      </c>
      <c r="E15" s="11">
        <v>1</v>
      </c>
      <c r="F15" s="11">
        <v>1</v>
      </c>
      <c r="G15" s="11">
        <f t="shared" ref="G15" si="5">+E15</f>
        <v>1</v>
      </c>
      <c r="H15" s="7">
        <f>4.99/100</f>
        <v>4.99E-2</v>
      </c>
      <c r="I15" s="7">
        <f>14.9/100</f>
        <v>0.14899999999999999</v>
      </c>
      <c r="J15" s="7">
        <f>18.95/50</f>
        <v>0.379</v>
      </c>
      <c r="K15" s="7">
        <f>3.75/100</f>
        <v>3.7499999999999999E-2</v>
      </c>
      <c r="L15" s="7">
        <f>3.4/100</f>
        <v>3.4000000000000002E-2</v>
      </c>
      <c r="M15" s="8"/>
      <c r="N15" s="6"/>
    </row>
    <row r="16" spans="1:14" ht="16.5" customHeight="1" x14ac:dyDescent="0.25">
      <c r="A16" s="12" t="s">
        <v>3</v>
      </c>
      <c r="B16" s="11" t="str">
        <f>+$B$197</f>
        <v>KERR</v>
      </c>
      <c r="C16" s="11" t="str">
        <f>+$C$62</f>
        <v>BRANQUEAMENTO</v>
      </c>
      <c r="D16" s="11" t="s">
        <v>18</v>
      </c>
      <c r="E16" s="11">
        <v>1</v>
      </c>
      <c r="F16" s="11">
        <v>100</v>
      </c>
      <c r="G16" s="11">
        <f>+E16</f>
        <v>1</v>
      </c>
      <c r="H16" s="7">
        <v>0</v>
      </c>
      <c r="I16" s="7">
        <v>72.11</v>
      </c>
      <c r="J16" s="7">
        <v>68.5</v>
      </c>
      <c r="K16" s="7">
        <v>72.150000000000006</v>
      </c>
      <c r="L16" s="7">
        <v>72.099999999999994</v>
      </c>
      <c r="M16" s="8"/>
      <c r="N16" s="6"/>
    </row>
    <row r="17" spans="1:14" ht="16.5" customHeight="1" x14ac:dyDescent="0.25">
      <c r="A17" s="12" t="s">
        <v>4</v>
      </c>
      <c r="B17" s="11" t="str">
        <f>+$B$197</f>
        <v>KERR</v>
      </c>
      <c r="C17" s="11" t="str">
        <f>+$C$62</f>
        <v>BRANQUEAMENTO</v>
      </c>
      <c r="D17" s="11" t="s">
        <v>28</v>
      </c>
      <c r="E17" s="11">
        <v>1</v>
      </c>
      <c r="F17" s="11">
        <v>100</v>
      </c>
      <c r="G17" s="11">
        <f>+E17</f>
        <v>1</v>
      </c>
      <c r="H17" s="7">
        <v>0</v>
      </c>
      <c r="I17" s="7">
        <v>163.80000000000001</v>
      </c>
      <c r="J17" s="7">
        <v>0</v>
      </c>
      <c r="K17" s="7">
        <v>138.85</v>
      </c>
      <c r="L17" s="7">
        <v>138.80000000000001</v>
      </c>
      <c r="M17" s="8"/>
      <c r="N17" s="6"/>
    </row>
    <row r="18" spans="1:14" ht="16.5" customHeight="1" x14ac:dyDescent="0.25">
      <c r="A18" s="4" t="s">
        <v>407</v>
      </c>
      <c r="B18" s="11" t="str">
        <f>+$B$333</f>
        <v>ULTRADENT</v>
      </c>
      <c r="C18" s="11" t="str">
        <f>+$C$62</f>
        <v>BRANQUEAMENTO</v>
      </c>
      <c r="D18" s="11" t="s">
        <v>409</v>
      </c>
      <c r="E18" s="11">
        <v>1</v>
      </c>
      <c r="F18" s="11">
        <v>1</v>
      </c>
      <c r="G18" s="11">
        <f t="shared" ref="G18" si="6">+E18</f>
        <v>1</v>
      </c>
      <c r="H18" s="7">
        <v>121.4</v>
      </c>
      <c r="I18" s="7">
        <v>206</v>
      </c>
      <c r="J18" s="7">
        <v>142.80000000000001</v>
      </c>
      <c r="K18" s="7">
        <v>132.9</v>
      </c>
      <c r="L18" s="7">
        <v>206</v>
      </c>
      <c r="M18" s="8"/>
      <c r="N18" s="6"/>
    </row>
    <row r="19" spans="1:14" ht="16.5" customHeight="1" x14ac:dyDescent="0.25">
      <c r="A19" s="4" t="s">
        <v>408</v>
      </c>
      <c r="B19" s="11" t="str">
        <f>+$B$333</f>
        <v>ULTRADENT</v>
      </c>
      <c r="C19" s="11" t="str">
        <f>+$C$62</f>
        <v>BRANQUEAMENTO</v>
      </c>
      <c r="D19" s="11" t="s">
        <v>410</v>
      </c>
      <c r="E19" s="11">
        <v>1</v>
      </c>
      <c r="F19" s="11">
        <v>4</v>
      </c>
      <c r="G19" s="11">
        <f t="shared" ref="G19" si="7">+E19</f>
        <v>1</v>
      </c>
      <c r="H19" s="7">
        <v>80.8</v>
      </c>
      <c r="I19" s="7">
        <v>92.4</v>
      </c>
      <c r="J19" s="7">
        <v>87.73</v>
      </c>
      <c r="K19" s="7">
        <v>67.900000000000006</v>
      </c>
      <c r="L19" s="7">
        <v>80.8</v>
      </c>
      <c r="M19" s="8"/>
      <c r="N19" s="6"/>
    </row>
    <row r="20" spans="1:14" ht="16.5" customHeight="1" x14ac:dyDescent="0.25">
      <c r="A20" s="12" t="s">
        <v>5</v>
      </c>
      <c r="B20" s="11" t="str">
        <f>+$B$197</f>
        <v>KERR</v>
      </c>
      <c r="C20" s="11" t="str">
        <f>+$C$75</f>
        <v>MATERIAL DE IMPRESSÃO</v>
      </c>
      <c r="D20" s="11" t="s">
        <v>19</v>
      </c>
      <c r="E20" s="11">
        <v>1</v>
      </c>
      <c r="F20" s="11">
        <v>1</v>
      </c>
      <c r="G20" s="11">
        <f>+E20</f>
        <v>1</v>
      </c>
      <c r="H20" s="7">
        <v>0</v>
      </c>
      <c r="I20" s="7">
        <v>93.98</v>
      </c>
      <c r="J20" s="7">
        <v>79.8</v>
      </c>
      <c r="K20" s="7">
        <v>93.99</v>
      </c>
      <c r="L20" s="7">
        <v>93.95</v>
      </c>
      <c r="M20" s="8"/>
      <c r="N20" s="6"/>
    </row>
    <row r="21" spans="1:14" ht="16.5" customHeight="1" x14ac:dyDescent="0.25">
      <c r="A21" s="12" t="s">
        <v>6</v>
      </c>
      <c r="B21" s="11" t="str">
        <f>+$B$197</f>
        <v>KERR</v>
      </c>
      <c r="C21" s="11" t="str">
        <f>+$C$75</f>
        <v>MATERIAL DE IMPRESSÃO</v>
      </c>
      <c r="D21" s="11" t="s">
        <v>20</v>
      </c>
      <c r="E21" s="11">
        <v>1</v>
      </c>
      <c r="F21" s="11">
        <v>1</v>
      </c>
      <c r="G21" s="11">
        <f>+E21</f>
        <v>1</v>
      </c>
      <c r="H21" s="7">
        <v>36.9</v>
      </c>
      <c r="I21" s="7">
        <v>59.67</v>
      </c>
      <c r="J21" s="7">
        <v>72.06</v>
      </c>
      <c r="K21" s="7">
        <v>59.69</v>
      </c>
      <c r="L21" s="7">
        <v>59.45</v>
      </c>
      <c r="M21" s="8"/>
      <c r="N21" s="6"/>
    </row>
    <row r="22" spans="1:14" ht="16.5" customHeight="1" x14ac:dyDescent="0.25">
      <c r="A22" s="4" t="s">
        <v>411</v>
      </c>
      <c r="B22" s="11" t="str">
        <f>+$B$107</f>
        <v>COLTENE</v>
      </c>
      <c r="C22" s="11" t="str">
        <f>+$C$75</f>
        <v>MATERIAL DE IMPRESSÃO</v>
      </c>
      <c r="D22" s="11" t="s">
        <v>412</v>
      </c>
      <c r="E22" s="11">
        <v>1</v>
      </c>
      <c r="F22" s="11">
        <v>1</v>
      </c>
      <c r="G22" s="11">
        <f t="shared" si="0"/>
        <v>1</v>
      </c>
      <c r="H22" s="7">
        <v>15.06</v>
      </c>
      <c r="I22" s="7">
        <v>15.06</v>
      </c>
      <c r="J22" s="7">
        <v>10.7</v>
      </c>
      <c r="K22" s="7">
        <v>10.75</v>
      </c>
      <c r="L22" s="7">
        <v>15.05</v>
      </c>
      <c r="M22" s="8"/>
      <c r="N22" s="6"/>
    </row>
    <row r="23" spans="1:14" ht="16.5" customHeight="1" x14ac:dyDescent="0.25">
      <c r="A23" s="4" t="s">
        <v>413</v>
      </c>
      <c r="B23" s="11" t="str">
        <f>+$B$109</f>
        <v>COLTENE/WHALEDENT</v>
      </c>
      <c r="C23" s="11" t="str">
        <f>+$C$75</f>
        <v>MATERIAL DE IMPRESSÃO</v>
      </c>
      <c r="D23" s="11" t="s">
        <v>414</v>
      </c>
      <c r="E23" s="11">
        <v>1</v>
      </c>
      <c r="F23" s="11">
        <v>1</v>
      </c>
      <c r="G23" s="11">
        <f t="shared" si="0"/>
        <v>1</v>
      </c>
      <c r="H23" s="7">
        <v>48.87</v>
      </c>
      <c r="I23" s="7">
        <v>52.43</v>
      </c>
      <c r="J23" s="7">
        <v>47.41</v>
      </c>
      <c r="K23" s="7">
        <v>43.95</v>
      </c>
      <c r="L23" s="7">
        <v>50.2</v>
      </c>
      <c r="M23" s="8"/>
      <c r="N23" s="6"/>
    </row>
    <row r="24" spans="1:14" ht="16.5" customHeight="1" x14ac:dyDescent="0.25">
      <c r="A24" s="4" t="s">
        <v>416</v>
      </c>
      <c r="B24" s="11" t="str">
        <f>+B347</f>
        <v>VOCO</v>
      </c>
      <c r="C24" s="11" t="str">
        <f>+$C$75</f>
        <v>MATERIAL DE IMPRESSÃO</v>
      </c>
      <c r="D24" s="11" t="s">
        <v>415</v>
      </c>
      <c r="E24" s="11">
        <v>1</v>
      </c>
      <c r="F24" s="11">
        <v>1</v>
      </c>
      <c r="G24" s="11">
        <f t="shared" si="0"/>
        <v>1</v>
      </c>
      <c r="H24" s="7">
        <v>127.97</v>
      </c>
      <c r="I24" s="7">
        <v>125.7</v>
      </c>
      <c r="J24" s="7">
        <v>87.85</v>
      </c>
      <c r="K24" s="7">
        <v>88.9</v>
      </c>
      <c r="L24" s="7">
        <v>125.7</v>
      </c>
      <c r="M24" s="8"/>
      <c r="N24" s="6"/>
    </row>
    <row r="25" spans="1:14" ht="16.5" customHeight="1" x14ac:dyDescent="0.25">
      <c r="A25" s="4" t="s">
        <v>417</v>
      </c>
      <c r="B25" s="11" t="str">
        <f>+$B$197</f>
        <v>KERR</v>
      </c>
      <c r="C25" s="11" t="str">
        <f>+$C$87</f>
        <v>PRÓTESE</v>
      </c>
      <c r="D25" s="11" t="s">
        <v>418</v>
      </c>
      <c r="E25" s="11">
        <v>1</v>
      </c>
      <c r="F25" s="11">
        <v>1</v>
      </c>
      <c r="G25" s="11">
        <f t="shared" si="0"/>
        <v>1</v>
      </c>
      <c r="H25" s="7">
        <v>46.66</v>
      </c>
      <c r="I25" s="7">
        <v>81.59</v>
      </c>
      <c r="J25" s="7">
        <v>42.85</v>
      </c>
      <c r="K25" s="7">
        <v>43.45</v>
      </c>
      <c r="L25" s="7">
        <v>81.55</v>
      </c>
      <c r="M25" s="8"/>
      <c r="N25" s="6"/>
    </row>
    <row r="26" spans="1:14" ht="16.5" customHeight="1" x14ac:dyDescent="0.25">
      <c r="A26" s="4" t="s">
        <v>420</v>
      </c>
      <c r="B26" s="11" t="str">
        <f>+B345</f>
        <v>VITA</v>
      </c>
      <c r="C26" s="11" t="str">
        <f>+$C$63</f>
        <v>CAD / CAM</v>
      </c>
      <c r="D26" s="11" t="s">
        <v>419</v>
      </c>
      <c r="E26" s="11">
        <v>1</v>
      </c>
      <c r="F26" s="11">
        <v>1</v>
      </c>
      <c r="G26" s="11">
        <f t="shared" si="0"/>
        <v>1</v>
      </c>
      <c r="H26" s="7">
        <v>148.87</v>
      </c>
      <c r="I26" s="7">
        <v>0</v>
      </c>
      <c r="J26" s="7">
        <v>0</v>
      </c>
      <c r="K26" s="7">
        <v>112.18</v>
      </c>
      <c r="L26" s="7">
        <v>160.25</v>
      </c>
      <c r="M26" s="8"/>
      <c r="N26" s="6"/>
    </row>
    <row r="27" spans="1:14" ht="16.5" customHeight="1" x14ac:dyDescent="0.25">
      <c r="A27" s="4" t="s">
        <v>421</v>
      </c>
      <c r="B27" s="11" t="str">
        <f>+$B$123</f>
        <v>DENTSPLY SIRONA</v>
      </c>
      <c r="C27" s="11" t="str">
        <f>+$C$63</f>
        <v>CAD / CAM</v>
      </c>
      <c r="D27" s="11" t="s">
        <v>422</v>
      </c>
      <c r="E27" s="11">
        <v>1</v>
      </c>
      <c r="F27" s="11">
        <v>1</v>
      </c>
      <c r="G27" s="11">
        <f t="shared" si="0"/>
        <v>1</v>
      </c>
      <c r="H27" s="7">
        <v>71.400000000000006</v>
      </c>
      <c r="I27" s="7">
        <v>64.8</v>
      </c>
      <c r="J27" s="7">
        <v>0</v>
      </c>
      <c r="K27" s="7">
        <v>57.8</v>
      </c>
      <c r="L27" s="7">
        <v>0</v>
      </c>
      <c r="M27" s="8"/>
      <c r="N27" s="6"/>
    </row>
    <row r="28" spans="1:14" ht="16.5" customHeight="1" x14ac:dyDescent="0.25">
      <c r="A28" s="4" t="s">
        <v>423</v>
      </c>
      <c r="B28" s="11" t="str">
        <f>+$B$197</f>
        <v>KERR</v>
      </c>
      <c r="C28" s="11" t="str">
        <f>+$C$64</f>
        <v>CIMENTOS</v>
      </c>
      <c r="D28" s="11" t="s">
        <v>424</v>
      </c>
      <c r="E28" s="11">
        <v>1</v>
      </c>
      <c r="F28" s="11">
        <v>1</v>
      </c>
      <c r="G28" s="11">
        <f t="shared" si="0"/>
        <v>1</v>
      </c>
      <c r="H28" s="7">
        <v>73.44</v>
      </c>
      <c r="I28" s="7">
        <v>68.55</v>
      </c>
      <c r="J28" s="7">
        <v>29.2</v>
      </c>
      <c r="K28" s="7">
        <v>68.55</v>
      </c>
      <c r="L28" s="7">
        <v>68.55</v>
      </c>
      <c r="M28" s="8"/>
      <c r="N28" s="6"/>
    </row>
    <row r="29" spans="1:14" ht="16.5" customHeight="1" x14ac:dyDescent="0.25">
      <c r="A29" s="4" t="s">
        <v>426</v>
      </c>
      <c r="B29" s="11" t="str">
        <f>+$B$123</f>
        <v>DENTSPLY SIRONA</v>
      </c>
      <c r="C29" s="11" t="str">
        <f>+$C$64</f>
        <v>CIMENTOS</v>
      </c>
      <c r="D29" s="11" t="s">
        <v>425</v>
      </c>
      <c r="E29" s="11">
        <v>1</v>
      </c>
      <c r="F29" s="11">
        <v>1</v>
      </c>
      <c r="G29" s="11">
        <f t="shared" si="0"/>
        <v>1</v>
      </c>
      <c r="H29" s="7">
        <v>86.89</v>
      </c>
      <c r="I29" s="7">
        <v>120.37</v>
      </c>
      <c r="J29" s="7">
        <v>82.9</v>
      </c>
      <c r="K29" s="7">
        <v>89.9</v>
      </c>
      <c r="L29" s="7">
        <v>81.5</v>
      </c>
      <c r="M29" s="8"/>
      <c r="N29" s="6"/>
    </row>
    <row r="30" spans="1:14" ht="16.5" customHeight="1" x14ac:dyDescent="0.25">
      <c r="A30" s="4" t="s">
        <v>428</v>
      </c>
      <c r="B30" s="11" t="str">
        <f>+$B$161</f>
        <v>GC</v>
      </c>
      <c r="C30" s="11" t="str">
        <f>+$C$64</f>
        <v>CIMENTOS</v>
      </c>
      <c r="D30" s="11" t="s">
        <v>427</v>
      </c>
      <c r="E30" s="11">
        <v>1</v>
      </c>
      <c r="F30" s="11">
        <v>1</v>
      </c>
      <c r="G30" s="11">
        <f t="shared" si="0"/>
        <v>1</v>
      </c>
      <c r="H30" s="7">
        <v>251.9</v>
      </c>
      <c r="I30" s="7">
        <v>252</v>
      </c>
      <c r="J30" s="7">
        <v>155</v>
      </c>
      <c r="K30" s="7">
        <v>166.99</v>
      </c>
      <c r="L30" s="7">
        <v>252</v>
      </c>
      <c r="M30" s="8"/>
      <c r="N30" s="6"/>
    </row>
    <row r="31" spans="1:14" ht="16.5" customHeight="1" x14ac:dyDescent="0.25">
      <c r="A31" s="12" t="s">
        <v>7</v>
      </c>
      <c r="B31" s="11" t="str">
        <f>+$B$197</f>
        <v>KERR</v>
      </c>
      <c r="C31" s="11" t="str">
        <f>+$C$64</f>
        <v>CIMENTOS</v>
      </c>
      <c r="D31" s="11" t="s">
        <v>21</v>
      </c>
      <c r="E31" s="11">
        <v>1</v>
      </c>
      <c r="F31" s="11">
        <v>1</v>
      </c>
      <c r="G31" s="11">
        <f>+E31</f>
        <v>1</v>
      </c>
      <c r="H31" s="7">
        <v>19.05</v>
      </c>
      <c r="I31" s="7">
        <v>36.92</v>
      </c>
      <c r="J31" s="7">
        <v>20.9</v>
      </c>
      <c r="K31" s="7">
        <v>39.65</v>
      </c>
      <c r="L31" s="7">
        <v>17.899999999999999</v>
      </c>
      <c r="M31" s="8"/>
      <c r="N31" s="6"/>
    </row>
    <row r="32" spans="1:14" ht="16.5" customHeight="1" x14ac:dyDescent="0.25">
      <c r="A32" s="4" t="s">
        <v>430</v>
      </c>
      <c r="B32" s="11" t="str">
        <f>+$B$57</f>
        <v>3M</v>
      </c>
      <c r="C32" s="11" t="str">
        <f>+$C$64</f>
        <v>CIMENTOS</v>
      </c>
      <c r="D32" s="11" t="s">
        <v>429</v>
      </c>
      <c r="E32" s="11">
        <v>1</v>
      </c>
      <c r="F32" s="11">
        <v>1</v>
      </c>
      <c r="G32" s="11">
        <f t="shared" ref="G32:G53" si="8">+E32</f>
        <v>1</v>
      </c>
      <c r="H32" s="7">
        <v>341.78</v>
      </c>
      <c r="I32" s="7">
        <v>358.88</v>
      </c>
      <c r="J32" s="7">
        <v>340.91</v>
      </c>
      <c r="K32" s="7">
        <v>229</v>
      </c>
      <c r="L32" s="7">
        <v>0</v>
      </c>
      <c r="M32" s="8"/>
      <c r="N32" s="6"/>
    </row>
    <row r="33" spans="1:14" ht="16.5" customHeight="1" x14ac:dyDescent="0.25">
      <c r="A33" s="4" t="s">
        <v>431</v>
      </c>
      <c r="B33" s="11" t="str">
        <f>+$B$57</f>
        <v>3M</v>
      </c>
      <c r="C33" s="11" t="str">
        <f>+$C$80</f>
        <v>POLIMENTO</v>
      </c>
      <c r="D33" s="11" t="s">
        <v>432</v>
      </c>
      <c r="E33" s="11">
        <v>1</v>
      </c>
      <c r="F33" s="11">
        <v>1</v>
      </c>
      <c r="G33" s="11">
        <f t="shared" si="8"/>
        <v>1</v>
      </c>
      <c r="H33" s="7">
        <v>94.9</v>
      </c>
      <c r="I33" s="7">
        <v>117.99</v>
      </c>
      <c r="J33" s="7">
        <v>94.9</v>
      </c>
      <c r="K33" s="7">
        <v>123.89</v>
      </c>
      <c r="L33" s="7">
        <v>129.30000000000001</v>
      </c>
      <c r="M33" s="8"/>
      <c r="N33" s="6"/>
    </row>
    <row r="34" spans="1:14" ht="16.5" customHeight="1" x14ac:dyDescent="0.25">
      <c r="A34" s="4" t="s">
        <v>8</v>
      </c>
      <c r="B34" s="11" t="str">
        <f>+$B$197</f>
        <v>KERR</v>
      </c>
      <c r="C34" s="11" t="str">
        <f t="shared" ref="C34:C42" si="9">+$C$84</f>
        <v>RESTAURAÇÃO</v>
      </c>
      <c r="D34" s="11" t="s">
        <v>9</v>
      </c>
      <c r="E34" s="11">
        <v>1</v>
      </c>
      <c r="F34" s="11">
        <v>1</v>
      </c>
      <c r="G34" s="11">
        <f t="shared" ref="G34:G39" si="10">+E34</f>
        <v>1</v>
      </c>
      <c r="H34" s="7">
        <v>104.8</v>
      </c>
      <c r="I34" s="7">
        <v>246.14</v>
      </c>
      <c r="J34" s="7">
        <v>110</v>
      </c>
      <c r="K34" s="7">
        <v>246.15</v>
      </c>
      <c r="L34" s="7">
        <v>246.1</v>
      </c>
      <c r="M34" s="8"/>
      <c r="N34" s="6"/>
    </row>
    <row r="35" spans="1:14" ht="16.5" customHeight="1" x14ac:dyDescent="0.25">
      <c r="A35" s="4" t="s">
        <v>10</v>
      </c>
      <c r="B35" s="11" t="str">
        <f>+$B$197</f>
        <v>KERR</v>
      </c>
      <c r="C35" s="11" t="str">
        <f t="shared" si="9"/>
        <v>RESTAURAÇÃO</v>
      </c>
      <c r="D35" s="11" t="s">
        <v>22</v>
      </c>
      <c r="E35" s="11">
        <v>1</v>
      </c>
      <c r="F35" s="11">
        <v>1</v>
      </c>
      <c r="G35" s="11">
        <f t="shared" si="10"/>
        <v>1</v>
      </c>
      <c r="H35" s="7">
        <v>42.55</v>
      </c>
      <c r="I35" s="7">
        <v>111.88</v>
      </c>
      <c r="J35" s="7">
        <v>45.1</v>
      </c>
      <c r="K35" s="7">
        <v>111.89</v>
      </c>
      <c r="L35" s="7">
        <v>111.85</v>
      </c>
      <c r="M35" s="8"/>
      <c r="N35" s="6"/>
    </row>
    <row r="36" spans="1:14" ht="16.5" customHeight="1" x14ac:dyDescent="0.25">
      <c r="A36" s="12" t="s">
        <v>11</v>
      </c>
      <c r="B36" s="11" t="str">
        <f>+$B$197</f>
        <v>KERR</v>
      </c>
      <c r="C36" s="11" t="str">
        <f t="shared" si="9"/>
        <v>RESTAURAÇÃO</v>
      </c>
      <c r="D36" s="11" t="s">
        <v>23</v>
      </c>
      <c r="E36" s="11">
        <v>1</v>
      </c>
      <c r="F36" s="11">
        <v>1</v>
      </c>
      <c r="G36" s="11">
        <f t="shared" si="10"/>
        <v>1</v>
      </c>
      <c r="H36" s="7">
        <v>12.95</v>
      </c>
      <c r="I36" s="7">
        <v>20.92</v>
      </c>
      <c r="J36" s="7">
        <v>25.18</v>
      </c>
      <c r="K36" s="7">
        <v>26.55</v>
      </c>
      <c r="L36" s="7">
        <v>17.899999999999999</v>
      </c>
      <c r="M36" s="8"/>
      <c r="N36" s="6"/>
    </row>
    <row r="37" spans="1:14" ht="16.5" customHeight="1" x14ac:dyDescent="0.25">
      <c r="A37" s="4" t="s">
        <v>12</v>
      </c>
      <c r="B37" s="11" t="str">
        <f>+$B$197</f>
        <v>KERR</v>
      </c>
      <c r="C37" s="11" t="str">
        <f t="shared" si="9"/>
        <v>RESTAURAÇÃO</v>
      </c>
      <c r="D37" s="11" t="s">
        <v>24</v>
      </c>
      <c r="E37" s="11">
        <v>1</v>
      </c>
      <c r="F37" s="11">
        <v>30</v>
      </c>
      <c r="G37" s="11">
        <f t="shared" si="10"/>
        <v>1</v>
      </c>
      <c r="H37" s="7">
        <v>7.53</v>
      </c>
      <c r="I37" s="7">
        <v>6.71</v>
      </c>
      <c r="J37" s="7">
        <v>6.75</v>
      </c>
      <c r="K37" s="7">
        <v>0</v>
      </c>
      <c r="L37" s="7">
        <f>+K37</f>
        <v>0</v>
      </c>
      <c r="M37" s="8"/>
      <c r="N37" s="6"/>
    </row>
    <row r="38" spans="1:14" ht="16.5" customHeight="1" x14ac:dyDescent="0.25">
      <c r="A38" s="4" t="s">
        <v>38</v>
      </c>
      <c r="B38" s="11" t="str">
        <f>+$B$57</f>
        <v>3M</v>
      </c>
      <c r="C38" s="11" t="str">
        <f t="shared" si="9"/>
        <v>RESTAURAÇÃO</v>
      </c>
      <c r="D38" s="11" t="s">
        <v>36</v>
      </c>
      <c r="E38" s="11">
        <v>1</v>
      </c>
      <c r="F38" s="11">
        <v>1</v>
      </c>
      <c r="G38" s="11">
        <f t="shared" si="10"/>
        <v>1</v>
      </c>
      <c r="H38" s="7">
        <v>83.41</v>
      </c>
      <c r="I38" s="7">
        <v>87.53</v>
      </c>
      <c r="J38" s="7">
        <v>0</v>
      </c>
      <c r="K38" s="7">
        <v>0</v>
      </c>
      <c r="L38" s="7">
        <v>87.5</v>
      </c>
      <c r="M38" s="8"/>
      <c r="N38" s="6"/>
    </row>
    <row r="39" spans="1:14" ht="16.5" customHeight="1" x14ac:dyDescent="0.25">
      <c r="A39" s="4" t="s">
        <v>372</v>
      </c>
      <c r="B39" s="11" t="str">
        <f>+$B$197</f>
        <v>KERR</v>
      </c>
      <c r="C39" s="11" t="str">
        <f t="shared" si="9"/>
        <v>RESTAURAÇÃO</v>
      </c>
      <c r="D39" s="11" t="s">
        <v>371</v>
      </c>
      <c r="E39" s="11">
        <v>1</v>
      </c>
      <c r="F39" s="11">
        <v>1</v>
      </c>
      <c r="G39" s="11">
        <f t="shared" si="10"/>
        <v>1</v>
      </c>
      <c r="H39" s="7">
        <v>108.36</v>
      </c>
      <c r="I39" s="7">
        <v>271.45</v>
      </c>
      <c r="J39" s="7">
        <v>108.35</v>
      </c>
      <c r="K39" s="7">
        <v>118</v>
      </c>
      <c r="L39" s="7">
        <v>108.3</v>
      </c>
      <c r="M39" s="8"/>
      <c r="N39" s="6"/>
    </row>
    <row r="40" spans="1:14" ht="16.5" customHeight="1" x14ac:dyDescent="0.25">
      <c r="A40" s="4" t="s">
        <v>433</v>
      </c>
      <c r="B40" s="11" t="str">
        <f>+$B$107</f>
        <v>COLTENE</v>
      </c>
      <c r="C40" s="11" t="str">
        <f t="shared" si="9"/>
        <v>RESTAURAÇÃO</v>
      </c>
      <c r="D40" s="11" t="s">
        <v>434</v>
      </c>
      <c r="E40" s="11">
        <v>1</v>
      </c>
      <c r="F40" s="11">
        <v>1</v>
      </c>
      <c r="G40" s="11">
        <f t="shared" si="8"/>
        <v>1</v>
      </c>
      <c r="H40" s="7">
        <v>64.7</v>
      </c>
      <c r="I40" s="7">
        <v>93.41</v>
      </c>
      <c r="J40" s="7">
        <v>64.7</v>
      </c>
      <c r="K40" s="7">
        <v>67.989999999999995</v>
      </c>
      <c r="L40" s="7">
        <v>93.4</v>
      </c>
      <c r="M40" s="8"/>
      <c r="N40" s="6"/>
    </row>
    <row r="41" spans="1:14" ht="16.5" customHeight="1" x14ac:dyDescent="0.25">
      <c r="A41" s="4" t="s">
        <v>435</v>
      </c>
      <c r="B41" s="11" t="str">
        <f>+$B$187</f>
        <v>IVOCLAR VIVADENT</v>
      </c>
      <c r="C41" s="11" t="str">
        <f t="shared" si="9"/>
        <v>RESTAURAÇÃO</v>
      </c>
      <c r="D41" s="11" t="s">
        <v>436</v>
      </c>
      <c r="E41" s="11">
        <v>1</v>
      </c>
      <c r="F41" s="11">
        <v>1</v>
      </c>
      <c r="G41" s="11">
        <f t="shared" si="8"/>
        <v>1</v>
      </c>
      <c r="H41" s="7">
        <v>71.599999999999994</v>
      </c>
      <c r="I41" s="7">
        <v>89.5</v>
      </c>
      <c r="J41" s="7">
        <v>81.7</v>
      </c>
      <c r="K41" s="7">
        <v>69.989999999999995</v>
      </c>
      <c r="L41" s="7">
        <v>89.5</v>
      </c>
      <c r="M41" s="8"/>
      <c r="N41" s="6"/>
    </row>
    <row r="42" spans="1:14" ht="16.5" customHeight="1" x14ac:dyDescent="0.25">
      <c r="A42" s="4" t="s">
        <v>437</v>
      </c>
      <c r="B42" s="11" t="str">
        <f>+$B$57</f>
        <v>3M</v>
      </c>
      <c r="C42" s="11" t="str">
        <f t="shared" si="9"/>
        <v>RESTAURAÇÃO</v>
      </c>
      <c r="D42" s="11" t="s">
        <v>438</v>
      </c>
      <c r="E42" s="11">
        <v>1</v>
      </c>
      <c r="F42" s="11">
        <v>1</v>
      </c>
      <c r="G42" s="11">
        <f t="shared" si="8"/>
        <v>1</v>
      </c>
      <c r="H42" s="7">
        <v>62.9</v>
      </c>
      <c r="I42" s="7">
        <v>94.7</v>
      </c>
      <c r="J42" s="7">
        <v>62.9</v>
      </c>
      <c r="K42" s="7">
        <v>64.900000000000006</v>
      </c>
      <c r="L42" s="7">
        <v>94.7</v>
      </c>
      <c r="M42" s="8"/>
      <c r="N42" s="6"/>
    </row>
    <row r="43" spans="1:14" ht="16.5" customHeight="1" x14ac:dyDescent="0.25">
      <c r="A43" s="4" t="s">
        <v>440</v>
      </c>
      <c r="B43" s="11" t="str">
        <f>+$B$107</f>
        <v>COLTENE</v>
      </c>
      <c r="C43" s="11" t="str">
        <f>+$C$70</f>
        <v>ENDODONTIA</v>
      </c>
      <c r="D43" s="11" t="s">
        <v>439</v>
      </c>
      <c r="E43" s="11">
        <v>1</v>
      </c>
      <c r="F43" s="11">
        <v>1</v>
      </c>
      <c r="G43" s="11">
        <f t="shared" si="8"/>
        <v>1</v>
      </c>
      <c r="H43" s="7">
        <v>0</v>
      </c>
      <c r="I43" s="7">
        <v>41.68</v>
      </c>
      <c r="J43" s="7">
        <v>38.29</v>
      </c>
      <c r="K43" s="7">
        <v>41.69</v>
      </c>
      <c r="L43" s="7">
        <v>34.6</v>
      </c>
      <c r="M43" s="8"/>
      <c r="N43" s="6"/>
    </row>
    <row r="44" spans="1:14" ht="16.5" customHeight="1" x14ac:dyDescent="0.25">
      <c r="A44" s="4" t="s">
        <v>441</v>
      </c>
      <c r="B44" s="11" t="str">
        <f>+$B$121</f>
        <v>DENTSPLY MAILLEFER</v>
      </c>
      <c r="C44" s="11" t="str">
        <f>+$C$70</f>
        <v>ENDODONTIA</v>
      </c>
      <c r="D44" s="11" t="s">
        <v>443</v>
      </c>
      <c r="E44" s="11">
        <v>1</v>
      </c>
      <c r="F44" s="11">
        <v>6</v>
      </c>
      <c r="G44" s="11">
        <f t="shared" si="8"/>
        <v>1</v>
      </c>
      <c r="H44" s="7">
        <v>67.95</v>
      </c>
      <c r="I44" s="7">
        <v>73.45</v>
      </c>
      <c r="J44" s="7">
        <v>58.95</v>
      </c>
      <c r="K44" s="7">
        <v>67.95</v>
      </c>
      <c r="L44" s="7">
        <v>0</v>
      </c>
      <c r="M44" s="8"/>
      <c r="N44" s="6"/>
    </row>
    <row r="45" spans="1:14" ht="16.5" customHeight="1" x14ac:dyDescent="0.25">
      <c r="A45" s="4" t="s">
        <v>442</v>
      </c>
      <c r="B45" s="11" t="str">
        <f>+$B$121</f>
        <v>DENTSPLY MAILLEFER</v>
      </c>
      <c r="C45" s="11" t="str">
        <f>+$C$70</f>
        <v>ENDODONTIA</v>
      </c>
      <c r="D45" s="11" t="s">
        <v>444</v>
      </c>
      <c r="E45" s="11">
        <v>1</v>
      </c>
      <c r="F45" s="11">
        <v>1</v>
      </c>
      <c r="G45" s="11">
        <f t="shared" si="8"/>
        <v>1</v>
      </c>
      <c r="H45" s="7">
        <v>49.6</v>
      </c>
      <c r="I45" s="7">
        <v>66.97</v>
      </c>
      <c r="J45" s="7">
        <v>49.9</v>
      </c>
      <c r="K45" s="7">
        <v>47.96</v>
      </c>
      <c r="L45" s="7">
        <v>45.95</v>
      </c>
      <c r="M45" s="8"/>
      <c r="N45" s="6"/>
    </row>
    <row r="46" spans="1:14" ht="16.5" customHeight="1" x14ac:dyDescent="0.25">
      <c r="A46" s="4" t="s">
        <v>445</v>
      </c>
      <c r="B46" s="11" t="str">
        <f>+$B$85</f>
        <v>BIEN AIR</v>
      </c>
      <c r="C46" s="11" t="str">
        <f>+$C$94</f>
        <v>ROTATÓRIO</v>
      </c>
      <c r="D46" s="11" t="s">
        <v>447</v>
      </c>
      <c r="E46" s="11">
        <v>1</v>
      </c>
      <c r="F46" s="11">
        <v>1</v>
      </c>
      <c r="G46" s="11">
        <f t="shared" si="8"/>
        <v>1</v>
      </c>
      <c r="H46" s="7">
        <v>1002.03</v>
      </c>
      <c r="I46" s="7">
        <v>951.93</v>
      </c>
      <c r="J46" s="7">
        <v>902.5</v>
      </c>
      <c r="K46" s="7">
        <v>1005.09</v>
      </c>
      <c r="L46" s="7">
        <v>994.75</v>
      </c>
      <c r="M46" s="8"/>
      <c r="N46" s="6"/>
    </row>
    <row r="47" spans="1:14" ht="16.5" customHeight="1" x14ac:dyDescent="0.25">
      <c r="A47" s="4" t="s">
        <v>448</v>
      </c>
      <c r="B47" s="11" t="str">
        <f>+$B$253</f>
        <v>NSK</v>
      </c>
      <c r="C47" s="11" t="str">
        <f>+$C$93</f>
        <v>AUTOCLAVES</v>
      </c>
      <c r="D47" s="11" t="s">
        <v>449</v>
      </c>
      <c r="E47" s="11">
        <v>1</v>
      </c>
      <c r="F47" s="11">
        <v>1</v>
      </c>
      <c r="G47" s="11">
        <f t="shared" si="8"/>
        <v>1</v>
      </c>
      <c r="H47" s="7">
        <v>7292</v>
      </c>
      <c r="I47" s="7">
        <v>7584</v>
      </c>
      <c r="J47" s="7">
        <v>0</v>
      </c>
      <c r="K47" s="7">
        <v>3250</v>
      </c>
      <c r="L47" s="7">
        <v>3550</v>
      </c>
      <c r="M47" s="8"/>
      <c r="N47" s="6"/>
    </row>
    <row r="48" spans="1:14" ht="16.5" customHeight="1" x14ac:dyDescent="0.25">
      <c r="A48" s="4"/>
      <c r="B48" s="11"/>
      <c r="C48" s="11"/>
      <c r="D48" s="11"/>
      <c r="E48" s="11">
        <v>1</v>
      </c>
      <c r="F48" s="11">
        <v>1</v>
      </c>
      <c r="G48" s="11">
        <f t="shared" si="8"/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8"/>
      <c r="N48" s="6"/>
    </row>
    <row r="49" spans="1:14" ht="16.5" customHeight="1" x14ac:dyDescent="0.25">
      <c r="A49" s="4"/>
      <c r="B49" s="11"/>
      <c r="C49" s="11"/>
      <c r="D49" s="11"/>
      <c r="E49" s="11">
        <v>1</v>
      </c>
      <c r="F49" s="11">
        <v>1</v>
      </c>
      <c r="G49" s="11">
        <f t="shared" si="8"/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8"/>
      <c r="N49" s="6"/>
    </row>
    <row r="50" spans="1:14" ht="16.5" customHeight="1" x14ac:dyDescent="0.25">
      <c r="A50" s="4"/>
      <c r="B50" s="11"/>
      <c r="C50" s="11"/>
      <c r="D50" s="11"/>
      <c r="E50" s="11">
        <v>1</v>
      </c>
      <c r="F50" s="11">
        <v>1</v>
      </c>
      <c r="G50" s="11">
        <f t="shared" si="8"/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8"/>
      <c r="N50" s="6"/>
    </row>
    <row r="51" spans="1:14" ht="16.5" customHeight="1" x14ac:dyDescent="0.25">
      <c r="A51" s="4"/>
      <c r="B51" s="11"/>
      <c r="C51" s="11"/>
      <c r="D51" s="11"/>
      <c r="E51" s="11">
        <v>1</v>
      </c>
      <c r="F51" s="11">
        <v>1</v>
      </c>
      <c r="G51" s="11">
        <f t="shared" si="8"/>
        <v>1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8"/>
      <c r="N51" s="6"/>
    </row>
    <row r="52" spans="1:14" ht="16.5" customHeight="1" x14ac:dyDescent="0.25">
      <c r="A52" s="4"/>
      <c r="B52" s="11"/>
      <c r="C52" s="11"/>
      <c r="D52" s="11"/>
      <c r="E52" s="11">
        <v>1</v>
      </c>
      <c r="F52" s="11">
        <v>1</v>
      </c>
      <c r="G52" s="11">
        <f t="shared" si="8"/>
        <v>1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8"/>
      <c r="N52" s="6"/>
    </row>
    <row r="53" spans="1:14" ht="16.5" customHeight="1" x14ac:dyDescent="0.25">
      <c r="A53" s="4"/>
      <c r="B53" s="11"/>
      <c r="C53" s="11"/>
      <c r="D53" s="11"/>
      <c r="E53" s="11">
        <v>1</v>
      </c>
      <c r="F53" s="11">
        <v>1</v>
      </c>
      <c r="G53" s="11">
        <f t="shared" si="8"/>
        <v>1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8"/>
      <c r="N53" s="6"/>
    </row>
    <row r="54" spans="1:14" ht="16.5" customHeight="1" x14ac:dyDescent="0.25">
      <c r="A54" s="5"/>
      <c r="G54" s="2">
        <f>+E54</f>
        <v>0</v>
      </c>
      <c r="H54" s="3"/>
      <c r="I54" s="3"/>
      <c r="J54" s="3"/>
      <c r="K54" s="3"/>
      <c r="M54" s="14"/>
    </row>
    <row r="55" spans="1:14" ht="16.5" customHeight="1" x14ac:dyDescent="0.25">
      <c r="B55" s="16" t="s">
        <v>341</v>
      </c>
      <c r="C55" s="16" t="s">
        <v>342</v>
      </c>
    </row>
    <row r="56" spans="1:14" ht="16.5" customHeight="1" x14ac:dyDescent="0.25"/>
    <row r="57" spans="1:14" ht="16.5" customHeight="1" x14ac:dyDescent="0.25">
      <c r="B57" s="16" t="s">
        <v>37</v>
      </c>
    </row>
    <row r="58" spans="1:14" ht="16.5" customHeight="1" x14ac:dyDescent="0.25">
      <c r="B58" s="2" t="s">
        <v>40</v>
      </c>
      <c r="C58" s="17" t="s">
        <v>343</v>
      </c>
    </row>
    <row r="59" spans="1:14" ht="16.5" customHeight="1" x14ac:dyDescent="0.25">
      <c r="B59" s="2" t="s">
        <v>41</v>
      </c>
      <c r="C59" s="2" t="s">
        <v>344</v>
      </c>
    </row>
    <row r="60" spans="1:14" ht="16.5" customHeight="1" x14ac:dyDescent="0.25">
      <c r="B60" s="2" t="s">
        <v>42</v>
      </c>
      <c r="C60" s="2" t="s">
        <v>345</v>
      </c>
    </row>
    <row r="61" spans="1:14" ht="16.5" customHeight="1" x14ac:dyDescent="0.25">
      <c r="B61" s="2" t="s">
        <v>43</v>
      </c>
      <c r="C61" s="2" t="s">
        <v>346</v>
      </c>
    </row>
    <row r="62" spans="1:14" ht="16.5" customHeight="1" x14ac:dyDescent="0.25">
      <c r="B62" s="2" t="s">
        <v>44</v>
      </c>
      <c r="C62" s="16" t="s">
        <v>347</v>
      </c>
    </row>
    <row r="63" spans="1:14" ht="16.5" customHeight="1" x14ac:dyDescent="0.25">
      <c r="B63" s="2" t="s">
        <v>45</v>
      </c>
      <c r="C63" s="16" t="s">
        <v>348</v>
      </c>
    </row>
    <row r="64" spans="1:14" ht="16.5" customHeight="1" x14ac:dyDescent="0.25">
      <c r="B64" s="2" t="s">
        <v>46</v>
      </c>
      <c r="C64" s="16" t="s">
        <v>349</v>
      </c>
    </row>
    <row r="65" spans="2:3" ht="16.5" customHeight="1" x14ac:dyDescent="0.25">
      <c r="B65" s="2" t="s">
        <v>47</v>
      </c>
      <c r="C65" s="16" t="s">
        <v>350</v>
      </c>
    </row>
    <row r="66" spans="2:3" ht="16.5" customHeight="1" x14ac:dyDescent="0.25">
      <c r="B66" s="2" t="s">
        <v>48</v>
      </c>
      <c r="C66" s="2" t="s">
        <v>351</v>
      </c>
    </row>
    <row r="67" spans="2:3" ht="16.5" customHeight="1" x14ac:dyDescent="0.25">
      <c r="B67" s="2" t="s">
        <v>49</v>
      </c>
      <c r="C67" s="2" t="s">
        <v>352</v>
      </c>
    </row>
    <row r="68" spans="2:3" ht="16.5" customHeight="1" x14ac:dyDescent="0.25">
      <c r="B68" s="2" t="s">
        <v>50</v>
      </c>
      <c r="C68" s="16" t="s">
        <v>353</v>
      </c>
    </row>
    <row r="69" spans="2:3" ht="16.5" customHeight="1" x14ac:dyDescent="0.25">
      <c r="B69" s="2" t="s">
        <v>51</v>
      </c>
      <c r="C69" s="16" t="s">
        <v>354</v>
      </c>
    </row>
    <row r="70" spans="2:3" ht="16.5" customHeight="1" x14ac:dyDescent="0.25">
      <c r="B70" s="2" t="s">
        <v>52</v>
      </c>
      <c r="C70" s="16" t="s">
        <v>355</v>
      </c>
    </row>
    <row r="71" spans="2:3" ht="16.5" customHeight="1" x14ac:dyDescent="0.25">
      <c r="B71" s="2" t="s">
        <v>53</v>
      </c>
      <c r="C71" s="2" t="s">
        <v>356</v>
      </c>
    </row>
    <row r="72" spans="2:3" ht="16.5" customHeight="1" x14ac:dyDescent="0.25">
      <c r="B72" s="2" t="s">
        <v>54</v>
      </c>
      <c r="C72" s="16" t="s">
        <v>357</v>
      </c>
    </row>
    <row r="73" spans="2:3" ht="16.5" customHeight="1" x14ac:dyDescent="0.25">
      <c r="B73" s="2" t="s">
        <v>55</v>
      </c>
      <c r="C73" s="16" t="s">
        <v>358</v>
      </c>
    </row>
    <row r="74" spans="2:3" ht="16.5" customHeight="1" x14ac:dyDescent="0.25">
      <c r="B74" s="2" t="s">
        <v>56</v>
      </c>
      <c r="C74" s="2" t="s">
        <v>359</v>
      </c>
    </row>
    <row r="75" spans="2:3" ht="16.5" customHeight="1" x14ac:dyDescent="0.25">
      <c r="B75" s="2" t="s">
        <v>57</v>
      </c>
      <c r="C75" s="16" t="s">
        <v>360</v>
      </c>
    </row>
    <row r="76" spans="2:3" ht="16.5" customHeight="1" x14ac:dyDescent="0.25">
      <c r="B76" s="16" t="s">
        <v>58</v>
      </c>
      <c r="C76" s="16" t="s">
        <v>361</v>
      </c>
    </row>
    <row r="77" spans="2:3" ht="16.5" customHeight="1" x14ac:dyDescent="0.25">
      <c r="B77" s="2" t="s">
        <v>59</v>
      </c>
      <c r="C77" s="16" t="s">
        <v>362</v>
      </c>
    </row>
    <row r="78" spans="2:3" ht="16.5" customHeight="1" x14ac:dyDescent="0.25">
      <c r="B78" s="2" t="s">
        <v>60</v>
      </c>
      <c r="C78" s="2" t="s">
        <v>363</v>
      </c>
    </row>
    <row r="79" spans="2:3" ht="16.5" customHeight="1" x14ac:dyDescent="0.25">
      <c r="B79" s="2" t="s">
        <v>61</v>
      </c>
      <c r="C79" s="16" t="s">
        <v>373</v>
      </c>
    </row>
    <row r="80" spans="2:3" ht="16.5" customHeight="1" x14ac:dyDescent="0.25">
      <c r="B80" s="2" t="s">
        <v>62</v>
      </c>
      <c r="C80" s="16" t="s">
        <v>375</v>
      </c>
    </row>
    <row r="81" spans="2:3" ht="16.5" customHeight="1" x14ac:dyDescent="0.25">
      <c r="B81" s="2" t="s">
        <v>63</v>
      </c>
      <c r="C81" s="2" t="s">
        <v>364</v>
      </c>
    </row>
    <row r="82" spans="2:3" ht="16.5" customHeight="1" x14ac:dyDescent="0.25">
      <c r="B82" s="2" t="s">
        <v>64</v>
      </c>
      <c r="C82" s="2" t="s">
        <v>365</v>
      </c>
    </row>
    <row r="83" spans="2:3" ht="16.5" customHeight="1" x14ac:dyDescent="0.25">
      <c r="B83" s="2" t="s">
        <v>65</v>
      </c>
      <c r="C83" s="2" t="s">
        <v>366</v>
      </c>
    </row>
    <row r="84" spans="2:3" ht="16.5" customHeight="1" x14ac:dyDescent="0.25">
      <c r="B84" s="2" t="s">
        <v>66</v>
      </c>
      <c r="C84" s="16" t="s">
        <v>370</v>
      </c>
    </row>
    <row r="85" spans="2:3" ht="16.5" customHeight="1" x14ac:dyDescent="0.25">
      <c r="B85" s="2" t="s">
        <v>67</v>
      </c>
      <c r="C85" s="2" t="s">
        <v>367</v>
      </c>
    </row>
    <row r="86" spans="2:3" ht="16.5" customHeight="1" x14ac:dyDescent="0.25">
      <c r="B86" s="2" t="s">
        <v>68</v>
      </c>
      <c r="C86" s="2" t="s">
        <v>368</v>
      </c>
    </row>
    <row r="87" spans="2:3" ht="16.5" customHeight="1" x14ac:dyDescent="0.25">
      <c r="B87" s="2" t="s">
        <v>69</v>
      </c>
      <c r="C87" s="16" t="s">
        <v>374</v>
      </c>
    </row>
    <row r="88" spans="2:3" ht="16.5" customHeight="1" x14ac:dyDescent="0.25">
      <c r="B88" s="2" t="s">
        <v>70</v>
      </c>
      <c r="C88" s="16" t="s">
        <v>376</v>
      </c>
    </row>
    <row r="89" spans="2:3" ht="16.5" customHeight="1" x14ac:dyDescent="0.25">
      <c r="B89" s="2" t="s">
        <v>71</v>
      </c>
      <c r="C89" s="16" t="s">
        <v>377</v>
      </c>
    </row>
    <row r="90" spans="2:3" ht="16.5" customHeight="1" x14ac:dyDescent="0.25">
      <c r="B90" s="2" t="s">
        <v>72</v>
      </c>
      <c r="C90" s="16" t="s">
        <v>378</v>
      </c>
    </row>
    <row r="91" spans="2:3" ht="16.5" customHeight="1" x14ac:dyDescent="0.25">
      <c r="B91" s="2" t="s">
        <v>73</v>
      </c>
      <c r="C91" s="16" t="s">
        <v>379</v>
      </c>
    </row>
    <row r="92" spans="2:3" ht="16.5" customHeight="1" x14ac:dyDescent="0.25">
      <c r="B92" s="2" t="s">
        <v>74</v>
      </c>
      <c r="C92" s="16" t="s">
        <v>380</v>
      </c>
    </row>
    <row r="93" spans="2:3" ht="16.5" customHeight="1" x14ac:dyDescent="0.25">
      <c r="B93" s="2" t="s">
        <v>75</v>
      </c>
      <c r="C93" s="16" t="s">
        <v>381</v>
      </c>
    </row>
    <row r="94" spans="2:3" ht="16.5" customHeight="1" x14ac:dyDescent="0.25">
      <c r="B94" s="2" t="s">
        <v>76</v>
      </c>
      <c r="C94" s="16" t="s">
        <v>446</v>
      </c>
    </row>
    <row r="95" spans="2:3" ht="16.5" customHeight="1" x14ac:dyDescent="0.25">
      <c r="B95" s="2" t="s">
        <v>77</v>
      </c>
    </row>
    <row r="96" spans="2:3" ht="16.5" customHeight="1" x14ac:dyDescent="0.25">
      <c r="B96" s="2" t="s">
        <v>78</v>
      </c>
    </row>
    <row r="97" spans="2:2" ht="16.5" customHeight="1" x14ac:dyDescent="0.25">
      <c r="B97" s="2" t="s">
        <v>79</v>
      </c>
    </row>
    <row r="98" spans="2:2" ht="16.5" customHeight="1" x14ac:dyDescent="0.25">
      <c r="B98" s="2" t="s">
        <v>80</v>
      </c>
    </row>
    <row r="99" spans="2:2" ht="16.5" customHeight="1" x14ac:dyDescent="0.25">
      <c r="B99" s="16" t="s">
        <v>81</v>
      </c>
    </row>
    <row r="100" spans="2:2" ht="16.5" customHeight="1" x14ac:dyDescent="0.25">
      <c r="B100" s="16" t="s">
        <v>82</v>
      </c>
    </row>
    <row r="101" spans="2:2" ht="16.5" customHeight="1" x14ac:dyDescent="0.25">
      <c r="B101" s="2" t="s">
        <v>83</v>
      </c>
    </row>
    <row r="102" spans="2:2" ht="16.5" customHeight="1" x14ac:dyDescent="0.25">
      <c r="B102" s="2" t="s">
        <v>84</v>
      </c>
    </row>
    <row r="103" spans="2:2" ht="16.5" customHeight="1" x14ac:dyDescent="0.25">
      <c r="B103" s="2" t="s">
        <v>85</v>
      </c>
    </row>
    <row r="104" spans="2:2" ht="16.5" customHeight="1" x14ac:dyDescent="0.25">
      <c r="B104" s="2" t="s">
        <v>86</v>
      </c>
    </row>
    <row r="105" spans="2:2" ht="16.5" customHeight="1" x14ac:dyDescent="0.25">
      <c r="B105" s="2" t="s">
        <v>87</v>
      </c>
    </row>
    <row r="106" spans="2:2" ht="16.5" customHeight="1" x14ac:dyDescent="0.25">
      <c r="B106" s="2" t="s">
        <v>88</v>
      </c>
    </row>
    <row r="107" spans="2:2" ht="16.5" customHeight="1" x14ac:dyDescent="0.25">
      <c r="B107" s="16" t="s">
        <v>89</v>
      </c>
    </row>
    <row r="108" spans="2:2" ht="16.5" customHeight="1" x14ac:dyDescent="0.25">
      <c r="B108" s="16" t="s">
        <v>90</v>
      </c>
    </row>
    <row r="109" spans="2:2" ht="16.5" customHeight="1" x14ac:dyDescent="0.25">
      <c r="B109" s="16" t="s">
        <v>91</v>
      </c>
    </row>
    <row r="110" spans="2:2" ht="16.5" customHeight="1" x14ac:dyDescent="0.25">
      <c r="B110" s="2" t="s">
        <v>92</v>
      </c>
    </row>
    <row r="111" spans="2:2" ht="16.5" customHeight="1" x14ac:dyDescent="0.25">
      <c r="B111" s="2" t="s">
        <v>93</v>
      </c>
    </row>
    <row r="112" spans="2:2" ht="16.5" customHeight="1" x14ac:dyDescent="0.25">
      <c r="B112" s="2" t="s">
        <v>94</v>
      </c>
    </row>
    <row r="113" spans="2:2" ht="16.5" customHeight="1" x14ac:dyDescent="0.25">
      <c r="B113" s="2" t="s">
        <v>95</v>
      </c>
    </row>
    <row r="114" spans="2:2" ht="16.5" customHeight="1" x14ac:dyDescent="0.25">
      <c r="B114" s="2" t="s">
        <v>96</v>
      </c>
    </row>
    <row r="115" spans="2:2" ht="16.5" customHeight="1" x14ac:dyDescent="0.25">
      <c r="B115" s="2" t="s">
        <v>97</v>
      </c>
    </row>
    <row r="116" spans="2:2" ht="16.5" customHeight="1" x14ac:dyDescent="0.25">
      <c r="B116" s="2" t="s">
        <v>98</v>
      </c>
    </row>
    <row r="117" spans="2:2" ht="16.5" customHeight="1" x14ac:dyDescent="0.25">
      <c r="B117" s="2" t="s">
        <v>99</v>
      </c>
    </row>
    <row r="118" spans="2:2" ht="16.5" customHeight="1" x14ac:dyDescent="0.25">
      <c r="B118" s="2" t="s">
        <v>100</v>
      </c>
    </row>
    <row r="119" spans="2:2" ht="16.5" customHeight="1" x14ac:dyDescent="0.25">
      <c r="B119" s="2" t="s">
        <v>101</v>
      </c>
    </row>
    <row r="120" spans="2:2" ht="16.5" customHeight="1" x14ac:dyDescent="0.25">
      <c r="B120" s="16" t="s">
        <v>102</v>
      </c>
    </row>
    <row r="121" spans="2:2" ht="16.5" customHeight="1" x14ac:dyDescent="0.25">
      <c r="B121" s="16" t="s">
        <v>103</v>
      </c>
    </row>
    <row r="122" spans="2:2" ht="16.5" customHeight="1" x14ac:dyDescent="0.25">
      <c r="B122" s="16" t="s">
        <v>104</v>
      </c>
    </row>
    <row r="123" spans="2:2" ht="16.5" customHeight="1" x14ac:dyDescent="0.25">
      <c r="B123" s="16" t="s">
        <v>105</v>
      </c>
    </row>
    <row r="124" spans="2:2" ht="16.5" customHeight="1" x14ac:dyDescent="0.25">
      <c r="B124" s="2" t="s">
        <v>106</v>
      </c>
    </row>
    <row r="125" spans="2:2" ht="16.5" customHeight="1" x14ac:dyDescent="0.25">
      <c r="B125" s="2" t="s">
        <v>107</v>
      </c>
    </row>
    <row r="126" spans="2:2" ht="16.5" customHeight="1" x14ac:dyDescent="0.25">
      <c r="B126" s="2" t="s">
        <v>108</v>
      </c>
    </row>
    <row r="127" spans="2:2" ht="16.5" customHeight="1" x14ac:dyDescent="0.25">
      <c r="B127" s="2" t="s">
        <v>109</v>
      </c>
    </row>
    <row r="128" spans="2:2" ht="16.5" customHeight="1" x14ac:dyDescent="0.25">
      <c r="B128" s="2" t="s">
        <v>110</v>
      </c>
    </row>
    <row r="129" spans="2:2" ht="16.5" customHeight="1" x14ac:dyDescent="0.25">
      <c r="B129" s="2" t="s">
        <v>111</v>
      </c>
    </row>
    <row r="130" spans="2:2" ht="16.5" customHeight="1" x14ac:dyDescent="0.25">
      <c r="B130" s="2" t="s">
        <v>112</v>
      </c>
    </row>
    <row r="131" spans="2:2" ht="16.5" customHeight="1" x14ac:dyDescent="0.25">
      <c r="B131" s="2" t="s">
        <v>113</v>
      </c>
    </row>
    <row r="132" spans="2:2" ht="16.5" customHeight="1" x14ac:dyDescent="0.25">
      <c r="B132" s="2" t="s">
        <v>114</v>
      </c>
    </row>
    <row r="133" spans="2:2" ht="16.5" customHeight="1" x14ac:dyDescent="0.25">
      <c r="B133" s="2" t="s">
        <v>115</v>
      </c>
    </row>
    <row r="134" spans="2:2" ht="16.5" customHeight="1" x14ac:dyDescent="0.25">
      <c r="B134" s="2" t="s">
        <v>116</v>
      </c>
    </row>
    <row r="135" spans="2:2" ht="16.5" customHeight="1" x14ac:dyDescent="0.25">
      <c r="B135" s="2" t="s">
        <v>117</v>
      </c>
    </row>
    <row r="136" spans="2:2" ht="16.5" customHeight="1" x14ac:dyDescent="0.25">
      <c r="B136" s="16" t="s">
        <v>118</v>
      </c>
    </row>
    <row r="137" spans="2:2" ht="16.5" customHeight="1" x14ac:dyDescent="0.25">
      <c r="B137" s="16" t="s">
        <v>119</v>
      </c>
    </row>
    <row r="138" spans="2:2" ht="16.5" customHeight="1" x14ac:dyDescent="0.25">
      <c r="B138" s="2" t="s">
        <v>120</v>
      </c>
    </row>
    <row r="139" spans="2:2" ht="16.5" customHeight="1" x14ac:dyDescent="0.25">
      <c r="B139" s="2" t="s">
        <v>121</v>
      </c>
    </row>
    <row r="140" spans="2:2" ht="16.5" customHeight="1" x14ac:dyDescent="0.25">
      <c r="B140" s="2" t="s">
        <v>122</v>
      </c>
    </row>
    <row r="141" spans="2:2" ht="16.5" customHeight="1" x14ac:dyDescent="0.25">
      <c r="B141" s="2" t="s">
        <v>123</v>
      </c>
    </row>
    <row r="142" spans="2:2" ht="16.5" customHeight="1" x14ac:dyDescent="0.25">
      <c r="B142" s="2" t="s">
        <v>124</v>
      </c>
    </row>
    <row r="143" spans="2:2" ht="16.5" customHeight="1" x14ac:dyDescent="0.25">
      <c r="B143" s="2" t="s">
        <v>125</v>
      </c>
    </row>
    <row r="144" spans="2:2" ht="16.5" customHeight="1" x14ac:dyDescent="0.25">
      <c r="B144" s="2" t="s">
        <v>126</v>
      </c>
    </row>
    <row r="145" spans="2:2" ht="16.5" customHeight="1" x14ac:dyDescent="0.25">
      <c r="B145" s="2" t="s">
        <v>127</v>
      </c>
    </row>
    <row r="146" spans="2:2" ht="16.5" customHeight="1" x14ac:dyDescent="0.25">
      <c r="B146" s="2" t="s">
        <v>128</v>
      </c>
    </row>
    <row r="147" spans="2:2" ht="16.5" customHeight="1" x14ac:dyDescent="0.25">
      <c r="B147" s="2" t="s">
        <v>129</v>
      </c>
    </row>
    <row r="148" spans="2:2" ht="16.5" customHeight="1" x14ac:dyDescent="0.25">
      <c r="B148" s="2" t="s">
        <v>130</v>
      </c>
    </row>
    <row r="149" spans="2:2" ht="16.5" customHeight="1" x14ac:dyDescent="0.25">
      <c r="B149" s="2" t="s">
        <v>131</v>
      </c>
    </row>
    <row r="150" spans="2:2" ht="16.5" customHeight="1" x14ac:dyDescent="0.25">
      <c r="B150" s="2" t="s">
        <v>132</v>
      </c>
    </row>
    <row r="151" spans="2:2" ht="16.5" customHeight="1" x14ac:dyDescent="0.25">
      <c r="B151" s="2" t="s">
        <v>133</v>
      </c>
    </row>
    <row r="152" spans="2:2" ht="16.5" customHeight="1" x14ac:dyDescent="0.25">
      <c r="B152" s="2" t="s">
        <v>134</v>
      </c>
    </row>
    <row r="153" spans="2:2" ht="16.5" customHeight="1" x14ac:dyDescent="0.25">
      <c r="B153" s="2" t="s">
        <v>135</v>
      </c>
    </row>
    <row r="154" spans="2:2" ht="16.5" customHeight="1" x14ac:dyDescent="0.25">
      <c r="B154" s="2" t="s">
        <v>136</v>
      </c>
    </row>
    <row r="155" spans="2:2" ht="16.5" customHeight="1" x14ac:dyDescent="0.25">
      <c r="B155" s="2" t="s">
        <v>137</v>
      </c>
    </row>
    <row r="156" spans="2:2" ht="16.5" customHeight="1" x14ac:dyDescent="0.25">
      <c r="B156" s="2" t="s">
        <v>138</v>
      </c>
    </row>
    <row r="157" spans="2:2" ht="16.5" customHeight="1" x14ac:dyDescent="0.25">
      <c r="B157" s="2" t="s">
        <v>139</v>
      </c>
    </row>
    <row r="158" spans="2:2" ht="16.5" customHeight="1" x14ac:dyDescent="0.25">
      <c r="B158" s="2" t="s">
        <v>140</v>
      </c>
    </row>
    <row r="159" spans="2:2" ht="16.5" customHeight="1" x14ac:dyDescent="0.25">
      <c r="B159" s="2" t="s">
        <v>141</v>
      </c>
    </row>
    <row r="160" spans="2:2" ht="16.5" customHeight="1" x14ac:dyDescent="0.25">
      <c r="B160" s="2" t="s">
        <v>142</v>
      </c>
    </row>
    <row r="161" spans="2:2" ht="16.5" customHeight="1" x14ac:dyDescent="0.25">
      <c r="B161" s="2" t="s">
        <v>143</v>
      </c>
    </row>
    <row r="162" spans="2:2" ht="16.5" customHeight="1" x14ac:dyDescent="0.25">
      <c r="B162" s="2" t="s">
        <v>144</v>
      </c>
    </row>
    <row r="163" spans="2:2" ht="16.5" customHeight="1" x14ac:dyDescent="0.25">
      <c r="B163" s="2" t="s">
        <v>145</v>
      </c>
    </row>
    <row r="164" spans="2:2" ht="16.5" customHeight="1" x14ac:dyDescent="0.25">
      <c r="B164" s="2" t="s">
        <v>146</v>
      </c>
    </row>
    <row r="165" spans="2:2" ht="16.5" customHeight="1" x14ac:dyDescent="0.25">
      <c r="B165" s="2" t="s">
        <v>147</v>
      </c>
    </row>
    <row r="166" spans="2:2" ht="16.5" customHeight="1" x14ac:dyDescent="0.25">
      <c r="B166" s="2" t="s">
        <v>148</v>
      </c>
    </row>
    <row r="167" spans="2:2" ht="16.5" customHeight="1" x14ac:dyDescent="0.25">
      <c r="B167" s="2" t="s">
        <v>149</v>
      </c>
    </row>
    <row r="168" spans="2:2" ht="16.5" customHeight="1" x14ac:dyDescent="0.25">
      <c r="B168" s="2" t="s">
        <v>150</v>
      </c>
    </row>
    <row r="169" spans="2:2" ht="16.5" customHeight="1" x14ac:dyDescent="0.25">
      <c r="B169" s="2" t="s">
        <v>151</v>
      </c>
    </row>
    <row r="170" spans="2:2" ht="16.5" customHeight="1" x14ac:dyDescent="0.25">
      <c r="B170" s="2" t="s">
        <v>152</v>
      </c>
    </row>
    <row r="171" spans="2:2" ht="16.5" customHeight="1" x14ac:dyDescent="0.25">
      <c r="B171" s="2" t="s">
        <v>153</v>
      </c>
    </row>
    <row r="172" spans="2:2" ht="16.5" customHeight="1" x14ac:dyDescent="0.25">
      <c r="B172" s="2" t="s">
        <v>154</v>
      </c>
    </row>
    <row r="173" spans="2:2" ht="16.5" customHeight="1" x14ac:dyDescent="0.25">
      <c r="B173" s="2" t="s">
        <v>155</v>
      </c>
    </row>
    <row r="174" spans="2:2" ht="16.5" customHeight="1" x14ac:dyDescent="0.25">
      <c r="B174" s="2" t="s">
        <v>156</v>
      </c>
    </row>
    <row r="175" spans="2:2" ht="16.5" customHeight="1" x14ac:dyDescent="0.25">
      <c r="B175" s="2" t="s">
        <v>157</v>
      </c>
    </row>
    <row r="176" spans="2:2" ht="16.5" customHeight="1" x14ac:dyDescent="0.25">
      <c r="B176" s="2" t="s">
        <v>158</v>
      </c>
    </row>
    <row r="177" spans="2:2" ht="16.5" customHeight="1" x14ac:dyDescent="0.25">
      <c r="B177" s="2" t="s">
        <v>159</v>
      </c>
    </row>
    <row r="178" spans="2:2" ht="16.5" customHeight="1" x14ac:dyDescent="0.25">
      <c r="B178" s="2" t="s">
        <v>160</v>
      </c>
    </row>
    <row r="179" spans="2:2" ht="16.5" customHeight="1" x14ac:dyDescent="0.25">
      <c r="B179" s="2" t="s">
        <v>161</v>
      </c>
    </row>
    <row r="180" spans="2:2" ht="16.5" customHeight="1" x14ac:dyDescent="0.25">
      <c r="B180" s="2" t="s">
        <v>162</v>
      </c>
    </row>
    <row r="181" spans="2:2" ht="16.5" customHeight="1" x14ac:dyDescent="0.25">
      <c r="B181" s="2" t="s">
        <v>163</v>
      </c>
    </row>
    <row r="182" spans="2:2" ht="16.5" customHeight="1" x14ac:dyDescent="0.25">
      <c r="B182" s="2" t="s">
        <v>164</v>
      </c>
    </row>
    <row r="183" spans="2:2" ht="16.5" customHeight="1" x14ac:dyDescent="0.25">
      <c r="B183" s="2" t="s">
        <v>165</v>
      </c>
    </row>
    <row r="184" spans="2:2" ht="16.5" customHeight="1" x14ac:dyDescent="0.25">
      <c r="B184" s="2" t="s">
        <v>166</v>
      </c>
    </row>
    <row r="185" spans="2:2" ht="16.5" customHeight="1" x14ac:dyDescent="0.25">
      <c r="B185" s="2" t="s">
        <v>167</v>
      </c>
    </row>
    <row r="186" spans="2:2" ht="16.5" customHeight="1" x14ac:dyDescent="0.25">
      <c r="B186" s="2" t="s">
        <v>168</v>
      </c>
    </row>
    <row r="187" spans="2:2" ht="16.5" customHeight="1" x14ac:dyDescent="0.25">
      <c r="B187" s="2" t="s">
        <v>169</v>
      </c>
    </row>
    <row r="188" spans="2:2" ht="16.5" customHeight="1" x14ac:dyDescent="0.25">
      <c r="B188" s="2" t="s">
        <v>170</v>
      </c>
    </row>
    <row r="189" spans="2:2" ht="16.5" customHeight="1" x14ac:dyDescent="0.25">
      <c r="B189" s="2" t="s">
        <v>171</v>
      </c>
    </row>
    <row r="190" spans="2:2" ht="16.5" customHeight="1" x14ac:dyDescent="0.25">
      <c r="B190" s="2" t="s">
        <v>172</v>
      </c>
    </row>
    <row r="191" spans="2:2" ht="16.5" customHeight="1" x14ac:dyDescent="0.25">
      <c r="B191" s="2" t="s">
        <v>173</v>
      </c>
    </row>
    <row r="192" spans="2:2" ht="16.5" customHeight="1" x14ac:dyDescent="0.25">
      <c r="B192" s="2" t="s">
        <v>174</v>
      </c>
    </row>
    <row r="193" spans="2:2" ht="16.5" customHeight="1" x14ac:dyDescent="0.25">
      <c r="B193" s="2" t="s">
        <v>175</v>
      </c>
    </row>
    <row r="194" spans="2:2" ht="16.5" customHeight="1" x14ac:dyDescent="0.25">
      <c r="B194" s="16" t="s">
        <v>176</v>
      </c>
    </row>
    <row r="195" spans="2:2" ht="16.5" customHeight="1" x14ac:dyDescent="0.25">
      <c r="B195" s="2" t="s">
        <v>177</v>
      </c>
    </row>
    <row r="196" spans="2:2" ht="16.5" customHeight="1" x14ac:dyDescent="0.25">
      <c r="B196" s="2" t="s">
        <v>178</v>
      </c>
    </row>
    <row r="197" spans="2:2" ht="16.5" customHeight="1" x14ac:dyDescent="0.25">
      <c r="B197" s="16" t="s">
        <v>15</v>
      </c>
    </row>
    <row r="198" spans="2:2" ht="16.5" customHeight="1" x14ac:dyDescent="0.25">
      <c r="B198" s="16" t="s">
        <v>179</v>
      </c>
    </row>
    <row r="199" spans="2:2" ht="16.5" customHeight="1" x14ac:dyDescent="0.25">
      <c r="B199" s="16" t="s">
        <v>180</v>
      </c>
    </row>
    <row r="200" spans="2:2" ht="16.5" customHeight="1" x14ac:dyDescent="0.25">
      <c r="B200" s="2" t="s">
        <v>181</v>
      </c>
    </row>
    <row r="201" spans="2:2" ht="16.5" customHeight="1" x14ac:dyDescent="0.25">
      <c r="B201" s="2" t="s">
        <v>182</v>
      </c>
    </row>
    <row r="202" spans="2:2" ht="16.5" customHeight="1" x14ac:dyDescent="0.25">
      <c r="B202" s="2" t="s">
        <v>183</v>
      </c>
    </row>
    <row r="203" spans="2:2" ht="16.5" customHeight="1" x14ac:dyDescent="0.25">
      <c r="B203" s="2" t="s">
        <v>184</v>
      </c>
    </row>
    <row r="204" spans="2:2" ht="16.5" customHeight="1" x14ac:dyDescent="0.25">
      <c r="B204" s="2" t="s">
        <v>185</v>
      </c>
    </row>
    <row r="205" spans="2:2" ht="16.5" customHeight="1" x14ac:dyDescent="0.25">
      <c r="B205" s="2" t="s">
        <v>186</v>
      </c>
    </row>
    <row r="206" spans="2:2" ht="16.5" customHeight="1" x14ac:dyDescent="0.25">
      <c r="B206" s="16" t="s">
        <v>187</v>
      </c>
    </row>
    <row r="207" spans="2:2" ht="16.5" customHeight="1" x14ac:dyDescent="0.25">
      <c r="B207" s="2" t="s">
        <v>188</v>
      </c>
    </row>
    <row r="208" spans="2:2" ht="16.5" customHeight="1" x14ac:dyDescent="0.25">
      <c r="B208" s="2" t="s">
        <v>189</v>
      </c>
    </row>
    <row r="209" spans="2:2" ht="16.5" customHeight="1" x14ac:dyDescent="0.25">
      <c r="B209" s="2" t="s">
        <v>190</v>
      </c>
    </row>
    <row r="210" spans="2:2" ht="16.5" customHeight="1" x14ac:dyDescent="0.25">
      <c r="B210" s="2" t="s">
        <v>191</v>
      </c>
    </row>
    <row r="211" spans="2:2" ht="16.5" customHeight="1" x14ac:dyDescent="0.25">
      <c r="B211" s="2" t="s">
        <v>192</v>
      </c>
    </row>
    <row r="212" spans="2:2" ht="16.5" customHeight="1" x14ac:dyDescent="0.25">
      <c r="B212" s="2" t="s">
        <v>193</v>
      </c>
    </row>
    <row r="213" spans="2:2" ht="16.5" customHeight="1" x14ac:dyDescent="0.25">
      <c r="B213" s="2" t="s">
        <v>194</v>
      </c>
    </row>
    <row r="214" spans="2:2" ht="16.5" customHeight="1" x14ac:dyDescent="0.25">
      <c r="B214" s="2" t="s">
        <v>195</v>
      </c>
    </row>
    <row r="215" spans="2:2" ht="16.5" customHeight="1" x14ac:dyDescent="0.25">
      <c r="B215" s="2" t="s">
        <v>196</v>
      </c>
    </row>
    <row r="216" spans="2:2" ht="16.5" customHeight="1" x14ac:dyDescent="0.25">
      <c r="B216" s="2" t="s">
        <v>197</v>
      </c>
    </row>
    <row r="217" spans="2:2" ht="16.5" customHeight="1" x14ac:dyDescent="0.25">
      <c r="B217" s="2" t="s">
        <v>198</v>
      </c>
    </row>
    <row r="218" spans="2:2" ht="16.5" customHeight="1" x14ac:dyDescent="0.25">
      <c r="B218" s="2" t="s">
        <v>199</v>
      </c>
    </row>
    <row r="219" spans="2:2" ht="16.5" customHeight="1" x14ac:dyDescent="0.25">
      <c r="B219" s="2" t="s">
        <v>200</v>
      </c>
    </row>
    <row r="220" spans="2:2" ht="16.5" customHeight="1" x14ac:dyDescent="0.25">
      <c r="B220" s="2" t="s">
        <v>201</v>
      </c>
    </row>
    <row r="221" spans="2:2" ht="16.5" customHeight="1" x14ac:dyDescent="0.25">
      <c r="B221" s="2" t="s">
        <v>202</v>
      </c>
    </row>
    <row r="222" spans="2:2" ht="16.5" customHeight="1" x14ac:dyDescent="0.25">
      <c r="B222" s="2" t="s">
        <v>203</v>
      </c>
    </row>
    <row r="223" spans="2:2" ht="16.5" customHeight="1" x14ac:dyDescent="0.25">
      <c r="B223" s="2" t="s">
        <v>204</v>
      </c>
    </row>
    <row r="224" spans="2:2" ht="16.5" customHeight="1" x14ac:dyDescent="0.25">
      <c r="B224" s="2" t="s">
        <v>205</v>
      </c>
    </row>
    <row r="225" spans="2:2" ht="16.5" customHeight="1" x14ac:dyDescent="0.25">
      <c r="B225" s="2" t="s">
        <v>206</v>
      </c>
    </row>
    <row r="226" spans="2:2" ht="16.5" customHeight="1" x14ac:dyDescent="0.25">
      <c r="B226" s="2" t="s">
        <v>207</v>
      </c>
    </row>
    <row r="227" spans="2:2" ht="16.5" customHeight="1" x14ac:dyDescent="0.25">
      <c r="B227" s="2" t="s">
        <v>208</v>
      </c>
    </row>
    <row r="228" spans="2:2" ht="16.5" customHeight="1" x14ac:dyDescent="0.25">
      <c r="B228" s="2" t="s">
        <v>209</v>
      </c>
    </row>
    <row r="229" spans="2:2" ht="16.5" customHeight="1" x14ac:dyDescent="0.25">
      <c r="B229" s="2" t="s">
        <v>210</v>
      </c>
    </row>
    <row r="230" spans="2:2" ht="16.5" customHeight="1" x14ac:dyDescent="0.25">
      <c r="B230" s="2" t="s">
        <v>211</v>
      </c>
    </row>
    <row r="231" spans="2:2" ht="16.5" customHeight="1" x14ac:dyDescent="0.25">
      <c r="B231" s="2" t="s">
        <v>212</v>
      </c>
    </row>
    <row r="232" spans="2:2" ht="16.5" customHeight="1" x14ac:dyDescent="0.25">
      <c r="B232" s="2" t="s">
        <v>213</v>
      </c>
    </row>
    <row r="233" spans="2:2" ht="16.5" customHeight="1" x14ac:dyDescent="0.25">
      <c r="B233" s="2" t="s">
        <v>214</v>
      </c>
    </row>
    <row r="234" spans="2:2" ht="16.5" customHeight="1" x14ac:dyDescent="0.25">
      <c r="B234" s="2" t="s">
        <v>215</v>
      </c>
    </row>
    <row r="235" spans="2:2" ht="16.5" customHeight="1" x14ac:dyDescent="0.25">
      <c r="B235" s="2" t="s">
        <v>216</v>
      </c>
    </row>
    <row r="236" spans="2:2" ht="16.5" customHeight="1" x14ac:dyDescent="0.25">
      <c r="B236" s="2" t="s">
        <v>217</v>
      </c>
    </row>
    <row r="237" spans="2:2" ht="16.5" customHeight="1" x14ac:dyDescent="0.25">
      <c r="B237" s="2" t="s">
        <v>218</v>
      </c>
    </row>
    <row r="238" spans="2:2" ht="16.5" customHeight="1" x14ac:dyDescent="0.25">
      <c r="B238" s="2" t="s">
        <v>219</v>
      </c>
    </row>
    <row r="239" spans="2:2" ht="16.5" customHeight="1" x14ac:dyDescent="0.25">
      <c r="B239" s="2" t="s">
        <v>220</v>
      </c>
    </row>
    <row r="240" spans="2:2" ht="16.5" customHeight="1" x14ac:dyDescent="0.25">
      <c r="B240" s="2" t="s">
        <v>221</v>
      </c>
    </row>
    <row r="241" spans="2:2" ht="16.5" customHeight="1" x14ac:dyDescent="0.25">
      <c r="B241" s="2" t="s">
        <v>222</v>
      </c>
    </row>
    <row r="242" spans="2:2" ht="16.5" customHeight="1" x14ac:dyDescent="0.25">
      <c r="B242" s="2" t="s">
        <v>223</v>
      </c>
    </row>
    <row r="243" spans="2:2" ht="16.5" customHeight="1" x14ac:dyDescent="0.25">
      <c r="B243" s="2" t="s">
        <v>224</v>
      </c>
    </row>
    <row r="244" spans="2:2" ht="16.5" customHeight="1" x14ac:dyDescent="0.25">
      <c r="B244" s="2" t="s">
        <v>225</v>
      </c>
    </row>
    <row r="245" spans="2:2" ht="16.5" customHeight="1" x14ac:dyDescent="0.25">
      <c r="B245" s="2" t="s">
        <v>226</v>
      </c>
    </row>
    <row r="246" spans="2:2" ht="16.5" customHeight="1" x14ac:dyDescent="0.25">
      <c r="B246" s="2" t="s">
        <v>227</v>
      </c>
    </row>
    <row r="247" spans="2:2" ht="16.5" customHeight="1" x14ac:dyDescent="0.25">
      <c r="B247" s="2" t="s">
        <v>228</v>
      </c>
    </row>
    <row r="248" spans="2:2" ht="16.5" customHeight="1" x14ac:dyDescent="0.25">
      <c r="B248" s="2" t="s">
        <v>229</v>
      </c>
    </row>
    <row r="249" spans="2:2" ht="16.5" customHeight="1" x14ac:dyDescent="0.25">
      <c r="B249" s="2" t="s">
        <v>230</v>
      </c>
    </row>
    <row r="250" spans="2:2" ht="16.5" customHeight="1" x14ac:dyDescent="0.25">
      <c r="B250" s="2" t="s">
        <v>231</v>
      </c>
    </row>
    <row r="251" spans="2:2" ht="16.5" customHeight="1" x14ac:dyDescent="0.25">
      <c r="B251" s="16" t="s">
        <v>232</v>
      </c>
    </row>
    <row r="252" spans="2:2" ht="16.5" customHeight="1" x14ac:dyDescent="0.25">
      <c r="B252" s="2" t="s">
        <v>233</v>
      </c>
    </row>
    <row r="253" spans="2:2" ht="16.5" customHeight="1" x14ac:dyDescent="0.25">
      <c r="B253" s="2" t="s">
        <v>234</v>
      </c>
    </row>
    <row r="254" spans="2:2" ht="16.5" customHeight="1" x14ac:dyDescent="0.25">
      <c r="B254" s="2" t="s">
        <v>235</v>
      </c>
    </row>
    <row r="255" spans="2:2" ht="16.5" customHeight="1" x14ac:dyDescent="0.25">
      <c r="B255" s="2" t="s">
        <v>236</v>
      </c>
    </row>
    <row r="256" spans="2:2" ht="16.5" customHeight="1" x14ac:dyDescent="0.25">
      <c r="B256" s="2" t="s">
        <v>237</v>
      </c>
    </row>
    <row r="257" spans="2:2" ht="16.5" customHeight="1" x14ac:dyDescent="0.25">
      <c r="B257" s="2" t="s">
        <v>238</v>
      </c>
    </row>
    <row r="258" spans="2:2" ht="16.5" customHeight="1" x14ac:dyDescent="0.25">
      <c r="B258" s="2" t="s">
        <v>239</v>
      </c>
    </row>
    <row r="259" spans="2:2" ht="16.5" customHeight="1" x14ac:dyDescent="0.25">
      <c r="B259" s="2" t="s">
        <v>240</v>
      </c>
    </row>
    <row r="260" spans="2:2" ht="16.5" customHeight="1" x14ac:dyDescent="0.25">
      <c r="B260" s="2" t="s">
        <v>241</v>
      </c>
    </row>
    <row r="261" spans="2:2" ht="16.5" customHeight="1" x14ac:dyDescent="0.25">
      <c r="B261" s="2" t="s">
        <v>242</v>
      </c>
    </row>
    <row r="262" spans="2:2" ht="16.5" customHeight="1" x14ac:dyDescent="0.25">
      <c r="B262" s="2" t="s">
        <v>243</v>
      </c>
    </row>
    <row r="263" spans="2:2" ht="16.5" customHeight="1" x14ac:dyDescent="0.25">
      <c r="B263" s="2" t="s">
        <v>244</v>
      </c>
    </row>
    <row r="264" spans="2:2" ht="16.5" customHeight="1" x14ac:dyDescent="0.25">
      <c r="B264" s="2" t="s">
        <v>245</v>
      </c>
    </row>
    <row r="265" spans="2:2" ht="16.5" customHeight="1" x14ac:dyDescent="0.25">
      <c r="B265" s="2" t="s">
        <v>246</v>
      </c>
    </row>
    <row r="266" spans="2:2" ht="16.5" customHeight="1" x14ac:dyDescent="0.25">
      <c r="B266" s="2" t="s">
        <v>247</v>
      </c>
    </row>
    <row r="267" spans="2:2" ht="16.5" customHeight="1" x14ac:dyDescent="0.25">
      <c r="B267" s="2" t="s">
        <v>248</v>
      </c>
    </row>
    <row r="268" spans="2:2" ht="16.5" customHeight="1" x14ac:dyDescent="0.25">
      <c r="B268" s="2" t="s">
        <v>249</v>
      </c>
    </row>
    <row r="269" spans="2:2" ht="16.5" customHeight="1" x14ac:dyDescent="0.25">
      <c r="B269" s="2" t="s">
        <v>250</v>
      </c>
    </row>
    <row r="270" spans="2:2" ht="16.5" customHeight="1" x14ac:dyDescent="0.25">
      <c r="B270" s="2" t="s">
        <v>251</v>
      </c>
    </row>
    <row r="271" spans="2:2" ht="16.5" customHeight="1" x14ac:dyDescent="0.25">
      <c r="B271" s="2" t="s">
        <v>252</v>
      </c>
    </row>
    <row r="272" spans="2:2" ht="16.5" customHeight="1" x14ac:dyDescent="0.25">
      <c r="B272" s="2" t="s">
        <v>253</v>
      </c>
    </row>
    <row r="273" spans="2:2" ht="16.5" customHeight="1" x14ac:dyDescent="0.25">
      <c r="B273" s="2" t="s">
        <v>254</v>
      </c>
    </row>
    <row r="274" spans="2:2" ht="16.5" customHeight="1" x14ac:dyDescent="0.25">
      <c r="B274" s="2" t="s">
        <v>255</v>
      </c>
    </row>
    <row r="275" spans="2:2" ht="16.5" customHeight="1" x14ac:dyDescent="0.25">
      <c r="B275" s="2" t="s">
        <v>256</v>
      </c>
    </row>
    <row r="276" spans="2:2" ht="16.5" customHeight="1" x14ac:dyDescent="0.25">
      <c r="B276" s="2" t="s">
        <v>257</v>
      </c>
    </row>
    <row r="277" spans="2:2" ht="16.5" customHeight="1" x14ac:dyDescent="0.25">
      <c r="B277" s="2" t="s">
        <v>258</v>
      </c>
    </row>
    <row r="278" spans="2:2" ht="16.5" customHeight="1" x14ac:dyDescent="0.25">
      <c r="B278" s="2" t="s">
        <v>259</v>
      </c>
    </row>
    <row r="279" spans="2:2" ht="16.5" customHeight="1" x14ac:dyDescent="0.25">
      <c r="B279" s="2" t="s">
        <v>260</v>
      </c>
    </row>
    <row r="280" spans="2:2" ht="16.5" customHeight="1" x14ac:dyDescent="0.25">
      <c r="B280" s="2" t="s">
        <v>261</v>
      </c>
    </row>
    <row r="281" spans="2:2" ht="16.5" customHeight="1" x14ac:dyDescent="0.25">
      <c r="B281" s="2" t="s">
        <v>262</v>
      </c>
    </row>
    <row r="282" spans="2:2" ht="16.5" customHeight="1" x14ac:dyDescent="0.25">
      <c r="B282" s="2" t="s">
        <v>263</v>
      </c>
    </row>
    <row r="283" spans="2:2" ht="16.5" customHeight="1" x14ac:dyDescent="0.25">
      <c r="B283" s="2" t="s">
        <v>264</v>
      </c>
    </row>
    <row r="284" spans="2:2" ht="16.5" customHeight="1" x14ac:dyDescent="0.25">
      <c r="B284" s="2" t="s">
        <v>265</v>
      </c>
    </row>
    <row r="285" spans="2:2" ht="16.5" customHeight="1" x14ac:dyDescent="0.25">
      <c r="B285" s="2" t="s">
        <v>266</v>
      </c>
    </row>
    <row r="286" spans="2:2" ht="16.5" customHeight="1" x14ac:dyDescent="0.25">
      <c r="B286" s="2" t="s">
        <v>267</v>
      </c>
    </row>
    <row r="287" spans="2:2" ht="16.5" customHeight="1" x14ac:dyDescent="0.25">
      <c r="B287" s="2" t="s">
        <v>268</v>
      </c>
    </row>
    <row r="288" spans="2:2" ht="16.5" customHeight="1" x14ac:dyDescent="0.25">
      <c r="B288" s="2" t="s">
        <v>269</v>
      </c>
    </row>
    <row r="289" spans="2:2" ht="16.5" customHeight="1" x14ac:dyDescent="0.25">
      <c r="B289" s="2" t="s">
        <v>270</v>
      </c>
    </row>
    <row r="290" spans="2:2" ht="16.5" customHeight="1" x14ac:dyDescent="0.25">
      <c r="B290" s="2" t="s">
        <v>271</v>
      </c>
    </row>
    <row r="291" spans="2:2" ht="16.5" customHeight="1" x14ac:dyDescent="0.25">
      <c r="B291" s="2" t="s">
        <v>272</v>
      </c>
    </row>
    <row r="292" spans="2:2" ht="16.5" customHeight="1" x14ac:dyDescent="0.25">
      <c r="B292" s="2" t="s">
        <v>273</v>
      </c>
    </row>
    <row r="293" spans="2:2" ht="16.5" customHeight="1" x14ac:dyDescent="0.25">
      <c r="B293" s="2" t="s">
        <v>274</v>
      </c>
    </row>
    <row r="294" spans="2:2" ht="16.5" customHeight="1" x14ac:dyDescent="0.25">
      <c r="B294" s="2" t="s">
        <v>275</v>
      </c>
    </row>
    <row r="295" spans="2:2" ht="16.5" customHeight="1" x14ac:dyDescent="0.25">
      <c r="B295" s="2" t="s">
        <v>276</v>
      </c>
    </row>
    <row r="296" spans="2:2" ht="16.5" customHeight="1" x14ac:dyDescent="0.25">
      <c r="B296" s="2" t="s">
        <v>277</v>
      </c>
    </row>
    <row r="297" spans="2:2" ht="16.5" customHeight="1" x14ac:dyDescent="0.25">
      <c r="B297" s="2" t="s">
        <v>278</v>
      </c>
    </row>
    <row r="298" spans="2:2" ht="16.5" customHeight="1" x14ac:dyDescent="0.25">
      <c r="B298" s="2" t="s">
        <v>279</v>
      </c>
    </row>
    <row r="299" spans="2:2" ht="16.5" customHeight="1" x14ac:dyDescent="0.25">
      <c r="B299" s="2" t="s">
        <v>280</v>
      </c>
    </row>
    <row r="300" spans="2:2" ht="16.5" customHeight="1" x14ac:dyDescent="0.25">
      <c r="B300" s="2" t="s">
        <v>281</v>
      </c>
    </row>
    <row r="301" spans="2:2" ht="16.5" customHeight="1" x14ac:dyDescent="0.25">
      <c r="B301" s="2" t="s">
        <v>282</v>
      </c>
    </row>
    <row r="302" spans="2:2" ht="16.5" customHeight="1" x14ac:dyDescent="0.25">
      <c r="B302" s="2" t="s">
        <v>283</v>
      </c>
    </row>
    <row r="303" spans="2:2" ht="16.5" customHeight="1" x14ac:dyDescent="0.25">
      <c r="B303" s="2" t="s">
        <v>284</v>
      </c>
    </row>
    <row r="304" spans="2:2" ht="16.5" customHeight="1" x14ac:dyDescent="0.25">
      <c r="B304" s="2" t="s">
        <v>285</v>
      </c>
    </row>
    <row r="305" spans="2:2" ht="16.5" customHeight="1" x14ac:dyDescent="0.25">
      <c r="B305" s="2" t="s">
        <v>286</v>
      </c>
    </row>
    <row r="306" spans="2:2" ht="16.5" customHeight="1" x14ac:dyDescent="0.25">
      <c r="B306" s="2" t="s">
        <v>287</v>
      </c>
    </row>
    <row r="307" spans="2:2" ht="16.5" customHeight="1" x14ac:dyDescent="0.25">
      <c r="B307" s="2" t="s">
        <v>288</v>
      </c>
    </row>
    <row r="308" spans="2:2" ht="16.5" customHeight="1" x14ac:dyDescent="0.25">
      <c r="B308" s="16" t="s">
        <v>289</v>
      </c>
    </row>
    <row r="309" spans="2:2" ht="16.5" customHeight="1" x14ac:dyDescent="0.25">
      <c r="B309" s="2" t="s">
        <v>290</v>
      </c>
    </row>
    <row r="310" spans="2:2" ht="16.5" customHeight="1" x14ac:dyDescent="0.25">
      <c r="B310" s="2" t="s">
        <v>291</v>
      </c>
    </row>
    <row r="311" spans="2:2" ht="16.5" customHeight="1" x14ac:dyDescent="0.25">
      <c r="B311" s="2" t="s">
        <v>292</v>
      </c>
    </row>
    <row r="312" spans="2:2" ht="16.5" customHeight="1" x14ac:dyDescent="0.25">
      <c r="B312" s="2" t="s">
        <v>293</v>
      </c>
    </row>
    <row r="313" spans="2:2" ht="16.5" customHeight="1" x14ac:dyDescent="0.25">
      <c r="B313" s="2" t="s">
        <v>294</v>
      </c>
    </row>
    <row r="314" spans="2:2" ht="16.5" customHeight="1" x14ac:dyDescent="0.25">
      <c r="B314" s="2" t="s">
        <v>295</v>
      </c>
    </row>
    <row r="315" spans="2:2" ht="16.5" customHeight="1" x14ac:dyDescent="0.25">
      <c r="B315" s="2" t="s">
        <v>296</v>
      </c>
    </row>
    <row r="316" spans="2:2" ht="16.5" customHeight="1" x14ac:dyDescent="0.25">
      <c r="B316" s="2" t="s">
        <v>297</v>
      </c>
    </row>
    <row r="317" spans="2:2" ht="16.5" customHeight="1" x14ac:dyDescent="0.25">
      <c r="B317" s="2" t="s">
        <v>298</v>
      </c>
    </row>
    <row r="318" spans="2:2" ht="16.5" customHeight="1" x14ac:dyDescent="0.25">
      <c r="B318" s="2" t="s">
        <v>299</v>
      </c>
    </row>
    <row r="319" spans="2:2" ht="16.5" customHeight="1" x14ac:dyDescent="0.25">
      <c r="B319" s="2" t="s">
        <v>300</v>
      </c>
    </row>
    <row r="320" spans="2:2" ht="16.5" customHeight="1" x14ac:dyDescent="0.25">
      <c r="B320" s="2" t="s">
        <v>301</v>
      </c>
    </row>
    <row r="321" spans="2:2" ht="16.5" customHeight="1" x14ac:dyDescent="0.25">
      <c r="B321" s="2" t="s">
        <v>302</v>
      </c>
    </row>
    <row r="322" spans="2:2" ht="16.5" customHeight="1" x14ac:dyDescent="0.25">
      <c r="B322" s="2" t="s">
        <v>303</v>
      </c>
    </row>
    <row r="323" spans="2:2" ht="16.5" customHeight="1" x14ac:dyDescent="0.25">
      <c r="B323" s="2" t="s">
        <v>304</v>
      </c>
    </row>
    <row r="324" spans="2:2" ht="16.5" customHeight="1" x14ac:dyDescent="0.25">
      <c r="B324" s="2" t="s">
        <v>305</v>
      </c>
    </row>
    <row r="325" spans="2:2" ht="16.5" customHeight="1" x14ac:dyDescent="0.25">
      <c r="B325" s="16" t="s">
        <v>306</v>
      </c>
    </row>
    <row r="326" spans="2:2" ht="16.5" customHeight="1" x14ac:dyDescent="0.25">
      <c r="B326" s="2" t="s">
        <v>307</v>
      </c>
    </row>
    <row r="327" spans="2:2" ht="16.5" customHeight="1" x14ac:dyDescent="0.25">
      <c r="B327" s="2" t="s">
        <v>308</v>
      </c>
    </row>
    <row r="328" spans="2:2" ht="16.5" customHeight="1" x14ac:dyDescent="0.25">
      <c r="B328" s="2" t="s">
        <v>309</v>
      </c>
    </row>
    <row r="329" spans="2:2" ht="16.5" customHeight="1" x14ac:dyDescent="0.25">
      <c r="B329" s="2" t="s">
        <v>310</v>
      </c>
    </row>
    <row r="330" spans="2:2" ht="16.5" customHeight="1" x14ac:dyDescent="0.25">
      <c r="B330" s="2" t="s">
        <v>311</v>
      </c>
    </row>
    <row r="331" spans="2:2" ht="16.5" customHeight="1" x14ac:dyDescent="0.25">
      <c r="B331" s="2" t="s">
        <v>312</v>
      </c>
    </row>
    <row r="332" spans="2:2" ht="16.5" customHeight="1" x14ac:dyDescent="0.25">
      <c r="B332" s="2" t="s">
        <v>313</v>
      </c>
    </row>
    <row r="333" spans="2:2" ht="16.5" customHeight="1" x14ac:dyDescent="0.25">
      <c r="B333" s="16" t="s">
        <v>314</v>
      </c>
    </row>
    <row r="334" spans="2:2" ht="16.5" customHeight="1" x14ac:dyDescent="0.25">
      <c r="B334" s="2" t="s">
        <v>315</v>
      </c>
    </row>
    <row r="335" spans="2:2" ht="16.5" customHeight="1" x14ac:dyDescent="0.25">
      <c r="B335" s="2" t="s">
        <v>316</v>
      </c>
    </row>
    <row r="336" spans="2:2" ht="16.5" customHeight="1" x14ac:dyDescent="0.25">
      <c r="B336" s="2" t="s">
        <v>39</v>
      </c>
    </row>
    <row r="337" spans="2:2" ht="16.5" customHeight="1" x14ac:dyDescent="0.25">
      <c r="B337" s="2" t="s">
        <v>317</v>
      </c>
    </row>
    <row r="338" spans="2:2" ht="16.5" customHeight="1" x14ac:dyDescent="0.25">
      <c r="B338" s="2" t="s">
        <v>318</v>
      </c>
    </row>
    <row r="339" spans="2:2" ht="16.5" customHeight="1" x14ac:dyDescent="0.25">
      <c r="B339" s="2" t="s">
        <v>319</v>
      </c>
    </row>
    <row r="340" spans="2:2" ht="16.5" customHeight="1" x14ac:dyDescent="0.25">
      <c r="B340" s="16" t="s">
        <v>320</v>
      </c>
    </row>
    <row r="341" spans="2:2" ht="16.5" customHeight="1" x14ac:dyDescent="0.25">
      <c r="B341" s="2" t="s">
        <v>321</v>
      </c>
    </row>
    <row r="342" spans="2:2" ht="16.5" customHeight="1" x14ac:dyDescent="0.25">
      <c r="B342" s="2" t="s">
        <v>322</v>
      </c>
    </row>
    <row r="343" spans="2:2" ht="16.5" customHeight="1" x14ac:dyDescent="0.25">
      <c r="B343" s="2" t="s">
        <v>323</v>
      </c>
    </row>
    <row r="344" spans="2:2" ht="16.5" customHeight="1" x14ac:dyDescent="0.25">
      <c r="B344" s="2" t="s">
        <v>324</v>
      </c>
    </row>
    <row r="345" spans="2:2" ht="16.5" customHeight="1" x14ac:dyDescent="0.25">
      <c r="B345" s="16" t="s">
        <v>325</v>
      </c>
    </row>
    <row r="346" spans="2:2" ht="16.5" customHeight="1" x14ac:dyDescent="0.25">
      <c r="B346" s="2" t="s">
        <v>326</v>
      </c>
    </row>
    <row r="347" spans="2:2" ht="16.5" customHeight="1" x14ac:dyDescent="0.25">
      <c r="B347" s="2" t="s">
        <v>327</v>
      </c>
    </row>
    <row r="348" spans="2:2" ht="16.5" customHeight="1" x14ac:dyDescent="0.25">
      <c r="B348" s="2" t="s">
        <v>328</v>
      </c>
    </row>
    <row r="349" spans="2:2" ht="16.5" customHeight="1" x14ac:dyDescent="0.25">
      <c r="B349" s="2" t="s">
        <v>329</v>
      </c>
    </row>
    <row r="350" spans="2:2" ht="16.5" customHeight="1" x14ac:dyDescent="0.25">
      <c r="B350" s="2" t="s">
        <v>330</v>
      </c>
    </row>
    <row r="351" spans="2:2" ht="16.5" customHeight="1" x14ac:dyDescent="0.25">
      <c r="B351" s="16" t="s">
        <v>331</v>
      </c>
    </row>
    <row r="352" spans="2:2" ht="16.5" customHeight="1" x14ac:dyDescent="0.25">
      <c r="B352" s="2" t="s">
        <v>332</v>
      </c>
    </row>
    <row r="353" spans="2:2" ht="16.5" customHeight="1" x14ac:dyDescent="0.25">
      <c r="B353" s="2" t="s">
        <v>333</v>
      </c>
    </row>
    <row r="354" spans="2:2" ht="16.5" customHeight="1" x14ac:dyDescent="0.25">
      <c r="B354" s="2" t="s">
        <v>334</v>
      </c>
    </row>
    <row r="355" spans="2:2" ht="16.5" customHeight="1" x14ac:dyDescent="0.25">
      <c r="B355" s="16" t="s">
        <v>335</v>
      </c>
    </row>
    <row r="356" spans="2:2" ht="16.5" customHeight="1" x14ac:dyDescent="0.25">
      <c r="B356" s="2" t="s">
        <v>336</v>
      </c>
    </row>
    <row r="357" spans="2:2" ht="16.5" customHeight="1" x14ac:dyDescent="0.25">
      <c r="B357" s="2" t="s">
        <v>337</v>
      </c>
    </row>
    <row r="358" spans="2:2" ht="16.5" customHeight="1" x14ac:dyDescent="0.25">
      <c r="B358" s="2" t="s">
        <v>338</v>
      </c>
    </row>
    <row r="359" spans="2:2" ht="16.5" customHeight="1" x14ac:dyDescent="0.25">
      <c r="B359" s="2" t="s">
        <v>339</v>
      </c>
    </row>
    <row r="360" spans="2:2" ht="16.5" customHeight="1" x14ac:dyDescent="0.25">
      <c r="B360" s="2" t="s">
        <v>340</v>
      </c>
    </row>
    <row r="361" spans="2:2" ht="16.5" customHeight="1" x14ac:dyDescent="0.25">
      <c r="B361" s="2" t="s">
        <v>394</v>
      </c>
    </row>
  </sheetData>
  <autoFilter ref="A1:N53" xr:uid="{F7DD4B02-4E71-4448-A081-E0149667DF64}"/>
  <hyperlinks>
    <hyperlink ref="H1" r:id="rId1" xr:uid="{628B998C-DF6B-49DC-AFBC-3F54110116B8}"/>
    <hyperlink ref="K1" r:id="rId2" xr:uid="{1C0C5887-5D88-4660-A03A-7355FE2FF529}"/>
    <hyperlink ref="J1" r:id="rId3" xr:uid="{657E2822-BBA2-46AC-B440-7F33C38C7423}"/>
    <hyperlink ref="L1" r:id="rId4" xr:uid="{2006932C-E560-4399-89FD-C70D073BBBE0}"/>
    <hyperlink ref="I1" r:id="rId5" xr:uid="{45A6D635-D52B-42D0-B522-629FD8CA1346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51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QuadriMedical</vt:lpstr>
      <vt:lpstr>QuadriMedical!Área_de_Impressão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Santos</dc:creator>
  <cp:lastModifiedBy>raul</cp:lastModifiedBy>
  <cp:lastPrinted>2022-10-11T20:35:45Z</cp:lastPrinted>
  <dcterms:created xsi:type="dcterms:W3CDTF">2022-01-10T13:17:36Z</dcterms:created>
  <dcterms:modified xsi:type="dcterms:W3CDTF">2023-01-31T17:50:19Z</dcterms:modified>
</cp:coreProperties>
</file>