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rdes.ruiz\Desktop\MATEO-LU 2022\01.  Estadísticas\14. SAI\2022\SEGUNDO TRIMESTRE\"/>
    </mc:Choice>
  </mc:AlternateContent>
  <bookViews>
    <workbookView xWindow="0" yWindow="0" windowWidth="20490" windowHeight="7065"/>
  </bookViews>
  <sheets>
    <sheet name="Índice" sheetId="46" r:id="rId1"/>
    <sheet name="Cuentas100hab" sheetId="37" r:id="rId2"/>
    <sheet name="D Prestador" sheetId="49" r:id="rId3"/>
    <sheet name=" D Provincia" sheetId="3" r:id="rId4"/>
    <sheet name="G. Cuentas Int. Prestador Fijo" sheetId="41" r:id="rId5"/>
    <sheet name="G. Cuentas Usuarios Int. Móvil" sheetId="44" r:id="rId6"/>
    <sheet name="Hoja1" sheetId="50" state="hidden" r:id="rId7"/>
  </sheets>
  <definedNames>
    <definedName name="_xlnm._FilterDatabase" localSheetId="2" hidden="1">'D Prestador'!$A$10:$F$10</definedName>
    <definedName name="_xlnm._FilterDatabase" localSheetId="6" hidden="1">Hoja1!$E$2:$F$2</definedName>
  </definedNames>
  <calcPr calcId="162913"/>
</workbook>
</file>

<file path=xl/calcChain.xml><?xml version="1.0" encoding="utf-8"?>
<calcChain xmlns="http://schemas.openxmlformats.org/spreadsheetml/2006/main">
  <c r="I18" i="50" l="1"/>
  <c r="F969" i="50"/>
  <c r="D25" i="41"/>
  <c r="D15" i="41"/>
  <c r="D16" i="41"/>
  <c r="D17" i="41"/>
  <c r="D18" i="41"/>
  <c r="D19" i="41"/>
  <c r="D20" i="41"/>
  <c r="D21" i="41"/>
  <c r="D22" i="41"/>
  <c r="D23" i="41"/>
  <c r="D24" i="41"/>
  <c r="D14" i="41"/>
  <c r="C25" i="41"/>
  <c r="S13" i="37"/>
  <c r="S12" i="37"/>
  <c r="D131" i="37"/>
  <c r="B131" i="37"/>
  <c r="D110" i="37"/>
  <c r="B110" i="37"/>
  <c r="B42" i="37" s="1"/>
  <c r="D42" i="37" s="1"/>
  <c r="D76" i="37" l="1"/>
  <c r="I13" i="50" l="1"/>
  <c r="H3" i="50"/>
  <c r="I3" i="50"/>
  <c r="I12" i="50"/>
  <c r="H12" i="50"/>
  <c r="I11" i="50"/>
  <c r="H11" i="50"/>
  <c r="I10" i="50"/>
  <c r="H10" i="50"/>
  <c r="I9" i="50"/>
  <c r="H9" i="50"/>
  <c r="I8" i="50"/>
  <c r="H8" i="50"/>
  <c r="I7" i="50"/>
  <c r="H7" i="50"/>
  <c r="I6" i="50"/>
  <c r="H6" i="50"/>
  <c r="I5" i="50"/>
  <c r="H5" i="50"/>
  <c r="I4" i="50"/>
  <c r="H4" i="50"/>
  <c r="C969" i="50"/>
  <c r="I14" i="50" l="1"/>
  <c r="J6" i="50" s="1"/>
  <c r="J4" i="50" l="1"/>
  <c r="J12" i="50"/>
  <c r="J11" i="50"/>
  <c r="J7" i="50"/>
  <c r="J9" i="50"/>
  <c r="J13" i="50"/>
  <c r="J8" i="50"/>
  <c r="J3" i="50"/>
  <c r="J10" i="50"/>
  <c r="J5" i="50"/>
  <c r="D130" i="37"/>
  <c r="D75" i="37"/>
  <c r="D41" i="37"/>
  <c r="J14" i="50" l="1"/>
  <c r="E977" i="49"/>
  <c r="D977" i="49"/>
  <c r="C977" i="49"/>
  <c r="F977" i="49"/>
  <c r="F981" i="49" s="1"/>
  <c r="B176" i="50"/>
  <c r="B223" i="50"/>
  <c r="B286" i="50"/>
  <c r="B789" i="50"/>
  <c r="I19" i="50"/>
  <c r="E981" i="49" l="1"/>
  <c r="D981" i="49"/>
  <c r="D36" i="3"/>
  <c r="C36" i="3"/>
  <c r="E36" i="3"/>
  <c r="I17" i="50"/>
  <c r="I20" i="50" s="1"/>
  <c r="J17" i="50" s="1"/>
  <c r="C981" i="49"/>
  <c r="B969" i="50"/>
  <c r="J19" i="50" l="1"/>
  <c r="J18" i="50"/>
  <c r="B109" i="37"/>
  <c r="D109" i="37" s="1"/>
  <c r="J20" i="50" l="1"/>
  <c r="C16" i="44"/>
  <c r="C15" i="44"/>
  <c r="C14" i="44"/>
  <c r="B40" i="37" l="1"/>
  <c r="D129" i="37" l="1"/>
  <c r="D108" i="37"/>
  <c r="R13" i="37" s="1"/>
  <c r="D74" i="37"/>
  <c r="R12" i="37" s="1"/>
  <c r="D40" i="37"/>
  <c r="D107" i="37" l="1"/>
  <c r="D106" i="37" l="1"/>
  <c r="C17" i="44" l="1"/>
  <c r="D17" i="44" s="1"/>
  <c r="D128" i="37"/>
  <c r="D105" i="37"/>
  <c r="B39" i="37" l="1"/>
  <c r="D39" i="37" s="1"/>
  <c r="D73" i="37"/>
  <c r="D15" i="44"/>
  <c r="D126" i="37"/>
  <c r="D127" i="37"/>
  <c r="D14" i="44"/>
  <c r="D16" i="44"/>
  <c r="D125" i="37"/>
  <c r="B36" i="37"/>
  <c r="D36" i="37" s="1"/>
  <c r="D104" i="37"/>
  <c r="Q13" i="37" s="1"/>
  <c r="D70" i="37"/>
  <c r="Q12" i="37" s="1"/>
  <c r="D72" i="37" l="1"/>
  <c r="B38" i="37"/>
  <c r="D38" i="37" s="1"/>
  <c r="D71" i="37" l="1"/>
  <c r="B37" i="37"/>
  <c r="D37" i="37" s="1"/>
  <c r="D124" i="37"/>
  <c r="B35" i="37" l="1"/>
  <c r="D35" i="37" s="1"/>
  <c r="D103" i="37"/>
  <c r="D69" i="37" l="1"/>
  <c r="D123" i="37" l="1"/>
  <c r="B34" i="37"/>
  <c r="D34" i="37" s="1"/>
  <c r="D102" i="37"/>
  <c r="D68" i="37"/>
  <c r="D122" i="37" l="1"/>
  <c r="D101" i="37"/>
  <c r="B33" i="37"/>
  <c r="D33" i="37" s="1"/>
  <c r="D67" i="37"/>
  <c r="D121" i="37" l="1"/>
  <c r="B8" i="3" l="1"/>
  <c r="B7" i="3"/>
  <c r="B32" i="37"/>
  <c r="D32" i="37" s="1"/>
  <c r="D100" i="37"/>
  <c r="P13" i="37" s="1"/>
  <c r="D66" i="37"/>
  <c r="P12" i="37" s="1"/>
  <c r="D120" i="37" l="1"/>
  <c r="B31" i="37" l="1"/>
  <c r="D65" i="37" l="1"/>
  <c r="D99" i="37"/>
  <c r="D31" i="37"/>
  <c r="B16" i="37" l="1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12" i="37"/>
  <c r="B13" i="37"/>
  <c r="B14" i="37"/>
  <c r="D119" i="37" l="1"/>
  <c r="B16" i="44"/>
  <c r="B17" i="44"/>
  <c r="B14" i="44"/>
  <c r="D64" i="37" l="1"/>
  <c r="D97" i="37"/>
  <c r="D118" i="37"/>
  <c r="D37" i="3"/>
  <c r="C37" i="3"/>
  <c r="D117" i="37"/>
  <c r="D96" i="37"/>
  <c r="O13" i="37" s="1"/>
  <c r="D63" i="37"/>
  <c r="D29" i="37"/>
  <c r="D62" i="37"/>
  <c r="O12" i="37" s="1"/>
  <c r="D28" i="37"/>
  <c r="D116" i="37"/>
  <c r="D95" i="37"/>
  <c r="D61" i="37"/>
  <c r="D27" i="37"/>
  <c r="D115" i="37"/>
  <c r="D26" i="37"/>
  <c r="D60" i="37"/>
  <c r="D94" i="37"/>
  <c r="D93" i="37"/>
  <c r="D25" i="37"/>
  <c r="D59" i="37"/>
  <c r="D114" i="37"/>
  <c r="D113" i="37"/>
  <c r="E37" i="3"/>
  <c r="D92" i="37"/>
  <c r="N13" i="37" s="1"/>
  <c r="D24" i="37"/>
  <c r="D58" i="37"/>
  <c r="N12" i="37" s="1"/>
  <c r="D91" i="37"/>
  <c r="B8" i="49"/>
  <c r="B7" i="49"/>
  <c r="D90" i="37"/>
  <c r="D56" i="37"/>
  <c r="D22" i="37"/>
  <c r="D23" i="37"/>
  <c r="D57" i="37"/>
  <c r="D21" i="37"/>
  <c r="D89" i="37"/>
  <c r="D55" i="37"/>
  <c r="D20" i="37"/>
  <c r="D88" i="37"/>
  <c r="M13" i="37" s="1"/>
  <c r="D54" i="37"/>
  <c r="M12" i="37" s="1"/>
  <c r="D19" i="37"/>
  <c r="D86" i="37"/>
  <c r="D53" i="37"/>
  <c r="B8" i="44"/>
  <c r="B7" i="44"/>
  <c r="B8" i="41"/>
  <c r="B7" i="41"/>
  <c r="B8" i="37"/>
  <c r="B7" i="37"/>
  <c r="D17" i="37"/>
  <c r="D85" i="37"/>
  <c r="D51" i="37"/>
  <c r="D18" i="37"/>
  <c r="D50" i="37"/>
  <c r="L12" i="37" s="1"/>
  <c r="D84" i="37"/>
  <c r="L13" i="37" s="1"/>
  <c r="D12" i="37"/>
  <c r="D13" i="37"/>
  <c r="D14" i="37"/>
  <c r="B15" i="37"/>
  <c r="D15" i="37" s="1"/>
  <c r="B11" i="37"/>
  <c r="D11" i="37" s="1"/>
  <c r="D47" i="37"/>
  <c r="I12" i="37" s="1"/>
  <c r="D48" i="37"/>
  <c r="J12" i="37" s="1"/>
  <c r="D49" i="37"/>
  <c r="K12" i="37" s="1"/>
  <c r="D52" i="37"/>
  <c r="D46" i="37"/>
  <c r="H12" i="37" s="1"/>
  <c r="D80" i="37"/>
  <c r="H13" i="37" s="1"/>
  <c r="D81" i="37"/>
  <c r="I13" i="37" s="1"/>
  <c r="D82" i="37"/>
  <c r="J13" i="37" s="1"/>
  <c r="D83" i="37"/>
  <c r="K13" i="37" s="1"/>
  <c r="D87" i="37"/>
  <c r="D79" i="37"/>
  <c r="G13" i="37" s="1"/>
  <c r="D45" i="37"/>
  <c r="G12" i="37" s="1"/>
  <c r="B30" i="37" l="1"/>
  <c r="D30" i="37" s="1"/>
  <c r="D98" i="37"/>
</calcChain>
</file>

<file path=xl/comments1.xml><?xml version="1.0" encoding="utf-8"?>
<comments xmlns="http://schemas.openxmlformats.org/spreadsheetml/2006/main">
  <authors>
    <author>MENDEZ GRUEZO GIOVANA JOSEFINA</author>
  </authors>
  <commentList>
    <comment ref="A55" authorId="0" shapeId="0">
      <text>
        <r>
          <rPr>
            <sz val="9"/>
            <color indexed="81"/>
            <rFont val="Tahoma"/>
            <family val="2"/>
          </rPr>
          <t xml:space="preserve">
Nota **</t>
        </r>
      </text>
    </comment>
  </commentList>
</comments>
</file>

<file path=xl/sharedStrings.xml><?xml version="1.0" encoding="utf-8"?>
<sst xmlns="http://schemas.openxmlformats.org/spreadsheetml/2006/main" count="2995" uniqueCount="1097">
  <si>
    <t>Cuentas Totales</t>
  </si>
  <si>
    <t>PROVINCIA</t>
  </si>
  <si>
    <t>SYSTELECOM</t>
  </si>
  <si>
    <t>No.</t>
  </si>
  <si>
    <t>TOTAL</t>
  </si>
  <si>
    <t>Operadoras Móviles</t>
  </si>
  <si>
    <t>ETAPA EP.</t>
  </si>
  <si>
    <t>GUALAN JAPON LUIS JOAQUIN</t>
  </si>
  <si>
    <t>CALLE ATARIGUANA ADAMS ISRAEL</t>
  </si>
  <si>
    <t>BARZALLO SAQUICELA CAROLINA ELIZABETH</t>
  </si>
  <si>
    <t>GOMESCOELLO BARAHONA GALO EDUARDO</t>
  </si>
  <si>
    <t>SANCHEZ TIRADO DUBAL LEONEL</t>
  </si>
  <si>
    <t>SOLORZANO ANDRADE RONALD JAVIER</t>
  </si>
  <si>
    <t>VALAREZO CAMPOVERDE SMELIN FRANCISCO</t>
  </si>
  <si>
    <t>CAVNET S.A.</t>
  </si>
  <si>
    <t>NEW ACCESS S.A.</t>
  </si>
  <si>
    <t>SYSTRAY S.A.</t>
  </si>
  <si>
    <t>TECNOBIS S.A.</t>
  </si>
  <si>
    <t>ADEATEL S.A.</t>
  </si>
  <si>
    <t>ARTIANEXOS S.A.</t>
  </si>
  <si>
    <t>ASESORIA TECNOLOGICA ASETECSA S.A.</t>
  </si>
  <si>
    <t>AULESTIA BAEZ MARTHA PATRICIA</t>
  </si>
  <si>
    <t>B&amp;V LABORATORIOS S.A. B&amp;V LAB</t>
  </si>
  <si>
    <t>BRAVO MEDRANO JOSE LUIS</t>
  </si>
  <si>
    <t>CALDERON PEREZ MARCELO DANIEL</t>
  </si>
  <si>
    <t>CESCONET CIA. LTDA</t>
  </si>
  <si>
    <t>COMPAÑIA DE SERVICIOS ELECTROMECANICOS PARA EL DESARROLLO CSED S.A.</t>
  </si>
  <si>
    <t>CONSORCIO ECUATORIANO DE TELECOMUNICACIONES S.A. CONECEL</t>
  </si>
  <si>
    <t>DRIVERNET S.A</t>
  </si>
  <si>
    <t>EMPRESA ELECTRICA REGIONAL CENTRO SUR C.A.</t>
  </si>
  <si>
    <t>FASTNET CIA. LTDA.</t>
  </si>
  <si>
    <t>GUAMANQUISPE BELTRAN LUIS ENRIQUE</t>
  </si>
  <si>
    <t>IFOTONCORP S.A.</t>
  </si>
  <si>
    <t>INSTALACION DE SISTEMAS EN REDES INSYSRED S.A.</t>
  </si>
  <si>
    <t>KOLVECH S.A.</t>
  </si>
  <si>
    <t>LK TRO-KOM S.A.</t>
  </si>
  <si>
    <t>MACANCHI ORTIZ MANUEL IVAN</t>
  </si>
  <si>
    <t>MAILLOT S.A.</t>
  </si>
  <si>
    <t>MEGADATOS S.A.</t>
  </si>
  <si>
    <t>NECUSOFT CIA. LTDA.</t>
  </si>
  <si>
    <t>NEGOCIOS Y TELEFONIA (NEDETEL) S.A.</t>
  </si>
  <si>
    <t>PESANTEZ NIETO JAIME PATRICIO</t>
  </si>
  <si>
    <t>PROAÑO AYALA CARLOS NAPOLEON</t>
  </si>
  <si>
    <t>PUNTO NET S.A.</t>
  </si>
  <si>
    <t>RAMIREZ CUEVA LUIS FERNANDO</t>
  </si>
  <si>
    <t>RODRIGUEZ QUINTEROS ISMAEL MESIAS</t>
  </si>
  <si>
    <t>SERVICABLE CIA. LTDA.</t>
  </si>
  <si>
    <t>STEALTH TELECOM DEL ECUADOR</t>
  </si>
  <si>
    <t>TAPIA FLORES OSCAR ALDO</t>
  </si>
  <si>
    <t>TELCONET S.A.</t>
  </si>
  <si>
    <t>TORRES MORENO LUPE MARLENE</t>
  </si>
  <si>
    <t>TURBONET S.A.</t>
  </si>
  <si>
    <t>VINTIMILLA AGUILAR ROMEO PAUL</t>
  </si>
  <si>
    <t>WIFITEL S.A.</t>
  </si>
  <si>
    <t>ZAMBRANO ZAMBRANO SULLY SUSANA</t>
  </si>
  <si>
    <t>ZORRILLA SOLEDISPA JUAN JOBINO</t>
  </si>
  <si>
    <t>ALAVA MACAS GALO ALFREDO</t>
  </si>
  <si>
    <t>AREVALO ERBETTA COMUNICACIONES A&amp;ECOM S.A.</t>
  </si>
  <si>
    <t>BRIDGETELECOM S.A. TELECOMUNICACIONES Y RADIOCOMUNICACIONES</t>
  </si>
  <si>
    <t>EBESTPHONE ECUADOR S.A.</t>
  </si>
  <si>
    <t>ECUAONLINE S.A.</t>
  </si>
  <si>
    <t>GAVILANES PARREÑO IRENE DEL ROCIO</t>
  </si>
  <si>
    <t>GONZALEZ QUEZADA WILSON HUMBERTO</t>
  </si>
  <si>
    <t>JUMBO GRANDA CARLOS GABRIEL</t>
  </si>
  <si>
    <t>LOJASYSTEM C.A.</t>
  </si>
  <si>
    <t>LOPEZ BARRAGAN DANIEL FABRICIO</t>
  </si>
  <si>
    <t>OTECEL S.A.</t>
  </si>
  <si>
    <t>SALAS TORRES CARLOS FERNANDO</t>
  </si>
  <si>
    <t>SERVICIOS DE TELECOMUNICACIONES SETEL S.A.</t>
  </si>
  <si>
    <t>SISTEMAS GLOBALES DE COMUNICACIÓN HCGLOBAL S.A.</t>
  </si>
  <si>
    <t>SIVISAPA CARAGUAY JAIME OSWALDO</t>
  </si>
  <si>
    <t>UBE ALVARO JOE HARRISON</t>
  </si>
  <si>
    <t>ZAMBRANO CARREÑO HUMBERTO ALEJANDRO</t>
  </si>
  <si>
    <t>ZENIX S.A. SERVICIOS DE TELECOMUNICACIONES SATELITAL</t>
  </si>
  <si>
    <t>TOTAL GENERAL</t>
  </si>
  <si>
    <t>CIFUENTES PLUA ROBERTO CARLOS</t>
  </si>
  <si>
    <t>CORPORACION EL ROSADO</t>
  </si>
  <si>
    <t>ESMONSA S.A.</t>
  </si>
  <si>
    <t>GOBRAVCORP S.A</t>
  </si>
  <si>
    <t>MACAS CALDERON VICTOR DANIEL</t>
  </si>
  <si>
    <t>MACIAS ZAMBRANO FERNANDO JAVIER</t>
  </si>
  <si>
    <t>MORA SECAIRA JANETH INES</t>
  </si>
  <si>
    <t>NOLIMITSERVICE S.A.</t>
  </si>
  <si>
    <t>RIVERA GARCIA RUVIN RAMIRO</t>
  </si>
  <si>
    <t>SANCHEZ MONAR IVAN WALTHER</t>
  </si>
  <si>
    <t>SANCHEZ ZUMBA CRISTIAN ALBERTO</t>
  </si>
  <si>
    <t>SOLINTELSA SOLUCIONES INTEGRADAS EN INTERNET Y TELECOMUNICACIONES S.A.</t>
  </si>
  <si>
    <t>ULLAURI CARDENAS LILIANA CECILIA</t>
  </si>
  <si>
    <t>ZAMBRANO VARGAS MAXIMO EUCLIDES</t>
  </si>
  <si>
    <t>CODGREC S.A.</t>
  </si>
  <si>
    <t>EXPERTSERVI S.A.</t>
  </si>
  <si>
    <t>FERNANDEZ MALDONADO CARLOS ANDREI</t>
  </si>
  <si>
    <t>MENDOZA MENDOZA CARLOS ALFREDO</t>
  </si>
  <si>
    <t>MOTOCHE TORRES RAMIRO CLEMENTE</t>
  </si>
  <si>
    <t>NET SERVICE</t>
  </si>
  <si>
    <t>PALMA LOPEZ TOMAS ANTONIO</t>
  </si>
  <si>
    <t>SATIAN LARA LUIS MAURICIO</t>
  </si>
  <si>
    <t>SOTO VELASCO GISSELLA PATRICIA</t>
  </si>
  <si>
    <t>VITLYM CIA. LTDA.</t>
  </si>
  <si>
    <t>CHANG CASTELLO TEDDY HENRY</t>
  </si>
  <si>
    <t>CORDERO MENDEZ MARCELO RENE</t>
  </si>
  <si>
    <t>FLORES SACA DANNY FABRICIO</t>
  </si>
  <si>
    <t>LUCERO GALLEGOS JORGE FRANCISCO</t>
  </si>
  <si>
    <t>MOYA ZAMBRANO CRISTHIAN EDUARDO</t>
  </si>
  <si>
    <t>NAVARRETE PAZ CRISTHIAN EDUARDO</t>
  </si>
  <si>
    <t>SANTANA FAUBLA MARIA JOSE</t>
  </si>
  <si>
    <t>CUMBICOS ONTANEDA VICTOR FREDDY</t>
  </si>
  <si>
    <t>GILAUCO S.A.</t>
  </si>
  <si>
    <t>MANANET S.A.</t>
  </si>
  <si>
    <t>MONTESDEOCA ALARCON MARIA ALEXANDRA</t>
  </si>
  <si>
    <t>SALAZAR ORDOÑEZ EDWIN ANTONIO</t>
  </si>
  <si>
    <t>CABASCANGO FARINANGO MARIA ERLINDA</t>
  </si>
  <si>
    <t>CLICKNET S.A.</t>
  </si>
  <si>
    <t>DEL HIERRO MELCHIADE ROBERT SANTIAGO</t>
  </si>
  <si>
    <t>FAJARDO SANCHEZ MANUEL EFRAIN</t>
  </si>
  <si>
    <t>GARCIA PINTADO DEISY CRISTINA</t>
  </si>
  <si>
    <t>PROAÑO ESTACIO RAFAEL MARIANO</t>
  </si>
  <si>
    <t>QUEZADA CABRERA EDWIN ALBERTO</t>
  </si>
  <si>
    <t>RDH ASESORIA Y SISTEMAS S.A.</t>
  </si>
  <si>
    <t>ROA SARANGO DARWIN ARMANDO</t>
  </si>
  <si>
    <t>ROMAN ERRAEZ RAMIRO STEVE</t>
  </si>
  <si>
    <t>CNT EP</t>
  </si>
  <si>
    <t>CONECEL S.A.</t>
  </si>
  <si>
    <t>AIRMAXTELECOM SOLUCIONES TECNOLOGICAS S.A.</t>
  </si>
  <si>
    <t>CALDERON ZAMBRANO LUIS FERNANDO</t>
  </si>
  <si>
    <t>CASTRO BURBANO MANOLA VIVIANA</t>
  </si>
  <si>
    <t>CHAVEZ HOLGUIN RUBEN MILTON</t>
  </si>
  <si>
    <t>CORPORACION NACIONAL DE TELECOMUNICACIONES CNT EP</t>
  </si>
  <si>
    <t>FLASHNET S.A.</t>
  </si>
  <si>
    <t>GARCIA VILLAMAR ASOCIADOS CIA. LTDA.</t>
  </si>
  <si>
    <t>GOMEZ PIONCE RAUL ANTONIO</t>
  </si>
  <si>
    <t>GUEVARA LOPEZ DANILO RUBEN</t>
  </si>
  <si>
    <t>MEDINA IÑAGUAZO DIEGO PATRICIO</t>
  </si>
  <si>
    <t>MEJIA IZQUIERDO IVAN SANTIAGO</t>
  </si>
  <si>
    <t>MONTALVAN YAGUANA JHON ANTONIO</t>
  </si>
  <si>
    <t>QUIMBITA PANCHI LUIS ANIBAL</t>
  </si>
  <si>
    <t>RAMIREZ FUENTES JESUS MARCELO</t>
  </si>
  <si>
    <t>RODAS CARRASCO JONATHAN STALIN</t>
  </si>
  <si>
    <t>SOLIS VERA DIANA ELIZABETH</t>
  </si>
  <si>
    <t>VALLADARES PERUGACHI WILSON ERNESTO</t>
  </si>
  <si>
    <t>VASQUEZ BURGOS LIVINGTON CRISTOBAL</t>
  </si>
  <si>
    <t>VEGACOM S.A.</t>
  </si>
  <si>
    <t>ZAMBRANO CUSME MARIA VIRGINIA</t>
  </si>
  <si>
    <t>CASTRO TELLO MARCO IVAN</t>
  </si>
  <si>
    <t>COMPUTECNICSNET S.A.</t>
  </si>
  <si>
    <t>DINAMICRED CIA. LTDA.</t>
  </si>
  <si>
    <t>JEA. PC COMUNICACIONES S.A.</t>
  </si>
  <si>
    <t>MAYORGA NARANJO LUIS JAVIER</t>
  </si>
  <si>
    <t>MONTAÑO VELEZ MARIA TERESA</t>
  </si>
  <si>
    <t>NOVILLO VICUÑA MARCO PATRICIO</t>
  </si>
  <si>
    <t>OTAVALO MARIN MARIA JAQUELINE</t>
  </si>
  <si>
    <t>PACHECO SAGUAY LUIS EDUARDO</t>
  </si>
  <si>
    <t>Es la suma de las cuentas conmutadas más las cuentas dedicadas.
El total general de cuentas totales incluye también el número de cuentas del Servicio Móvil Avanzado.</t>
  </si>
  <si>
    <t>CHICAIZA NAULA MARIA UMBELINA</t>
  </si>
  <si>
    <t>LEON CHACON JULIO CESAR</t>
  </si>
  <si>
    <t>MOROCHO OÑA ELIANA VANESSA</t>
  </si>
  <si>
    <t>NAGUA YUPANGUI DILMO FRANKLIN</t>
  </si>
  <si>
    <t>NETWORKIN &amp; INFINIDAD DE SERVICIOS INFINYNET CIA. LTDA.</t>
  </si>
  <si>
    <t>RAZA PAZAN MICHAEL DARWIN</t>
  </si>
  <si>
    <t>SILVA BRIONES MARIO DAVID</t>
  </si>
  <si>
    <t>TELECOMUNICACIONES FULLDATA</t>
  </si>
  <si>
    <t>TORRES ENCALADA DANIEL</t>
  </si>
  <si>
    <t>ZAIGOVER S.A.</t>
  </si>
  <si>
    <t>ZAMBRANO COVEÑA MARIA TANYA</t>
  </si>
  <si>
    <t>Año</t>
  </si>
  <si>
    <t>Población</t>
  </si>
  <si>
    <t>Internet Fijo</t>
  </si>
  <si>
    <t>Internet Móvil</t>
  </si>
  <si>
    <t>Cuentas</t>
  </si>
  <si>
    <t>Cuentas Internet por cada 100 habitantes</t>
  </si>
  <si>
    <t>Cuentas Internet Fijo por cada 100 habitantes</t>
  </si>
  <si>
    <t>Cuentas Internet Móvil por cada 100 habitantes</t>
  </si>
  <si>
    <t>Cuentas Internet Fijo y Móvil</t>
  </si>
  <si>
    <t>PRESTADOR</t>
  </si>
  <si>
    <t>ABONADOS Y USUARIOS DEL SERVICIO DE ACCESO A INTERNET</t>
  </si>
  <si>
    <t>Cuentas del Servicio de Acceso a Internet Fijo y Móvil</t>
  </si>
  <si>
    <t>Gráfico Distribución de Cuentas de Internet Fijo por Prestador</t>
  </si>
  <si>
    <t>4. Gráfico Distribución de Cuentas de Internet Fijo por Provincia</t>
  </si>
  <si>
    <t>5. Gráfico Distribución de Cuentas de Internet Fijo por Prestador</t>
  </si>
  <si>
    <t>Regresar al Índice</t>
  </si>
  <si>
    <t>Índice</t>
  </si>
  <si>
    <t>Hoja</t>
  </si>
  <si>
    <t>ALVEAR ASTUDILLO JOSE JULIAN</t>
  </si>
  <si>
    <t>AUSTROLINK CIA. LTDA.</t>
  </si>
  <si>
    <t>CHUMBI PARDO PAULO EMERSON</t>
  </si>
  <si>
    <t>COSTACOMTV COSTA COMUNICACIONES Y TELEVISION S.A.</t>
  </si>
  <si>
    <t>DELGADO TUAREZ GALO ANTONIO</t>
  </si>
  <si>
    <t>ENLACES CON FIBRA OPTICA ENFIOP S.A.</t>
  </si>
  <si>
    <t>FIORILLO OLIVERA IRMA LUISA</t>
  </si>
  <si>
    <t>GALARZA REDROVAN JONATHAN ORFEY</t>
  </si>
  <si>
    <t>INTRIAGO RENGIFO GALO JOSE</t>
  </si>
  <si>
    <t>LANDETA QUIMI DARIO RENE</t>
  </si>
  <si>
    <t>MENA CORNEJO HECTOR ELIAS</t>
  </si>
  <si>
    <t>NAVARRO MAZON JOFFRE ANIBAL</t>
  </si>
  <si>
    <t>PACHECO ALVARADO LUIS ANGEL</t>
  </si>
  <si>
    <t>SANCHEZ MEZA GUILLERMO EDUARDO</t>
  </si>
  <si>
    <t>SISAVINTEL SISTEMAS AVANZADOS DE INTERNET Y TELECOMUNICACIONES CIA. LTDA.</t>
  </si>
  <si>
    <t>SOTO BUSTAMANTE WILSON SANTIAGO</t>
  </si>
  <si>
    <t>SYSNOVELLTEL S.A.</t>
  </si>
  <si>
    <t>TECHNOLOGY EQUINOCCIAL TECCIAL S.A.</t>
  </si>
  <si>
    <t>TUMBACO ORTIZ DANIEL ALEJANDRO</t>
  </si>
  <si>
    <t>TUVENTURA S.A.</t>
  </si>
  <si>
    <t>VALENCIA MENDOZA ROBERTO XAVIER</t>
  </si>
  <si>
    <t>Detalle del número de Cuentas y estimados de Usuarios del Servicio de Acceso a Internet por Provincia.</t>
  </si>
  <si>
    <t>Detalle histórico del número de Cuentas del Servicio de Acceso Internet Fijo y Móvil, así como Cuentas de Internet por cada 100 habitantes.</t>
  </si>
  <si>
    <t>CUENTAS Y USUARIOS DEL SERVICIO DE ACCESO A INTERNET</t>
  </si>
  <si>
    <t>Datos de Cuentas y de Usuarios estimados de Internet por Provincia</t>
  </si>
  <si>
    <t>Datos de Cuentas y de Usuarios estimados de Internet  por Prestador</t>
  </si>
  <si>
    <t>1. Datos históricos de Cuentas del Servicio de Acceso a Internet Fijo y Móvil</t>
  </si>
  <si>
    <t>Detalle del número de Cuentas y estimados de Usuarios del Servicio de Acceso a Internet por Prestador.</t>
  </si>
  <si>
    <t>Gráfico de la Distribución de Cuentas del Servicio de Acceso a Internet desagregado por Provincia.</t>
  </si>
  <si>
    <t>Gráfico de la Distribución de Cuentas del Servicio de Acceso a Internet desagregado por Prestador.</t>
  </si>
  <si>
    <t>Detalle del número de Cuentas y de Usuarios estimados del Servicio de Acceso a Internet desagregados por Provincia y porcentaje.</t>
  </si>
  <si>
    <t>Gráfico de la Distribución de Cuentas/Usuarios del Servicio de Acceso a Internet Móvil desagregado por Prestador.</t>
  </si>
  <si>
    <t>Distribución de Cuentas/Usuarios de Internet Móvil por Prestador</t>
  </si>
  <si>
    <t>AMORES VELASCO ROMMEL ANTONIO</t>
  </si>
  <si>
    <t>ASAPTEL S.A.</t>
  </si>
  <si>
    <t>BLACIO BRAVO RONALD ALEXANDER</t>
  </si>
  <si>
    <t>BRAVO BARAHONA WILLIAM ALBERTO</t>
  </si>
  <si>
    <t>CADENA GUILLEN CHRISTIAN RICARDO</t>
  </si>
  <si>
    <t>CHANGO AVILA JANETH YAJAIRA</t>
  </si>
  <si>
    <t>CORDOVA VERA ELMER GUIDO</t>
  </si>
  <si>
    <t>FLORES MORALES JUAN PABLO</t>
  </si>
  <si>
    <t>GUAMAN PADILLA HOLGER EFRAÍN</t>
  </si>
  <si>
    <t>GUERRERO VALENCCIA JOSE MARIA</t>
  </si>
  <si>
    <t>HERNANDEZ HERRERA EDWIN GEOVANI</t>
  </si>
  <si>
    <t>IN.PLANET S.A.</t>
  </si>
  <si>
    <t>MATUTE MONGE CARLOS PATRICIO</t>
  </si>
  <si>
    <t>NOBLECILLA LEON SANTIAGO GIOVANNI</t>
  </si>
  <si>
    <t>PACHECO NIVICELA JUAN LEONARDO</t>
  </si>
  <si>
    <t>SERVICIOS DE TELECOMUNICACIONES CABLESS &amp; WIRELESS CIA. LTDA.</t>
  </si>
  <si>
    <t>ELITETV S.A.</t>
  </si>
  <si>
    <t>FLORES BONILLA VICTOR HUGO</t>
  </si>
  <si>
    <t>LINKOTEL S.A.</t>
  </si>
  <si>
    <t>LOPEZ TREJO JONATHAN DAVID</t>
  </si>
  <si>
    <t>TELEALFACOM CIA. LTDA.</t>
  </si>
  <si>
    <t>AZUAY</t>
  </si>
  <si>
    <t>BOLIVAR</t>
  </si>
  <si>
    <t>CAÑAR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</si>
  <si>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</si>
  <si>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</si>
  <si>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</si>
  <si>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</si>
  <si>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</si>
  <si>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</si>
  <si>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</si>
  <si>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</si>
  <si>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</si>
  <si>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</si>
  <si>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</si>
  <si>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</si>
  <si>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</si>
  <si>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</si>
  <si>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</si>
  <si>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</si>
  <si>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SANTA ELENA</t>
  </si>
  <si>
    <t>SANTO DOMINGO DE LOS TSACHILAS</t>
  </si>
  <si>
    <t>SUCUMBIOS</t>
  </si>
  <si>
    <t>TUNGURAHUA</t>
  </si>
  <si>
    <t>ZAMORA CHINCHIPE</t>
  </si>
  <si>
    <t>ZONAS NO DELIMITADAS</t>
  </si>
  <si>
    <t>AHRTEC S.A.</t>
  </si>
  <si>
    <t>ALMENVE S.A.</t>
  </si>
  <si>
    <t>ESPINOZA ENCALADA FERNANDO PATRICIO</t>
  </si>
  <si>
    <t>GALARZA AGUILAR JAYRO MANUEL</t>
  </si>
  <si>
    <t>LLANOS ALOMIA LIGIA VERONICA</t>
  </si>
  <si>
    <t>MENDOZA TAPAICELA LUIS RAUL</t>
  </si>
  <si>
    <t>PIURE TANDAZO CELSO VICENTE</t>
  </si>
  <si>
    <t>TELECOMNET S.A</t>
  </si>
  <si>
    <t>GUAMAN MANSANO VICTOR MANUEL</t>
  </si>
  <si>
    <t>NETESERVICE S.A.</t>
  </si>
  <si>
    <t>SERVICIOS DE INGENIERIA Y CONSULTORIA ELECTRITELECOM CIA. LTDA.</t>
  </si>
  <si>
    <t>TELEVISIÓN POR CABLE NAPOTEVE S.A.</t>
  </si>
  <si>
    <t>Descripción</t>
  </si>
  <si>
    <t>ASTUDILLO MOSQUERA CARLOS RODOLFO</t>
  </si>
  <si>
    <t>BAJAÑA ANA DENNI CHRISTIAN</t>
  </si>
  <si>
    <t>BRIDGE COMUNICACIONES S.A. BRIDGECOMTEL</t>
  </si>
  <si>
    <t>CHUCHUCA LEON LUIS ANGEL</t>
  </si>
  <si>
    <t>DEMOSMART S.A.</t>
  </si>
  <si>
    <t>GUERRERO VERA HUGO MANUEL</t>
  </si>
  <si>
    <t>INTERDATOS S.A.</t>
  </si>
  <si>
    <t>INTERTELNET S.A.</t>
  </si>
  <si>
    <t>MONTERO NUÑEZ WILMER IVAN</t>
  </si>
  <si>
    <t>MORAN VILLARREAL NUBIA SUSANA</t>
  </si>
  <si>
    <t>NUÑEZ DE LA ROSA RICHARD DALTON</t>
  </si>
  <si>
    <t>PROVEEDOR DE SERVICIOS DE TELECOMUNICACIONES LSTDATA CIA. LTDA.</t>
  </si>
  <si>
    <t>SERVICIOS DE CABLE Y COMUNICACIONES CABLEDURAN S.A.</t>
  </si>
  <si>
    <t>VIRACOCHA TOCTAGUANO SEGUNDO NESTOR</t>
  </si>
  <si>
    <t>RESTO DE PRESTADORES</t>
  </si>
  <si>
    <t>ALFATV CABLE S.A.</t>
  </si>
  <si>
    <t>AUCANCELA SOLIS SEGUNDO RAMON</t>
  </si>
  <si>
    <t>TUMA ZAMBRANO JOSE MILED</t>
  </si>
  <si>
    <t>ASTUDILLO LAVAYEN WASHINGTON EUGENIO</t>
  </si>
  <si>
    <t>Operadores Móviles</t>
  </si>
  <si>
    <t>COMPUXCELLENT CIA. LTDA.</t>
  </si>
  <si>
    <t>NUMERO DE CUENTAS INTERNET FIJO</t>
  </si>
  <si>
    <t>PARTICIPACIÓN DE MERCADO</t>
  </si>
  <si>
    <t>2. Datos de Cuentas de Internet por Provincia</t>
  </si>
  <si>
    <t>3. Datos de Cuentas  de Internet por Prestador</t>
  </si>
  <si>
    <t>9. Gráfico Distribución de Cuentasde Internet Móvil por Prestador</t>
  </si>
  <si>
    <t>10. Datos de Cuentas  estimados de Internet por Provincia en Porcentaje</t>
  </si>
  <si>
    <t>ARGUELLO HOLGUIN JOSE ANGEL</t>
  </si>
  <si>
    <t>CABLESPEED CIA. LTDA.</t>
  </si>
  <si>
    <t>DIAZ TORO JAVIER ANDRES</t>
  </si>
  <si>
    <t>GUZMAN GUZMAN JOFFRE MOISES</t>
  </si>
  <si>
    <t>HURTADO QUIROZ MARGARETH VIVIANA</t>
  </si>
  <si>
    <t>SERVICIO DE TELECOMUNICACIONES OROBLA S.A.</t>
  </si>
  <si>
    <t>SISTEMA DE TELEVISION POR CABLE PERLAVISION CIA. LTDA.</t>
  </si>
  <si>
    <t>SOCIEDAD CIVIL M&amp;S TELEVISION Y SERVICIOS</t>
  </si>
  <si>
    <t>LOPEZ ALVAREZ CESAR ALEJANDRO</t>
  </si>
  <si>
    <t>**Se actualizaron datos  correspondientes a marzo de 2017 de Cuentas de Internet Fijo, debido a depuración de cuentas dial -up en reporte de prestadores.</t>
  </si>
  <si>
    <t>AGUILERA JIMENEZ JORGE MAURICIO</t>
  </si>
  <si>
    <t>ALCIVAR ESPIN DANNY ALEXANDER</t>
  </si>
  <si>
    <t>ALVEAR MINGA JOSE LUIS</t>
  </si>
  <si>
    <t>AXESAT ECUADOR S.A.</t>
  </si>
  <si>
    <t>GUERRERO QUINTERO JAVIER ERLEY</t>
  </si>
  <si>
    <t>GUILCAPI CASTILLO MANUEL ALBERTO</t>
  </si>
  <si>
    <t>ROMAN TORO EDUARDO EMILIO</t>
  </si>
  <si>
    <t>SERVITRACTOR S.A.</t>
  </si>
  <si>
    <t>TINITANA JIMENEZ CARLOS JHONSON</t>
  </si>
  <si>
    <t>UFINET ECUADOR UFIEC S.A.</t>
  </si>
  <si>
    <t>STARTV CIA. LTDA.</t>
  </si>
  <si>
    <t>ORELLANA MURILLO MANUEL ISRAEL</t>
  </si>
  <si>
    <t>Nota1:</t>
  </si>
  <si>
    <t>PRESTADORES</t>
  </si>
  <si>
    <t>AMORES MORENO WILLIAM WASHINGTON</t>
  </si>
  <si>
    <t>BENALCAZAR ROMERO LEONARDO ISRAEL</t>
  </si>
  <si>
    <t>BRIGHTCELL S.A.</t>
  </si>
  <si>
    <t>ELIZALDE PERALVO ALVARO RODRIGO</t>
  </si>
  <si>
    <t>GALARZA PORRAS RAFAEL LUIS</t>
  </si>
  <si>
    <t>GIRONYCHABELO TELECOMUNICACIONES DEL SUR S.A.</t>
  </si>
  <si>
    <t>GUZMAN GUZMAN LENIN MARCELO</t>
  </si>
  <si>
    <t>INTRIAGO CEDEÑO MILTON LUYELY</t>
  </si>
  <si>
    <t>MEGAVISIONCABLE S.A.</t>
  </si>
  <si>
    <t>TELEDATOS S.A.</t>
  </si>
  <si>
    <t>TELYDATA TELECOMUNICACIONES Y DATOS CIA. LTDA.</t>
  </si>
  <si>
    <t>TUGULINAGO AIGAJE SAMUEL BENJAMIN</t>
  </si>
  <si>
    <t>VEINTIMILLA PESANTEZ ANDRES JONATHAN</t>
  </si>
  <si>
    <t>VISIONMAGICA SOCIEDAD ANONIMA</t>
  </si>
  <si>
    <t>VISIONPLAYAS S.A.</t>
  </si>
  <si>
    <t>*Datos actualizados a diciembre de 2017</t>
  </si>
  <si>
    <t>Cuentas Internet de Banda Ancha  Fijo por cada 100 habitantes</t>
  </si>
  <si>
    <t>Se considera como Internet de Banda Ancha Fijo según Resolución Nro. TEL-431-13-CONATEL-2014 de 30 de mayo de 2014: "Banda ancha: Ancho de banda entregado a un usuario mediante una velocidad de transmisión de bajada (proveedor hacia usuario) mínima efectiva igual o superior a 1024 kbps, en conexión permanente, que permita el suministro combinado de servicios de transmisión de voz, datos y video de manera simultánea."</t>
  </si>
  <si>
    <t>ARROYO VERA JORGE BYRON</t>
  </si>
  <si>
    <t>BORJA CARRERA EDISON ESTUARDO</t>
  </si>
  <si>
    <t>CABLEPREMIER S.A.</t>
  </si>
  <si>
    <t>CEVALLOS BERNAL JULIO RICARDO</t>
  </si>
  <si>
    <t>FLORES AVALOS CESAR AUGUSTO</t>
  </si>
  <si>
    <t>GUERRERO SUAREZ SUSANA DEL ROCIO</t>
  </si>
  <si>
    <t>LOOR RAMOS JEFFERSON JOEL</t>
  </si>
  <si>
    <t>LOOR ZAMBRANO JAVIER FERNANDO</t>
  </si>
  <si>
    <t>MEDIA COMMERCE MEDCOMM S.A.</t>
  </si>
  <si>
    <t>MEGACIETTE S.A.</t>
  </si>
  <si>
    <t>POWERNET SD CIA. LTDA.</t>
  </si>
  <si>
    <t>PROVEEDOR DE SERVICIOS DE INTERNET TEKLINK NETWORKS TEKLINK CIA. LTDA.</t>
  </si>
  <si>
    <t>RIVADENEIRA ALLAN CRISTHIAN HERNAN</t>
  </si>
  <si>
    <t>SERVICIOS DE TELECOMUNICACIONES AMERICANCABLE S.A.</t>
  </si>
  <si>
    <t>SERVICIOS DE TELECOMUNICACIONES MOCACHEVISION S.A.</t>
  </si>
  <si>
    <t>SITERTL CIA. LTDA.</t>
  </si>
  <si>
    <t>TANDAZO JUMBO ELMER FABIAN</t>
  </si>
  <si>
    <t>VAYAS YAGUARGOS MARCOS HUMBERTO</t>
  </si>
  <si>
    <t>WIRELESS ECUADOR AIRWAVES S.A.</t>
  </si>
  <si>
    <t>FAJARDO PILICITA NESTOR MARCELO</t>
  </si>
  <si>
    <t>GARCIA MOREIRA ANITA ALEXANDRA</t>
  </si>
  <si>
    <t>GUZMAN DIAZ JENNY MARGOTH</t>
  </si>
  <si>
    <t>RAMOS SALTOS KAROOL RONALD</t>
  </si>
  <si>
    <t>REDES Y TELECOMUNICACIONES MEGATELECOM CIA. LTDA.</t>
  </si>
  <si>
    <t>RIVERA RODRIGUEZ MARICELA LIDUVINA</t>
  </si>
  <si>
    <t>BRITO LLIVIGAÑAY MANUEL ANTONIO</t>
  </si>
  <si>
    <t>PACHECO PROAÑO JOFRE HOMERO</t>
  </si>
  <si>
    <t>CONDOLO GUAYA CARMEN ASUNCION</t>
  </si>
  <si>
    <t>CATUCUAGO CABASCANGO MARIA MERCEDES</t>
  </si>
  <si>
    <t>NARANJO CHALAN FANNY ROCIO</t>
  </si>
  <si>
    <t>BENALCAZAR MENDOZA DIEGO FERNANDO</t>
  </si>
  <si>
    <t>BALSECA QUINCHE LUIS FERNANDO</t>
  </si>
  <si>
    <t>DECERET CIA. LTDA.</t>
  </si>
  <si>
    <t>SISA CASTRO BLANCA AMERICA</t>
  </si>
  <si>
    <t>TENORIO SANCHEZ OMAR IVAN</t>
  </si>
  <si>
    <t>GUAMBAÑA MENDEZ JOHN SANTIAGO</t>
  </si>
  <si>
    <t>EMPRESA DE SOLUCIONES TECNOLOGICAS REYNET-SOLUTEC CIA. LTDA.</t>
  </si>
  <si>
    <t>FEPAL S.A.</t>
  </si>
  <si>
    <t>MENA HIDALGO MARIA SOLEDAD</t>
  </si>
  <si>
    <t>NARANJO GUERERRO ALEX IVAN</t>
  </si>
  <si>
    <t>PATRICIATEVE S.A.</t>
  </si>
  <si>
    <t>PIOVESAN AMPUERO EMILIO</t>
  </si>
  <si>
    <t>QUEVEDO CABLE TELEVISION Q.V.CABLE S.A.</t>
  </si>
  <si>
    <t>SERVICIOS DE TELECOMUNICACIONES ATVCABLE CIA. LTDA.</t>
  </si>
  <si>
    <t>AGUAIZA QUINAPANTA WASHINGTON JUAN</t>
  </si>
  <si>
    <t>AGUILAR CAMACHO WILSON NAPOLEON</t>
  </si>
  <si>
    <t>ANDRADE PEÑALOZA FABIOLA NOEMI</t>
  </si>
  <si>
    <t>ASCANTA QUISHPE EDWIN STALIN</t>
  </si>
  <si>
    <t>ASTUDILLO CUEVA ASTRID YADIRA</t>
  </si>
  <si>
    <t>AVELLAN PEÑAFIEL HUGO LEIF</t>
  </si>
  <si>
    <t>CIDEMS CIA. LTDA.</t>
  </si>
  <si>
    <t>CRUZ TOAZA NOE ESTALIN</t>
  </si>
  <si>
    <t>FIBRACABLE S.A.</t>
  </si>
  <si>
    <t>HUARACA ÑAUÑAY MIGUEL ANGEL</t>
  </si>
  <si>
    <t>LINKNET TECHNOLOGY SERVICIOS DE TELECOMUNICACIONES LINKNET360 S.A.</t>
  </si>
  <si>
    <t>LITUMA PANJON JORGE LEONARDO</t>
  </si>
  <si>
    <t>LOZADA SALAZAR JACQUELINE SOFIA</t>
  </si>
  <si>
    <t>MANOBANDA GALARZA MANUEL EFREN</t>
  </si>
  <si>
    <t>MANTAREYS S.A.</t>
  </si>
  <si>
    <t>MARVICNET CIA. LTDA.</t>
  </si>
  <si>
    <t>ORTEGA DIAZ DENNIS PAUL</t>
  </si>
  <si>
    <t>PROMOMEDIOS S.A.</t>
  </si>
  <si>
    <t>PUERTOVISION CABLE S.A.</t>
  </si>
  <si>
    <t>ROMO FUERTES BYRON MAURICIO</t>
  </si>
  <si>
    <t>SERVICIOS DE TELECOMUNICACIONES DE AMERICA SE&amp;TE C.L.</t>
  </si>
  <si>
    <t>SISCOMADU S.A.</t>
  </si>
  <si>
    <t>TELECOMUNICACIONES CAÑAR DISEÑOS E INSTALACIONES CAÑARTELECOM CIA. LTDA.</t>
  </si>
  <si>
    <t>TELECOMUNICACIONES SIERRA NETWORKS SIERRANET CIA. LTDA.</t>
  </si>
  <si>
    <t>TELECOMUNICACIONES WRIVERA RED S.A.</t>
  </si>
  <si>
    <t>TERRA TELECOM S.A. TELECOMSA</t>
  </si>
  <si>
    <t>TRANSCORPORACION S.A.</t>
  </si>
  <si>
    <t>ZAMBRANO ALAVA JENNER MANUEL</t>
  </si>
  <si>
    <t>ZAMBRANO INTRIAGO RICHARD EDISSON</t>
  </si>
  <si>
    <t>ANDRADE BRAVO ILICH VLADIMIR</t>
  </si>
  <si>
    <t>ANTEL ANTENAS Y TELECOMUNICACIONES S.A.</t>
  </si>
  <si>
    <t>APOLO TITUANA LUIS ALBERTO</t>
  </si>
  <si>
    <t>ARIAS ACARO WILSON</t>
  </si>
  <si>
    <t>ARPI MOROCHO LUIS ARTURO</t>
  </si>
  <si>
    <t>ASOCIADOS TRIBLACIO S.A.</t>
  </si>
  <si>
    <t>BUITRON ESPARZA GUILLERMO DANILO</t>
  </si>
  <si>
    <t>CALUMATV S.A.</t>
  </si>
  <si>
    <t>CELERITEL SOLUTIONS S.A.</t>
  </si>
  <si>
    <t>CENTURYLINKECUADOR S.A.</t>
  </si>
  <si>
    <t>ELIZALDE SANCHEZ CRISTIAN GEOVANNY</t>
  </si>
  <si>
    <t>FLORES CHAMBA RAUL FERNANDO</t>
  </si>
  <si>
    <t>GARZON RAMOS ALEXANDER BOLIVAR</t>
  </si>
  <si>
    <t>GUERRA TREJO VINICIO ARNOL</t>
  </si>
  <si>
    <t>GUITARRA LANCHIMBA EDWIN MAURICIO</t>
  </si>
  <si>
    <t>HUGHES DEL ECUADOR HDE CIA. LTDA.</t>
  </si>
  <si>
    <t>IZA MONTA LUIS JEFFERSON</t>
  </si>
  <si>
    <t>MANTINAR CABLE S.A.</t>
  </si>
  <si>
    <t>MEDINA MEDINA ANGEL RODRIGO</t>
  </si>
  <si>
    <t>NEVAREZ QUINTERO GINO PAUL</t>
  </si>
  <si>
    <t>QUEVEDO VITERI JHONATHAN FERNANDO</t>
  </si>
  <si>
    <t>REDES TELECOMUNICACIONES SOLUCIONES INFORMATICAS NEXTEL CIA. LTDA.</t>
  </si>
  <si>
    <t>SERVITELCONET CIA. LTDA.</t>
  </si>
  <si>
    <t>SISTEMA DE CABLE DON DIEGUITO TELEVISION POR CABLE COMPAÑIA DE RESPONSABILIDAD LIMITADA</t>
  </si>
  <si>
    <t>TELECOMUNICACIONES TVMUNDO S.A.</t>
  </si>
  <si>
    <t>TELMODER TELECOMUNICACIONES MODERNAS S.A.</t>
  </si>
  <si>
    <t>TV CABLE SANTA ANA TVCABSA  S.A.</t>
  </si>
  <si>
    <t>URBANO URBANO LUCIA DEL SOCORRO</t>
  </si>
  <si>
    <t>YAGUANA BUSTAMANTE MARIA FERNANDA</t>
  </si>
  <si>
    <t>AGUINAGA VILCA WILLIAM MIGUEL</t>
  </si>
  <si>
    <t>ALPHA INGENIERIA ALPHADESING CIA. LTDA.</t>
  </si>
  <si>
    <t>ANCHUNDIA DELGADO ANDRES FRANCISCO</t>
  </si>
  <si>
    <t>APOLO CHAMBA DAYRI NATHALIA</t>
  </si>
  <si>
    <t>CHAVEZ REALPE JUAN ANDRES</t>
  </si>
  <si>
    <t>CORNEJO DURAN NICOL ANDREI</t>
  </si>
  <si>
    <t>ESPINOZA POZO BRYAN LEONARDO</t>
  </si>
  <si>
    <t>FIALSANET S.A.</t>
  </si>
  <si>
    <t>GRUPORLBC CIA. LTDA.</t>
  </si>
  <si>
    <t>HAZ ARMIJOS FRANCISCO JAVIER</t>
  </si>
  <si>
    <t>HEREDIA SIMBAÑA SEGUNDO ALFREDO</t>
  </si>
  <si>
    <t>MANFREENET CIA. LTDA</t>
  </si>
  <si>
    <t>MARTINEZ ROJAS ALEX ROBERTO</t>
  </si>
  <si>
    <t>NETEL TELECOMUNICACIONES Y NEGOCIOS CIA. LTDA.</t>
  </si>
  <si>
    <t>NETTRIXFLY-TELECOMUNICACIONES S.A.</t>
  </si>
  <si>
    <t>PALOMEQUE CAlZA JOSE LUIS</t>
  </si>
  <si>
    <t>PAREDES DEL VALLE PAOLA ALEXANDRA</t>
  </si>
  <si>
    <t>RED DE TELECOMUNICACIONES DEL SUR NETSURTV S.A.</t>
  </si>
  <si>
    <t>RICACHI ALVAREZ JUAN CARLOS</t>
  </si>
  <si>
    <t>SANCHEZ CALUGULLIN MAURICIO RENE</t>
  </si>
  <si>
    <t>SANCHEZ VERA ELWIN JOSE</t>
  </si>
  <si>
    <t>SERVICIOS &amp; TELECOMUNICACIONES TEUNE S.A.</t>
  </si>
  <si>
    <t>SKYWEB S.A.</t>
  </si>
  <si>
    <t>TAPIA WILINGTON MANUEL</t>
  </si>
  <si>
    <t>VERA PINCAY WALTER ALEXANDER</t>
  </si>
  <si>
    <t>ZABALA BARRAGAN JORGE RODOLFO</t>
  </si>
  <si>
    <t>PROVEEDOR</t>
  </si>
  <si>
    <t>MAKINGPC S.A.</t>
  </si>
  <si>
    <t>POZO ANDRADE VICTOR HUGO</t>
  </si>
  <si>
    <t>Datos SIETEL</t>
  </si>
  <si>
    <t>El TOTAL GENERAL de "Cuentas Totales" incluye el valor del Servicio de Internet Móvil provisto por las Operadoras del Servicio Móvil Avanzado.</t>
  </si>
  <si>
    <t>ESMERALDAVISION S.A.</t>
  </si>
  <si>
    <t>SERVICIOS DE TRANSMISION INFORMATICA S.A. INTEGRALDATA</t>
  </si>
  <si>
    <t>SPEED FIBER SPEEDFIBER CIA. LTDA. (antes INTEROPTIC)</t>
  </si>
  <si>
    <t>LOPEZ CABRERA BLANCA JANETH</t>
  </si>
  <si>
    <t>MORA BERNAL XIMENA MONSERRATH</t>
  </si>
  <si>
    <t>AGUILAR PEÑA NELSON EDUARDO</t>
  </si>
  <si>
    <t>CABRERA SOLANO CHRISTIAN ARMANDO</t>
  </si>
  <si>
    <t>CITES-CHASKI S.A.</t>
  </si>
  <si>
    <t>DAVILA GARZON HUGO RAMON</t>
  </si>
  <si>
    <t>DFSCOM DARWIN SALGADO COMUNICACIONES CIA. LTDA.</t>
  </si>
  <si>
    <t>ERAZO CALDERON PATRICIO VICENTE</t>
  </si>
  <si>
    <t>FRANCO MENENDEZ RICARDO JAVIER</t>
  </si>
  <si>
    <t>GEDATECU S.A.</t>
  </si>
  <si>
    <t>LEON CAICEDO JORGE VINICIO</t>
  </si>
  <si>
    <t>LOJANOS TELECOMUNICACIONES ASTRONETV CIA. LTDA.</t>
  </si>
  <si>
    <t>MORALES MERA LUIS FABRICIO</t>
  </si>
  <si>
    <t>ORDOÑEZ PEÑAFIEL KLEVER RENAN</t>
  </si>
  <si>
    <t>PEREZ PEREZ DARWIN ENRIQUE</t>
  </si>
  <si>
    <t>PINCAY BAYAS NARCISA ESPERANZA</t>
  </si>
  <si>
    <t>QUICKLYNET S.A.</t>
  </si>
  <si>
    <t>SERVICIOS DE TELECOMUNICACIONES HUAQUILLASVISION CIA. LTDA.</t>
  </si>
  <si>
    <t>SERVICIOS DE TELECOMUNICACIONES NARANJALTEVE CIA. LTDA.</t>
  </si>
  <si>
    <t>TELESYSTEMSA S.A.</t>
  </si>
  <si>
    <t>TUAREZ MOREIRA CARMEN GLORIA</t>
  </si>
  <si>
    <t>YUQUILEMA SINALUIZA ANA MARIA</t>
  </si>
  <si>
    <t>TELENLACES SISTEMAS Y TELECOMUNICACIONES</t>
  </si>
  <si>
    <t>TOTAL INTERNET FIJO</t>
  </si>
  <si>
    <t>TOTAL BANDA ANCHA</t>
  </si>
  <si>
    <t>GRÁFICO</t>
  </si>
  <si>
    <t>OTECEL S.A</t>
  </si>
  <si>
    <t>ORDENADO DE MAYOR A MENOR</t>
  </si>
  <si>
    <t>Notas:</t>
  </si>
  <si>
    <t>Nota 2:</t>
  </si>
  <si>
    <t>Nota 1:</t>
  </si>
  <si>
    <t>Nota 3:</t>
  </si>
  <si>
    <t>Nota 4:</t>
  </si>
  <si>
    <t>La información publicada, correspondiente al Servicio de Internet, presenta datos referente a Cuentas del Servicio de Internet Fijo. Para el cálculo de usuario  se debe realizar la estimación correspondiente.</t>
  </si>
  <si>
    <t xml:space="preserve">Nota 5: </t>
  </si>
  <si>
    <t>Se actualizaron datos correspondientes a marzo y junio de 2019 de Cuentas de Internet Fijo, debido a depuración y actualización de cuentas de prestadores subidas a SIETEL.</t>
  </si>
  <si>
    <t>CAICEDO CARRERA DAVID JHONATAN</t>
  </si>
  <si>
    <t>CALVA BRITO IVAN EDUARDO</t>
  </si>
  <si>
    <t>CAMACHO CALVOPIÑA BYRON RODRIGO</t>
  </si>
  <si>
    <t>CANTOS BELLO MARIO ANDRES</t>
  </si>
  <si>
    <t>CAÑAR SOTO FULBIO VICENTE</t>
  </si>
  <si>
    <t>CEDEÑO ALVARADO DAVID ISRAEL</t>
  </si>
  <si>
    <t>CEVALLOS MOLINA YADIRA ANUNCIATA</t>
  </si>
  <si>
    <t>COLORADOSVISION CIA. LTDA.</t>
  </si>
  <si>
    <t>CONCRELTEC CIA. LTDA.</t>
  </si>
  <si>
    <t>ENERGYTV S.A.</t>
  </si>
  <si>
    <t>GARZON JATIVA WILLIAM ARMANDO</t>
  </si>
  <si>
    <t>GILER ALAVA EMERSON ALEXANDER</t>
  </si>
  <si>
    <t>ILLICACHI TENE LUIS ALFONSO</t>
  </si>
  <si>
    <t>LIFIRED S.A.</t>
  </si>
  <si>
    <t>LOAYZA BARBA LEYDY MARIUXI</t>
  </si>
  <si>
    <t>LOPEZ CHANGO CARLA ESTEFANIA</t>
  </si>
  <si>
    <t>MAGOZOLUTIONS S.A.</t>
  </si>
  <si>
    <t>MARIÑO BARRIGA MARIA DEL CARMEN</t>
  </si>
  <si>
    <t>MENDOZA CAJAS ELSA ISABEL</t>
  </si>
  <si>
    <t>NETDIGITAL S.A.</t>
  </si>
  <si>
    <t>OCAMPO HERAS JUAN ERNESTO</t>
  </si>
  <si>
    <t>QUANTICORP S.A.</t>
  </si>
  <si>
    <t>RIVERA ALVARADO EMILIA FERNANDA</t>
  </si>
  <si>
    <t>SPEEDYNET C.A.</t>
  </si>
  <si>
    <t>TELCOEXPRESS S.A.</t>
  </si>
  <si>
    <t>TOBANDA RAMOS GRIMA MARLENE</t>
  </si>
  <si>
    <t>UNCLICKGO S.A.</t>
  </si>
  <si>
    <t>VEGA ZAMBRANO SILVIO ANDRES</t>
  </si>
  <si>
    <t>VILLEGAS ZAMBRANO BRYAN JAIR</t>
  </si>
  <si>
    <t>ALULEMA PEREZ JAIME MANUEL</t>
  </si>
  <si>
    <t>BARRIGAS CASTILLO HECTOR AUGUSTO</t>
  </si>
  <si>
    <t>CACUANGO TANDAYAMO JUAN CARLOS</t>
  </si>
  <si>
    <t>COBOS SALAZAR JORGE EDUARDO</t>
  </si>
  <si>
    <t>CRUZ ALTAMIRANO CARMEN CECILIA</t>
  </si>
  <si>
    <t>EMPRESA PUBLICA ESTRATEGICA CORPORACION ELECTRICA DEL ECUADOR CELEC EP</t>
  </si>
  <si>
    <t>ENLAZATE SERVICIOS DE TELECOMUNICACIONES S.A.</t>
  </si>
  <si>
    <t>ERAZO SANCHEZ JUAN JOSE</t>
  </si>
  <si>
    <t>GANCHOZO CEDEÑO STEFANIA CAROLINA</t>
  </si>
  <si>
    <t>IBARRA LOOR GABRIELA LILIBETH</t>
  </si>
  <si>
    <t>IPIALES LIMAICO MARIO GONZALO</t>
  </si>
  <si>
    <t>LIMAICO TAMBA WILSON VINICIO</t>
  </si>
  <si>
    <t>MENDOZA BONILLA MANUEL EFRAIN</t>
  </si>
  <si>
    <t>PASTAZATV S.A.</t>
  </si>
  <si>
    <t>PUCHAICELA SARANGO JAIRO ALBERTO</t>
  </si>
  <si>
    <t>QUITO CALDERON MARIO OSWALDO</t>
  </si>
  <si>
    <t>SANCHO LOPEZ CRISTIAN STALIN</t>
  </si>
  <si>
    <t>SMART DIGITAL COMMUNICATIONS COMDINTEL S.A.</t>
  </si>
  <si>
    <t>TELEBUCAY S.A.</t>
  </si>
  <si>
    <t>TONATO TIRADO VICTOR HUGO</t>
  </si>
  <si>
    <t>VERA RUIZ DAIRA VANESSA</t>
  </si>
  <si>
    <t>Fuente: SIETEL- ARCOTEL</t>
  </si>
  <si>
    <t>BAQUE HOLGUIN LUIS WILMER</t>
  </si>
  <si>
    <t>BARREIRO MENENDEZ SILVIA BEATRIZ</t>
  </si>
  <si>
    <t>BRAVO ENCARNACION JUAN VICENTE</t>
  </si>
  <si>
    <t>CABRERA VELEZ ELIO DAVID</t>
  </si>
  <si>
    <t>CAMACHO YELA MONICA YESENIA</t>
  </si>
  <si>
    <t>CARRANCO GOMEZ NARCISA DE JESUS</t>
  </si>
  <si>
    <t>CASTILLO SANCHEZ TANNIA ELIZABETH</t>
  </si>
  <si>
    <t>CHACHA CHUCAY JOSE ANDRES</t>
  </si>
  <si>
    <t>CHACON AYALA RICHARD ESTEBAN</t>
  </si>
  <si>
    <t>CONEXIONTOTAL S.A.</t>
  </si>
  <si>
    <t>CORPORACION DE TELECOMUNICACIONES CORPEFIBRA S.A.</t>
  </si>
  <si>
    <t>DV TELEVISION DVTV S.A.</t>
  </si>
  <si>
    <t>ELECTRONIC &amp; TELECOMMUNICATIONS SOLUTIONS ETELNETSOL CIA. LTDA.</t>
  </si>
  <si>
    <t>ESPINOZA GARCIA LEONARDO JUNIOR</t>
  </si>
  <si>
    <t>FARINANGO QUILUMBAQUIN FAUSTO DAVID</t>
  </si>
  <si>
    <t>GUZMAN SANCHO CESAR CARLINO</t>
  </si>
  <si>
    <t>MACAS ULLAURI MARCO ANDRES</t>
  </si>
  <si>
    <t>MANCERO GUEVARA PEDRO SALOMON</t>
  </si>
  <si>
    <t>MENA VELASQUEZ JUAN CARLOS</t>
  </si>
  <si>
    <t>MENDEZ SESME JEFFERSON RUBEN</t>
  </si>
  <si>
    <t>MENDOZA CORDOVA HENRY DAVID</t>
  </si>
  <si>
    <t>MOSQUERA GOYA ERNESTO ALEJANDRO</t>
  </si>
  <si>
    <t>OCTELCO OBRAS Y CONSTRUCCIONES DE TELECOMUNICACIONES C.L.</t>
  </si>
  <si>
    <t>PABLO SEXTO-HUAMBOYA TELECOMUNICACIONES C.L.</t>
  </si>
  <si>
    <t>PAILLACHO QUILUMBA EDWIN GONZALO</t>
  </si>
  <si>
    <t>PULECIO VILLALVA ALEJANDRO DARIO</t>
  </si>
  <si>
    <t>QUICALIQUIN QUILLIGANA DIEGO DAVID</t>
  </si>
  <si>
    <t>RAMIREZ MARCIAL JOSE MIGUEL</t>
  </si>
  <si>
    <t>RIOS ENCALADA AUGUSTO ERIBERTO</t>
  </si>
  <si>
    <t>RIVERCABLENET C.L.</t>
  </si>
  <si>
    <t>ROMERO VILLANUEVA NESTOR ADRIAN</t>
  </si>
  <si>
    <t>ROOSEMBERG ORDOÑEZ OSWALDO MANUEL</t>
  </si>
  <si>
    <t>SERVICIOS DE TELECOMUNICACIONES LATEVECOM CIA. LTDA.</t>
  </si>
  <si>
    <t>SOLUCIONES Y SERVICIOS ITMEGAGITEL CIA. LTDA.</t>
  </si>
  <si>
    <t>SPEEDYCOM CIA. LTDA.</t>
  </si>
  <si>
    <t>SUQUILANDA ZARUMA JEIMY ELIZABETH</t>
  </si>
  <si>
    <t>TAPUYO AÑAPA HECTOR JOSUE</t>
  </si>
  <si>
    <t>TELCOWARE S.A.</t>
  </si>
  <si>
    <t>TELEVISION MONTALVO VISION MONVISION S.A.</t>
  </si>
  <si>
    <t>VALLEJO SARAGURO EDISON EDUARDO</t>
  </si>
  <si>
    <t>VERA CORNEJO RAFAEL CLEMENTE</t>
  </si>
  <si>
    <t>ZUÑIGA MAYORGA JORGE LUIS</t>
  </si>
  <si>
    <t>GRUPO BRAVCO S.A.</t>
  </si>
  <si>
    <t>AMDAMUNET C.L.</t>
  </si>
  <si>
    <t>CONSULTORA MUNDO WEB COMUWEB CIA. LTDA.</t>
  </si>
  <si>
    <t>CORONEL GARCIA BRAYANN JAVIER</t>
  </si>
  <si>
    <t>DIAZ FLORES JOSE LUIS</t>
  </si>
  <si>
    <t>ESPINDOLA NARVAEZ DIEGO EDMUNDO</t>
  </si>
  <si>
    <t>FAST-AIR-TELECOM CIA. LTDA.</t>
  </si>
  <si>
    <t>GARDEAZABAL ANGEL GUILLERMO</t>
  </si>
  <si>
    <t>GUAMAN JAPON JUAN CARLOS</t>
  </si>
  <si>
    <t>HURTADO QUIROZ ERICK RAMIRO</t>
  </si>
  <si>
    <t>LONDOÑO JUMBO DARIO XAVIER</t>
  </si>
  <si>
    <t>MORAN PINEDA DIANA MARIBEL</t>
  </si>
  <si>
    <t>PAREDES PLUAS BRYAN JOSUE</t>
  </si>
  <si>
    <t>RIOS VISION NETSURF RIOSANET S.A.</t>
  </si>
  <si>
    <t>VILLAFUERTE MACIAS ISAAC JOSUE</t>
  </si>
  <si>
    <t>ZAMBRANO VALDEZ ROSA MAGDALENA</t>
  </si>
  <si>
    <t>ALTERNAVISION TRONCALTEVE S. A.</t>
  </si>
  <si>
    <t>ARMIJOS CARRION MARIA BEATRIZ</t>
  </si>
  <si>
    <t>CALO MUELA MARIO ALCIDES</t>
  </si>
  <si>
    <t>CASTRO CANDO MARIA ELISA</t>
  </si>
  <si>
    <t>CEDEÑO PARRAGA OLIVIA CRISTINA</t>
  </si>
  <si>
    <t>CEVALLOS AMAGUAY JHERRY FERNANDO</t>
  </si>
  <si>
    <t>CHILA PARRAGA KELVIN ANTONIO</t>
  </si>
  <si>
    <t>COMPAÑIA EN NOMBRE COLECTIVO AGUILAR AGUILAR ASOCIADOS Y COMPAÑIA</t>
  </si>
  <si>
    <t>CONEXIONES TECNOLOGICAS CORPECONET S.A.</t>
  </si>
  <si>
    <t>DE LA A VILELA FRANKLIN FABRICIO</t>
  </si>
  <si>
    <t>DESPLIEGUE COMPUTACIONAL E INTERNET DCNET S.A.</t>
  </si>
  <si>
    <t>ECUAFIBRA S.A.</t>
  </si>
  <si>
    <t>FLASHNET-FIBER S.A</t>
  </si>
  <si>
    <t>GARCIA GARCIA ROSA CORINA</t>
  </si>
  <si>
    <t>GARCIA MACIAS JONATHAN OSWALDO</t>
  </si>
  <si>
    <t>GARCIA PONCE MARCIA ALEXANDRA</t>
  </si>
  <si>
    <t>GRUPO SPEEDNET TELECOM-SDT CIA. LTDA.</t>
  </si>
  <si>
    <t>GUAITA TOAPANTA JUAN ABEL</t>
  </si>
  <si>
    <t>HOMENET-FIBER S.A.</t>
  </si>
  <si>
    <t>INPRONET-INGENIERIA CIA. LTDA.</t>
  </si>
  <si>
    <t>LITUMA LOPEZ CARLOS JULIO</t>
  </si>
  <si>
    <t>MAIGUA AYALA WALTER ELICEO</t>
  </si>
  <si>
    <t>MELENDRES BONILLA VICTOR HUGO</t>
  </si>
  <si>
    <t>MORA CUSME MANUEL DE LA CRUZ</t>
  </si>
  <si>
    <t>OPTILINK CIA. LTDA.</t>
  </si>
  <si>
    <t>OSTAIZA CEDEÑO LUISA ESPERANZA</t>
  </si>
  <si>
    <t>PAUCAR TUSA DELIA ROCIO</t>
  </si>
  <si>
    <t>QUIROZ FALCONES JIMMY ENRIQUE</t>
  </si>
  <si>
    <t>RIOBIT CIA. LTDA.</t>
  </si>
  <si>
    <t>ROMERO DELGADO CRISTHIAN JAVIER</t>
  </si>
  <si>
    <t>SANCHEZ SANCHEZ OMAR GIOVANNI</t>
  </si>
  <si>
    <t>SANCHEZ YUNGA ANDREA NARCISA</t>
  </si>
  <si>
    <t>SATCOMPU CIA. LTDA.</t>
  </si>
  <si>
    <t>SERVICIOS DE TELECOMUNICACIONES FIBERLINK FIBERMEDIA CIA. LTDA.</t>
  </si>
  <si>
    <t>SERVICIOS DE TELECOMUNICACIONES PAJANTEVE S.A.</t>
  </si>
  <si>
    <t>SILVEGNET-FIBER S.A.</t>
  </si>
  <si>
    <t>SMITELK S.A.</t>
  </si>
  <si>
    <t>SUAREZ MONTALVO JORGE OSWALDO</t>
  </si>
  <si>
    <t>TELLO CARRILLO OMAR SANTIAGO</t>
  </si>
  <si>
    <t>VACACELA MARTINEZ STALIN RUBEN</t>
  </si>
  <si>
    <t>ALARCON SERRANO ITALO RIGOBERTO</t>
  </si>
  <si>
    <t>ASSISNET S.A.</t>
  </si>
  <si>
    <t>BLENET CIA. LTDA.</t>
  </si>
  <si>
    <t>BRAVO ENCARNACION EDUARDO RODOLFO</t>
  </si>
  <si>
    <t>BRAVO ZAMORA ALBA JANETH</t>
  </si>
  <si>
    <t>CAROLINA-NET CIA LTDA.</t>
  </si>
  <si>
    <t>CATUCUAGO TOCAGON SEGUNDO CESAR</t>
  </si>
  <si>
    <t>COELLO VITERI DANNY DANIEL</t>
  </si>
  <si>
    <t>COMUNICA-TE S.A.</t>
  </si>
  <si>
    <t>CONECTTELC CIA. LTDA.</t>
  </si>
  <si>
    <t>COUTURE NORMAN BASIL</t>
  </si>
  <si>
    <t>CUJI SANCHEZ GABRIELA ISABEL</t>
  </si>
  <si>
    <t>DIAZ ESPINOZA RAUL ANTONIO</t>
  </si>
  <si>
    <t>ELIZALDE RUIZ SILVIA PATRICIA</t>
  </si>
  <si>
    <t>ESTRELLA ZAVALA LUIS ALBERTO</t>
  </si>
  <si>
    <t>GONZALEZ VALENCIA OLIVER MAURICIO</t>
  </si>
  <si>
    <t>HERAS ZAMBRANO JACKSON STEEVE</t>
  </si>
  <si>
    <t>INNO FIBER INFI CIA. LTDA.</t>
  </si>
  <si>
    <t>INTRIAGO FLOR CARLOS JAVIIER</t>
  </si>
  <si>
    <t>LITORFLEX S.A.</t>
  </si>
  <si>
    <t>LOOR BRUNO VICTOR VICENTE</t>
  </si>
  <si>
    <t>MARTINEZ JURADO EVELIN PAOLA</t>
  </si>
  <si>
    <t>MUVECOM C.L.</t>
  </si>
  <si>
    <t>NEXT-TELECOM S.A.</t>
  </si>
  <si>
    <t>ONET S.A.</t>
  </si>
  <si>
    <t>OÑA RIERA JEFFERSON FABIAN</t>
  </si>
  <si>
    <t>PACHALA QUINATOA GABRIEL IVAN</t>
  </si>
  <si>
    <t>RIONET SERVICIOS DE TELECOMUNICACIONES S.A.</t>
  </si>
  <si>
    <t>RONQUILLO ESPINOZA ANA ELIZABETH</t>
  </si>
  <si>
    <t>SANCHEZ GRENOW ANGEL DANIEL</t>
  </si>
  <si>
    <t>SAQUICUYA AMENDAÑO DIEGO PATRICIO</t>
  </si>
  <si>
    <t>SIGUENZA SUSCAL DENYS MARCELO</t>
  </si>
  <si>
    <t>SILVA CORRALES DANIEL FERNANDO</t>
  </si>
  <si>
    <t>SIVINTA ALMACHI JUAN PEDRO</t>
  </si>
  <si>
    <t>SOCIEDAD CIVIL FIBRAMARC</t>
  </si>
  <si>
    <t>TANDAZO MERA MANUEL IGNACIO</t>
  </si>
  <si>
    <t>TIPAN VARGAS LUIS MARCELO</t>
  </si>
  <si>
    <t>VACA ANCHATUÑA HENRY GEOVANNY</t>
  </si>
  <si>
    <t>VILLANUEVA PINTO JOSE LUIS</t>
  </si>
  <si>
    <t>VITERI HERNANDEZ CHRYSTIAN PATRICIO</t>
  </si>
  <si>
    <t>YANCHAGUANO NICOLALDE GUSTAVO JAVIER</t>
  </si>
  <si>
    <t>YASELGA ANTAMBA WILIAN VINICIO</t>
  </si>
  <si>
    <t>AGUAS FALCONES JORGE ENRIQUE</t>
  </si>
  <si>
    <t>ANGULO CHICAIZA MARIA LUZMILA</t>
  </si>
  <si>
    <t>BALSECA CALUÑA ROLANDO ALCIVAR</t>
  </si>
  <si>
    <t>BARRERA RAMIREZ OMAR MEMIN</t>
  </si>
  <si>
    <t>BRAVO ARREAGA BETSY TULMIRA</t>
  </si>
  <si>
    <t>CABLEPLUSJAMA S.A.</t>
  </si>
  <si>
    <t>CAICEDO ROMO JHONNY FERNANDO</t>
  </si>
  <si>
    <t>CAICHE YAGUAL FABIAN FERNANDO</t>
  </si>
  <si>
    <t>CARPIO LEON LUCIA</t>
  </si>
  <si>
    <t>CEVALLOS MENDOZA LINDEMBERG WILBERTO</t>
  </si>
  <si>
    <t>CHANCUSIG CHANCUSIG TANIA PAOLA</t>
  </si>
  <si>
    <t>CHILIQUINGA IZA HOLGER MILTON</t>
  </si>
  <si>
    <t>CHILLAN CUSI DANILO MANUEL</t>
  </si>
  <si>
    <t>COMUNICACIONES DIGITALES INTELIGENTES LIFEWORLD S.A.</t>
  </si>
  <si>
    <t>CONEXION TOTAL S.A. COTOT</t>
  </si>
  <si>
    <t>CONGACHA CONGACHA WILLIAM ANDRES</t>
  </si>
  <si>
    <t>CONTRERAS CASTRO BENNY WLADIMIR</t>
  </si>
  <si>
    <t>CORPORACION TENAVISION CATV CIA. LTDA.</t>
  </si>
  <si>
    <t>DECTELL SISTEMAS Y TELECOMUNICACIONES C.L.</t>
  </si>
  <si>
    <t>ESPINOZA SOLARTE ELIAS SAMUEL</t>
  </si>
  <si>
    <t>FIBRAPOINT S.A.</t>
  </si>
  <si>
    <t>FLORES ACEVO XIMENA MARILU</t>
  </si>
  <si>
    <t>GOMEZ NIETO LEONEL FRANCISCO</t>
  </si>
  <si>
    <t>GYGANET S.A.</t>
  </si>
  <si>
    <t>JACOME PRUNA MAYRA ROSARIO</t>
  </si>
  <si>
    <t>LEMA NARANJO JULIO CESAR</t>
  </si>
  <si>
    <t>MEDINA ANDRADE ROSA MARICELA</t>
  </si>
  <si>
    <t>MEDINA CEVALLOS CARLOS FIDEL</t>
  </si>
  <si>
    <t>MONCAYO VERA MARIA MAGDALENA</t>
  </si>
  <si>
    <t>MORETA ALTAÑA JOSE PABLO</t>
  </si>
  <si>
    <t>ORION NET ORIONNET S.A. B.I.C.</t>
  </si>
  <si>
    <t>PINARGOTE BRAVO JOEL LENIN</t>
  </si>
  <si>
    <t>PINEDA ZAMBRANO ALISON ESTEFANIA</t>
  </si>
  <si>
    <t>RADIO Y TELEVISION EL CHACO RTVCHACO S.A.</t>
  </si>
  <si>
    <t>RIVERA GUEVARA VIVIANA ALEXANDRA</t>
  </si>
  <si>
    <t>SERVIVALLEBLEK CIA. LTDA.</t>
  </si>
  <si>
    <t>SMART TECHNOLOGY S.A. TECHSMART</t>
  </si>
  <si>
    <t>TAPIA SALINAS MODESTO EDUARDO</t>
  </si>
  <si>
    <t>TENEDA CORPORACION CIA. LTDA.</t>
  </si>
  <si>
    <t>TORRES MOYA MARCO ANTONIO</t>
  </si>
  <si>
    <t>VELOCITYNET C.A.</t>
  </si>
  <si>
    <t>VILLAMAGUA TINITANA CRISTIAN JOSE</t>
  </si>
  <si>
    <t>YANGE PEÑALOZA ANDREA ROSIBEL</t>
  </si>
  <si>
    <t>ALMACHI ÑACATO LUIS MAGNO</t>
  </si>
  <si>
    <t>ANDEAN-TELECOM S.A.S.</t>
  </si>
  <si>
    <t>ANDESAT ECUADOR S.A.</t>
  </si>
  <si>
    <t>ANDRADE SOZORANGA XAVIER ENRRIQUE</t>
  </si>
  <si>
    <t>ANTENA SATELITAL MT&amp;T ANSATTV S.A.</t>
  </si>
  <si>
    <t>ARMIJOS MARIN MANUEL VICENTE</t>
  </si>
  <si>
    <t>ARTEKSOLUTION APOYO EN REDES Y TECNOLOGIA CIA. LTDA</t>
  </si>
  <si>
    <t>AUCANCELA EVAS FRANCISCO</t>
  </si>
  <si>
    <t>BARCO MARQUEZ VICTOR JINSOP</t>
  </si>
  <si>
    <t>BERNAL SOLANO LUIS JAVIER</t>
  </si>
  <si>
    <t>CABLE EXPRESS CALSALTEL CIA. LTDA.</t>
  </si>
  <si>
    <t>CALDERON RIOS DAVID RAFAEL</t>
  </si>
  <si>
    <t>CALVA CALVA FREDY GUSTAVO</t>
  </si>
  <si>
    <t>CAMPOS DIAZ AMPARO ELIZABETH</t>
  </si>
  <si>
    <t>CARRANZA CHICHANDE GEOMAYRA CAROLINA</t>
  </si>
  <si>
    <t>CARRASCO GAVILANEZ MIRIAM LEONOR</t>
  </si>
  <si>
    <t>CEDEÑO CASTRO ANGELA SUSANA</t>
  </si>
  <si>
    <t>CHAVEZ SALAS ANGEL DAMIAN</t>
  </si>
  <si>
    <t>CORPORACION NAVPAZ CIA. LTDA.</t>
  </si>
  <si>
    <t>CRUZ VENTURA YIMI HERNAN</t>
  </si>
  <si>
    <t>DUCHI DUCHI LUIS ERNESTO</t>
  </si>
  <si>
    <t>EQUYSUM EQUIPOS Y SUMINISTROS CIA. LTDA.</t>
  </si>
  <si>
    <t>ESCOBAR RODRIGUEZ CARLOS FABRICIO</t>
  </si>
  <si>
    <t>FIDEM SOLUTIONS ELECTROGIGA CIA.LTDA.</t>
  </si>
  <si>
    <t>GALARZA CHACON EDISON JAVIER</t>
  </si>
  <si>
    <t>GALLEGOS TERAN EDISON ANDRES</t>
  </si>
  <si>
    <t>GUEVARA VELOZ LUIS GIOVANI</t>
  </si>
  <si>
    <t>HC TELECOMUNICACIONES HCNET S.A.</t>
  </si>
  <si>
    <t>IMAICELA ASOCIADOS Y COMPAÑIA</t>
  </si>
  <si>
    <t>INTERCOMMERCE S.A.</t>
  </si>
  <si>
    <t>LEMA TIPAN EDISON GUILLERMO</t>
  </si>
  <si>
    <t>LEON MALDONADO FEDERICO ARTURO</t>
  </si>
  <si>
    <t>MARTINEZ GOMEZ GEOVANNY ALEJANDRO</t>
  </si>
  <si>
    <t>MAXXCON CIA. LTDA.</t>
  </si>
  <si>
    <t>MERO ANCHUNDIA GEORGE ALEXANDER</t>
  </si>
  <si>
    <t>NODUS NET S.A.S.</t>
  </si>
  <si>
    <t>OSORIO MURIEL HUGO EDUARDO</t>
  </si>
  <si>
    <t>REDMICTEL CIA. LTDA.</t>
  </si>
  <si>
    <t>ROMERO PULIDO LUZ ANIDT</t>
  </si>
  <si>
    <t>SANTA ELENA CABLETEVE CIA. LTDA.</t>
  </si>
  <si>
    <t>SERVICIOS DE TELECOMUNICACIONES PORTOVELOVISION CIA.LTDA.</t>
  </si>
  <si>
    <t>SMARTCONEXION CIA. LTDA.</t>
  </si>
  <si>
    <t>SOCIEDAD CIVIL CINE CABLE TV</t>
  </si>
  <si>
    <t>SOLORZANO BRAVO ELIAS JOSE</t>
  </si>
  <si>
    <t>TELECOMUNICACIONES TELEMERIDIANO TECOMERIDIA S.A.</t>
  </si>
  <si>
    <t>TELERAPID S.A.</t>
  </si>
  <si>
    <t>TITUAÑA MENDEZ JAIME MAURICIO</t>
  </si>
  <si>
    <t>TVCOLORNETWORK S.A.</t>
  </si>
  <si>
    <t>VARGAS MONTERO LIA FABIOLA</t>
  </si>
  <si>
    <t>VERA CALDERON JOSE ORLANDO</t>
  </si>
  <si>
    <t>*Datos actualizados a junio de 2021</t>
  </si>
  <si>
    <t>1000TEL CIA. LTDA.</t>
  </si>
  <si>
    <t>ALVARADO ZAMBRANO BYRON ENRIQUE</t>
  </si>
  <si>
    <t>ANGUETA SIERRA ADRIANA PAULINA</t>
  </si>
  <si>
    <t>ARAQUE FARINANGO MARTHA INES</t>
  </si>
  <si>
    <t>AVILA PAREDES DIEGO ARMANDO</t>
  </si>
  <si>
    <t>B&amp;C-TELECOM C.L.</t>
  </si>
  <si>
    <t>BARRERA RODRIGUEZ MAURO FERNANDO</t>
  </si>
  <si>
    <t>CAMPOVERDE &amp; BRAVO INGENIERIA CBING S.A.S.</t>
  </si>
  <si>
    <t>CASTILLO GUAIPA SERGIO JOAO</t>
  </si>
  <si>
    <t>CATAGÑA SUNTAXI PEDRO GUILLERMO</t>
  </si>
  <si>
    <t>CEDEÑO MEZA LIMBER JAVIER</t>
  </si>
  <si>
    <t>CHACON MOLINA ORLANDO PATRICIO</t>
  </si>
  <si>
    <t>CHALACO BURGOS VICTOR HUGO</t>
  </si>
  <si>
    <t>CHICAIZA ROMERO MONICA GABRIELA</t>
  </si>
  <si>
    <t>CHICAIZA TASINCHANO JUAN CARLOS</t>
  </si>
  <si>
    <t>COMERCIALIZADORA TUQUERRES &amp; ASOCIADOS MIKRO-NET S.A.</t>
  </si>
  <si>
    <t>COMM &amp; NET S.A.</t>
  </si>
  <si>
    <t>CONEXIONFAST SERVICIOS DE TELECOMUNICACIONES S.A.S.</t>
  </si>
  <si>
    <t>CONSTRUCTORA DE REDES DE TELECOMUNICACIONES BP TELECON BRICEÑO PALLO &amp; HIJOS CIA. LTDA.</t>
  </si>
  <si>
    <t>CORPORACION DE BIENES Y SERVICIOS TECNOLOGICOS INTELSA CIA. LTDA.</t>
  </si>
  <si>
    <t>CRAMCOMNET CIA. LTDA.</t>
  </si>
  <si>
    <t>DISPROTEC S.A.</t>
  </si>
  <si>
    <t>DREAMERSNET S.A.</t>
  </si>
  <si>
    <t>DUQUE REGALADO ANDREA SOLEDAD</t>
  </si>
  <si>
    <t>FIBERTELCOM C.L.</t>
  </si>
  <si>
    <t>FIBRAWEB S.A.S.</t>
  </si>
  <si>
    <t>FREE-NET DATOS Y TELEVISION DE ALTA VELOCIDAD FREE-NETSA S.A</t>
  </si>
  <si>
    <t>GARAICOA MARTINEZ BORIS ALCIDES</t>
  </si>
  <si>
    <t>GARCIA MERA ADONIS AGUSTIN</t>
  </si>
  <si>
    <t>GIGARED FLORES CIA. LTDA.</t>
  </si>
  <si>
    <t>GIL PEÑAFIEL PEDRO DAVID</t>
  </si>
  <si>
    <t>GONZALEZ SARANGO FREDY OSWALDO</t>
  </si>
  <si>
    <t>GUARANGA GUALLI EDISON</t>
  </si>
  <si>
    <t>HARO LUJANO EXON ROBERT</t>
  </si>
  <si>
    <t>IMTELECTRICOMPANY S.A.</t>
  </si>
  <si>
    <t>INTERNET POR FIBRA OPTICA FONET CIA. LTDA.</t>
  </si>
  <si>
    <t>IZA TASINCHANA FREDDY NEPTALI</t>
  </si>
  <si>
    <t>JACOME CHICAIZA GUSTAVO DANIEL</t>
  </si>
  <si>
    <t>LOOR RODRIGUEZ SANDY ADRIAN</t>
  </si>
  <si>
    <t>LOOR VELEZ JAIRO JOSE</t>
  </si>
  <si>
    <t>LOOR ZAMBRANO LUIS VICENTE</t>
  </si>
  <si>
    <t>MAJONET S.A.S.</t>
  </si>
  <si>
    <t>MAXI CULCAY JUAN RAMIRO</t>
  </si>
  <si>
    <t>MAYANZA BALLA JANNETH ALEXANDRA</t>
  </si>
  <si>
    <t>MEDINA CARTUCHE JOSE LUIS</t>
  </si>
  <si>
    <t>MEGASTEC S.A.S. B.I.C.</t>
  </si>
  <si>
    <t>MENDEZ QUINTERO ANGEL OTILIO</t>
  </si>
  <si>
    <t>MEZA LUNA LUIS MANUEL</t>
  </si>
  <si>
    <t>MITIS MADROÑERO HECTOR WILLIAN</t>
  </si>
  <si>
    <t>MOLINA PEREZ DIANA VALERIA</t>
  </si>
  <si>
    <t>MORA CUASTUSA ALEX EFREN</t>
  </si>
  <si>
    <t>MOYANO JAÑA ANGEL HERNAN</t>
  </si>
  <si>
    <t>MURILLO GUTIERREZ LAURA MARTHA</t>
  </si>
  <si>
    <t>NETWORKTELECOMUNICATIONSYSTEMS S.A.S.</t>
  </si>
  <si>
    <t>NETZONE-EC S.A.S.</t>
  </si>
  <si>
    <t>NIEVESELA ZHINGRI FLAVIO PATRICIO</t>
  </si>
  <si>
    <t>ORDOÑEZ PESANTEZ JEAN PAUL</t>
  </si>
  <si>
    <t>PADILLA CALDERON CRISTIAN ANDRES</t>
  </si>
  <si>
    <t>PICO OBANDO GLADYS MIRELLA</t>
  </si>
  <si>
    <t>QUILCA CABASCANGO LUIS ALFONSO</t>
  </si>
  <si>
    <t>QUISHPE VELANA SEGUNDO</t>
  </si>
  <si>
    <t>RAGAPO S.A.S.</t>
  </si>
  <si>
    <t>RED CORPORATIVA DE TELECOMUNICACIONES REDCOTEL CIA. LTDA.</t>
  </si>
  <si>
    <t>REDESTEL S.A.</t>
  </si>
  <si>
    <t>REYES BAQUE JACOB NEPTALI</t>
  </si>
  <si>
    <t>RIVERA ARREGUI FREDDY DUBERLY</t>
  </si>
  <si>
    <t>SERVICIO DE INTERNET RED PLUS MANABI</t>
  </si>
  <si>
    <t>SERVICIOS, VENTA E INSTALACION TECNOLOGICA MUÑOZ &amp; ARGOTE SOLTECSER S.A.</t>
  </si>
  <si>
    <t>SERVI-LION-NET CIA. LTDA.</t>
  </si>
  <si>
    <t>SHAKAY AGUINDA SAMUEL ALEXANDER</t>
  </si>
  <si>
    <t>SOLORZANO MEDINA GABRIELA ALEJANDRA</t>
  </si>
  <si>
    <t>TACURI TITUAÑA ELIGIO EFRAIN</t>
  </si>
  <si>
    <t>TAPIA TAPIA GALO MARCELO</t>
  </si>
  <si>
    <t>TAPIA YELA CARMEN ANGELITA</t>
  </si>
  <si>
    <t>TECNOLOGIAS DE NUEVA GENERACION TNG CIA.LTDA.</t>
  </si>
  <si>
    <t>TELECOM3000 S.A.</t>
  </si>
  <si>
    <t>TELREFELSA S.A.</t>
  </si>
  <si>
    <t>YUMBO ALVARADO EDWIN JOSE</t>
  </si>
  <si>
    <t>Datos actualizados a Septiembr de 2021, excepto la información de CNT (operadores móviles) que se mantiene los valores del mes de junio 2021, por los eventos técnicos que atraviesa dicha empresa</t>
  </si>
  <si>
    <t>CNT</t>
  </si>
  <si>
    <t>ADLINK S.A.</t>
  </si>
  <si>
    <t>AMAZONTVNET S.A.S.</t>
  </si>
  <si>
    <t>AREBALO SANDOVAL SARA GEOVANNA</t>
  </si>
  <si>
    <t>ASANET C.L.</t>
  </si>
  <si>
    <t>AYLLURED S.A.S.</t>
  </si>
  <si>
    <t>BRARIZATEL S.A.S.</t>
  </si>
  <si>
    <t>CACHIMUEL IMBAJOA JONATHAN JAVIER</t>
  </si>
  <si>
    <t>CAFA TELECOMUNICACIONES CAFATELCOM S.A.</t>
  </si>
  <si>
    <t>CALLE PUCHA JOSE GILBERTO</t>
  </si>
  <si>
    <t>CARRILLO MENA SARA ALEXANDRA</t>
  </si>
  <si>
    <t>CASTILLO QUIRANZA CRUZ TARQUINO</t>
  </si>
  <si>
    <t>CITYNETLC S. A.</t>
  </si>
  <si>
    <t>CONSORCIO ECUATORIANO DE REDES Y SATELITES CONREDSAT S.A.</t>
  </si>
  <si>
    <t>ELIZALDE ALVARADO EDUARDO JAVIER</t>
  </si>
  <si>
    <t>ENDARA PABON BRYAN LEANDRO</t>
  </si>
  <si>
    <t>ESPINOSA MOYA CARLOS GUILLERMO</t>
  </si>
  <si>
    <t>ESPINOSA SEGURA GUIDO PATRICIO</t>
  </si>
  <si>
    <t>FASTCONNECTION CIA. LTDA.</t>
  </si>
  <si>
    <t>FLORES VASQUEZ JIMMY ANGEL</t>
  </si>
  <si>
    <t>GIGAMAX S.A.</t>
  </si>
  <si>
    <t>GUALOTO RAMIREZ PAULO CESAR</t>
  </si>
  <si>
    <t>GUERRERO GUALSAQUI LUIS HUMBERTO</t>
  </si>
  <si>
    <t>HIDALGO SANTAMARIA MARCELO RICARDO</t>
  </si>
  <si>
    <t>HOLGUIN BRAVO CLARA MARIBEL</t>
  </si>
  <si>
    <t>ILLAPA CONDO EDMUNDO RAMIRO</t>
  </si>
  <si>
    <t>JARA TAPIA CATELIN MARGOTH</t>
  </si>
  <si>
    <t>JIMENEZ LOPEZ JOSE PEDRO</t>
  </si>
  <si>
    <t>JUMBO AMBULUDI ALEXANDER DARIO</t>
  </si>
  <si>
    <t>LESCOMM S.A.S.</t>
  </si>
  <si>
    <t>LOJANO TIMBE EDISSON ADRIAN</t>
  </si>
  <si>
    <t>LOOR LOOR JONNATHAN JAVIER</t>
  </si>
  <si>
    <t>MACIAS MONTERO DARLIN ARON</t>
  </si>
  <si>
    <t>MAKRO-NETCOMUNICACIONES CIA.LTDA.</t>
  </si>
  <si>
    <t>MENDOZA VALDIVIEZO MARIANA DEL CARMEN</t>
  </si>
  <si>
    <t>MOLINA SALAS ROBERTO NOE</t>
  </si>
  <si>
    <t>MORENO LOPEZ BYRON JULIO</t>
  </si>
  <si>
    <t>MQSATEL COMUNICACIONES S.A.</t>
  </si>
  <si>
    <t>NET1 S.A.</t>
  </si>
  <si>
    <t>NIETO TRELLES DILSON JHONATHAN</t>
  </si>
  <si>
    <t>OPTINET S.A.S. B.I.C.</t>
  </si>
  <si>
    <t>PACHECO GUERRERO OSWALDO DAVID</t>
  </si>
  <si>
    <t>PEREZ CHIGUANO MAIRA DEL ROCIO</t>
  </si>
  <si>
    <t>QUICKNET CORREA REQUENA CIA. LTDA.</t>
  </si>
  <si>
    <t>QUIROGA RAMON FELIX ANTONIO</t>
  </si>
  <si>
    <t>RAMIREZ FERNANDEZ JUAN CARLOS</t>
  </si>
  <si>
    <t>RAURA VACA FRANKLIN ABRAHAN</t>
  </si>
  <si>
    <t>RAYONET LTDA. CIA. LTDA.</t>
  </si>
  <si>
    <t>RODRIGUEZ PIBAQUE ABDON ORLANDO</t>
  </si>
  <si>
    <t>SANCHEZ LUCERO DANILO MARTIN</t>
  </si>
  <si>
    <t>SIETCOM S.A.S.</t>
  </si>
  <si>
    <t>TAPIA MENA JORGE ISAAC</t>
  </si>
  <si>
    <t>TELECOMUNICACIONES NETHOME CIA. LTDA.</t>
  </si>
  <si>
    <t>TELECONSTRUCSA S.A.</t>
  </si>
  <si>
    <t>TELEVISION ECHANDIA TVECHANDIA S.A.</t>
  </si>
  <si>
    <t>TISALEMA TISALEMA SEGUNDO ENRIQUE</t>
  </si>
  <si>
    <t>TOALOMBO QUIQUINTUÑA JOSE ALBERTO</t>
  </si>
  <si>
    <t>TRACKNET S.A.S.</t>
  </si>
  <si>
    <t>VIZCAINO BAUTISTA MARCELO JAVIER</t>
  </si>
  <si>
    <t>WEB-LIFE TELECOMUNICACIONES S.A.</t>
  </si>
  <si>
    <t>DESCRIPCIÓN INFORMACIÓN</t>
  </si>
  <si>
    <t xml:space="preserve">Nota 6: </t>
  </si>
  <si>
    <t xml:space="preserve">El dato de la población utilizado para el año 2022 corresponde al provisto por el INEC para el año 2022 del sistema nacional de información "Proyecciones y estudios demográficos 2021". </t>
  </si>
  <si>
    <t>Cuentas Totales ene-2022</t>
  </si>
  <si>
    <t>Cuentas Totales feb-2022</t>
  </si>
  <si>
    <t>AT&amp;T GLOBAL NElWORK SERVICES ECUADOR CIA. LTDA.</t>
  </si>
  <si>
    <t>BASTIDAS ROGEL ROBINSON DE JESUS</t>
  </si>
  <si>
    <t>BEJAR FEIJOO JAIME SANTIAGO</t>
  </si>
  <si>
    <t>BELTRAN MORILLO NATALIA MARIBEL</t>
  </si>
  <si>
    <t>BERMEO GUACHUN MARCO GIOVANNI</t>
  </si>
  <si>
    <t>CABLEORIENTE NET S.A.S.</t>
  </si>
  <si>
    <t>CALLE SHAGÑAY JOSE ENRIQUE</t>
  </si>
  <si>
    <t>CANGA GALARZA BYRON ANDRES</t>
  </si>
  <si>
    <t>CEDEÑO NUÑEZ VICTOR EMILIO</t>
  </si>
  <si>
    <t>CHARCO IÑIGUEZ KLEVER LUIS</t>
  </si>
  <si>
    <t>CIUDADDIGITAL S.A.</t>
  </si>
  <si>
    <t>COLCHA GUANANGA DIEGO JAVIER</t>
  </si>
  <si>
    <t>DIYER S.A.</t>
  </si>
  <si>
    <t>EQUTECHS S.A.</t>
  </si>
  <si>
    <t>FASTCONEXION S.A.</t>
  </si>
  <si>
    <t>FLORES SACA CRISTHIAN DANIEL</t>
  </si>
  <si>
    <t>FREIRE FREIRE MARICELA CECIBEL</t>
  </si>
  <si>
    <t>GARCIA MESIAS YESSENIA FERNANDA</t>
  </si>
  <si>
    <t>GARCÍA OJEDA ANGELO JHOEL</t>
  </si>
  <si>
    <t>GIGAREDSA S.A.</t>
  </si>
  <si>
    <t>GOMES COMUNICACIONES DATATV CIA. LTDA</t>
  </si>
  <si>
    <t>GONZALEZ GUTIERREZ MICHAEL JOHAN</t>
  </si>
  <si>
    <t>GRANDA REYES EDGAR RAMIRO</t>
  </si>
  <si>
    <t>GUALLANET S.A.S.</t>
  </si>
  <si>
    <t>GUAPI LOMBEIDA ORLANDO BLADIMIR</t>
  </si>
  <si>
    <t>GUARTAN TIRADO JORGE LUIS</t>
  </si>
  <si>
    <t>GUATO CHILIQUINGA LIGIA HELENA</t>
  </si>
  <si>
    <t>GUERRERO VELIZ PABLO ROLANDO</t>
  </si>
  <si>
    <t>GUIMER-COMUNICACIONES S.A.</t>
  </si>
  <si>
    <t>HERRERA SOTO FRANKLIN FABIAN</t>
  </si>
  <si>
    <t>IGUIQUITIN APUPALO CARLOS MARCELO</t>
  </si>
  <si>
    <t>IPCOM CIA. LTDA.</t>
  </si>
  <si>
    <t>JIMENEZ CURILLO GUSTAVO TRAJANO</t>
  </si>
  <si>
    <t>KUFFO CABLES TV KUFFOCABLES CIA.LTDA.</t>
  </si>
  <si>
    <t>LOOR CHAVEZ ANDY BRYAN</t>
  </si>
  <si>
    <t>LOORSAF NET S.A.S.</t>
  </si>
  <si>
    <t>LOZANO RUIZ LEONARDO RAFAEL</t>
  </si>
  <si>
    <t>MADRID SALAZAR NELSON YOLUIS</t>
  </si>
  <si>
    <t>MARTINEZ LLUMIQUINGA DIEGO ARMANDO</t>
  </si>
  <si>
    <t>MORALES VERGARA MARÍA JOSÉ</t>
  </si>
  <si>
    <t>NAGUA ERREYES WLADIMIR ALIPIO</t>
  </si>
  <si>
    <t>NAULA GUALLPA WALTER JAIRO</t>
  </si>
  <si>
    <t>NETGOD S.A.S.</t>
  </si>
  <si>
    <t>NOVUSNET CIA. LTDA.</t>
  </si>
  <si>
    <t>OCEAN-NET S.A.</t>
  </si>
  <si>
    <t>OPTHIMAING TELECOMUNICACIONES S.A.</t>
  </si>
  <si>
    <t>PAALLNET CIA. LTDA.</t>
  </si>
  <si>
    <t>PALLASCO RIVERA GUIDO WASHINGTON</t>
  </si>
  <si>
    <t>PAZQUEL BARROSO YESSENIA PAMELA</t>
  </si>
  <si>
    <t>PELAEZ AUCAY EDWIN ALEXANDER</t>
  </si>
  <si>
    <t>PEREZ GILCES JONATHAN DAMIAN</t>
  </si>
  <si>
    <t>PINCAY FERNANDEZ JULIO MIGUEL</t>
  </si>
  <si>
    <t>POMA SACA JHON TAYLOR</t>
  </si>
  <si>
    <t>QUINCHIGUANGO PUMA JENNY DANIELA</t>
  </si>
  <si>
    <t>QUITOFIBRANET CIA. LTDA.</t>
  </si>
  <si>
    <t>RAPPI NET CIA. LTDA.</t>
  </si>
  <si>
    <t>REALPE HERRERA ROMMEL WILLIAN</t>
  </si>
  <si>
    <t>RIERA CERDA MANUEL MESIAS</t>
  </si>
  <si>
    <t>ROJAS GUAMBIANGO EDISON FABIAN</t>
  </si>
  <si>
    <t>ROMO CORDOVA ENRIQUE GERMAN</t>
  </si>
  <si>
    <t>RONQUILLO HABRAJAN ANGEL VINICIO</t>
  </si>
  <si>
    <t>S&amp;M ASOCIADOS S.A.</t>
  </si>
  <si>
    <t>SAÁ MONTESDEOCA SONIA MAGDALENA</t>
  </si>
  <si>
    <t>SALAS ATAHUALPA HECTOR IVAN</t>
  </si>
  <si>
    <t>SALTOS GILER GRIGSON NORBERTO</t>
  </si>
  <si>
    <t>SANCHEZ ALVARADO RAUL MIGUEL ANGEL</t>
  </si>
  <si>
    <t>SANGUANO MONTAGUANO VICENTE RODRIGO</t>
  </si>
  <si>
    <t>SARITAMA DIAZ ROSA IBELIA</t>
  </si>
  <si>
    <t>SERTELOMEGA S.A.S.</t>
  </si>
  <si>
    <t>SERVICIOS DE TELECOMUNICACIONES FLYBERCOM CIA. LTDA.</t>
  </si>
  <si>
    <t>SITMK S.A.S.</t>
  </si>
  <si>
    <t>SOCIEDAD CIVIL Y COMERCIAL TVDATOS S.C.C.</t>
  </si>
  <si>
    <t>TECNYTEL NET TECNET S.A.</t>
  </si>
  <si>
    <t>TITUAÑA ALCACIEGA CARLOS ADOLFO</t>
  </si>
  <si>
    <t>TORRES ANDRADE MARCO TULIO</t>
  </si>
  <si>
    <t>TORRES TUBON LUDWING FABRICIO</t>
  </si>
  <si>
    <t>TUQUERRES PEREZ ALEX DARIO</t>
  </si>
  <si>
    <t>VASQUEZ ALARCON CRISTHIAN EDUARDO</t>
  </si>
  <si>
    <t>VÁSQUEZ ZAMBRANO MIGUEL ALEJANDRO</t>
  </si>
  <si>
    <t>VEINTIMILLA LLIVI MARIO FERNANDO</t>
  </si>
  <si>
    <t>VEPLUS S.A.</t>
  </si>
  <si>
    <t>VERA CARDENAS ITEL EDUARDO</t>
  </si>
  <si>
    <t>VIVAR MARIA TERESA</t>
  </si>
  <si>
    <t>ZAMNETTELCOM S.A.S</t>
  </si>
  <si>
    <t>ZUMBA RODRIGUEZ JHON ALEXANDER</t>
  </si>
  <si>
    <t>2022*</t>
  </si>
  <si>
    <t>Cuentas Totales mar-2022</t>
  </si>
  <si>
    <t>Abonados Fijo Maezo 2022</t>
  </si>
  <si>
    <t>Fecha de publicación: Julio 2022</t>
  </si>
  <si>
    <t>Fecha de corte: Junio 2022 (II Trimestre)</t>
  </si>
  <si>
    <t>ALCIVAR MACIAS MARTHA DE JESUS</t>
  </si>
  <si>
    <t>ALVARIO ALVIA CARLOS ALFREDO</t>
  </si>
  <si>
    <t>AMMAZONTVNET CIA. LTDA.</t>
  </si>
  <si>
    <t>ANDRANGO GUALAVISI LUIS MIGUEL</t>
  </si>
  <si>
    <t>APOLO GALLARDO ELITA MIREIRA</t>
  </si>
  <si>
    <t>ARK-TELECOM-EC - SOLUCIONES INFORMÁTICAS Y TELECOMUNICACIONES S.A.S.</t>
  </si>
  <si>
    <t>AXESS NETWORKS SOLUTIONS ECUADOR S.A.</t>
  </si>
  <si>
    <t>AZZINET CIA. LTDA.</t>
  </si>
  <si>
    <t>BENALCÁZAR MENDOZA DIEGO FERNANDO</t>
  </si>
  <si>
    <t>BLACIO ESPINOZA HEINERT OMAR</t>
  </si>
  <si>
    <t>BRAVO RODRIGUEZ ERNESTO FERNANDO</t>
  </si>
  <si>
    <t>COLIMBA ESCOLA HECTOR FABIAN</t>
  </si>
  <si>
    <t>CONDOLO GUAYA ANGEL BENIGNO</t>
  </si>
  <si>
    <t>DIGINETXA S.A.</t>
  </si>
  <si>
    <t>ESPIN MURMINACHO JULIO CESAR</t>
  </si>
  <si>
    <t>GLOBALSPEED S.A.S.</t>
  </si>
  <si>
    <t>GROUNDNET S.A.</t>
  </si>
  <si>
    <t>GUANO PUCACHAQUI CARLOS MARCELO</t>
  </si>
  <si>
    <t>JACOME GALARZA JHONI JOEL</t>
  </si>
  <si>
    <t>JÁCOME PRUNA MAYRA ROSARIO</t>
  </si>
  <si>
    <t>JANA&amp;ASOCIADOS CIA. LTDA.</t>
  </si>
  <si>
    <t>JARAMILLO VERDEZOTO EMMA CARLOTA</t>
  </si>
  <si>
    <t>LLUMIGUSIN PADILLA PAULINA ENRIQUETA</t>
  </si>
  <si>
    <t>LOOR ALCIVAR JOSE LUIS</t>
  </si>
  <si>
    <t>LOPEZ GARCIA JUAN CARLOS</t>
  </si>
  <si>
    <t>MALDONADO OTAVALO EDISON ANDRES</t>
  </si>
  <si>
    <t>MEGAFAST S.A.</t>
  </si>
  <si>
    <t>MENENDEZ SAN LUCAS HECTOR OMAR</t>
  </si>
  <si>
    <t>MERAKITEL S.A.S.</t>
  </si>
  <si>
    <t>MOROCHO LLUMIQUINGA ADRIANA MICAELA</t>
  </si>
  <si>
    <t>NETCOORP S.A.</t>
  </si>
  <si>
    <t>OTAVALO CRIOLLO ROSA DOLORES</t>
  </si>
  <si>
    <t>PEREZ ACARO VICTOR FERNANDO</t>
  </si>
  <si>
    <t>PEREZ PANCHI EDWIN PATRICIO</t>
  </si>
  <si>
    <t>PUNTONET S.A.</t>
  </si>
  <si>
    <t>RIVERA MENDEZ JUAN PABLO</t>
  </si>
  <si>
    <t>ROJAS RAMIREZ ALEXANDER GERMAN</t>
  </si>
  <si>
    <t>ROMO CORDOVA KLEVER MAURICIO</t>
  </si>
  <si>
    <t>SACA POMA CARLOS FAVIAN</t>
  </si>
  <si>
    <t>SALAZAR BONI JUNIOR JAVIER</t>
  </si>
  <si>
    <t>SANCHEZ QUILO EDWIN GABRIEL</t>
  </si>
  <si>
    <t>SERVICIOS DE TELECOMUNICACIONES VALENCIATEVE S.A.</t>
  </si>
  <si>
    <t>SISTEMAS GLOBALES DE COMUNICACION HCGLOBAL S.A.</t>
  </si>
  <si>
    <t>SOCIEDAD CIVIL MERCANTIL GIGANET INC.</t>
  </si>
  <si>
    <t>SOLUCIONES AVANZADAS INFORMATICAS Y TELECOMUNICACIONES SAITEL</t>
  </si>
  <si>
    <t>SOLUCIONES TECNOLOGICAS EN SEGURIDAD ELECTRONICA Y TELECOMUNICACIONES KDNA CIA. LTDA.</t>
  </si>
  <si>
    <t>SONET C.L.</t>
  </si>
  <si>
    <t>TELECOMUNICACIONES BALAOVISION S.A.</t>
  </si>
  <si>
    <t>TELECOMUNICACIONES FENIX INTERNACIONAL FENIXINTER S.A.</t>
  </si>
  <si>
    <t>TELECOMUNICACIONES NETWORKING TELYNETWORKING C.A.</t>
  </si>
  <si>
    <t>TELINCOM S.A.</t>
  </si>
  <si>
    <t>TENEDA MALIZA WILSON JAVIER</t>
  </si>
  <si>
    <t>TENEMAZA CHIN MAYRA VIVIANA</t>
  </si>
  <si>
    <t>TRUJILLO SANDOVAL JOSELYN LIZBETH</t>
  </si>
  <si>
    <t>VILLACIS SALAZAR RICARDO JAVIER</t>
  </si>
  <si>
    <t>VUELATECHNOLOGY S.A.S.</t>
  </si>
  <si>
    <t>WAYRU S.A.S.</t>
  </si>
  <si>
    <t>YANEZ SANCHEZ DANNY MAURICIO</t>
  </si>
  <si>
    <t>ZAMBRANO FARIAS ELIZABETH KATHERINE</t>
  </si>
  <si>
    <t>Cuentas de Internet de Banda Ancha a jun-2022</t>
  </si>
  <si>
    <t>*Datos actualizados a junio 2022</t>
  </si>
  <si>
    <t>PARTICIPACIÓN</t>
  </si>
  <si>
    <t>Abonados Fijo 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</si>
</sst>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\ &quot;€&quot;;\-#,##0\ &quot;€&quot;"/>
    <numFmt numFmtId="165" formatCode="_ * #,##0.00_ ;_ * \-#,##0.00_ ;_ * &quot;-&quot;??_ ;_ @_ "/>
    <numFmt numFmtId="166" formatCode="0.0%"/>
    <numFmt numFmtId="167" formatCode="_(* #,##0_);_(* \(#,##0\);_(* &quot;-&quot;??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color indexed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3" tint="-0.499984740745262"/>
      <name val="Arial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color theme="0"/>
      <name val="Arial"/>
      <family val="2"/>
    </font>
    <font>
      <sz val="16"/>
      <color theme="0"/>
      <name val="Arial"/>
      <family val="2"/>
    </font>
    <font>
      <b/>
      <sz val="12"/>
      <name val="Arial"/>
      <family val="2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sz val="9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9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8"/>
      <name val="Arial"/>
      <family val="2"/>
    </font>
    <font>
      <b/>
      <sz val="9"/>
      <color theme="8" tint="-0.499984740745262"/>
      <name val="Calibri"/>
      <family val="2"/>
      <scheme val="minor"/>
    </font>
    <font>
      <b/>
      <sz val="11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Arial"/>
      <family val="2"/>
      <charset val="204"/>
    </font>
    <font>
      <sz val="10"/>
      <color indexed="8"/>
      <name val="Arial"/>
      <family val="2"/>
    </font>
    <font>
      <b/>
      <sz val="10"/>
      <color theme="8" tint="-0.499984740745262"/>
      <name val="Calibri"/>
      <family val="2"/>
      <scheme val="minor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theme="3" tint="-0.24994659260841701"/>
      </right>
      <top style="medium">
        <color indexed="64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indexed="64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indexed="64"/>
      </right>
      <top style="medium">
        <color indexed="64"/>
      </top>
      <bottom style="medium">
        <color theme="3" tint="-0.24994659260841701"/>
      </bottom>
      <diagonal/>
    </border>
    <border>
      <left style="medium">
        <color indexed="64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indexed="64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indexed="64"/>
      </left>
      <right style="medium">
        <color theme="3" tint="-0.24994659260841701"/>
      </right>
      <top style="medium">
        <color theme="3" tint="-0.24994659260841701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medium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 style="medium">
        <color indexed="64"/>
      </right>
      <top style="medium">
        <color theme="3" tint="-0.2499465926084170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31">
    <xf numFmtId="0" fontId="0" fillId="0" borderId="0">
      <alignment vertical="top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3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3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2" fillId="0" borderId="0">
      <alignment vertical="top"/>
    </xf>
    <xf numFmtId="0" fontId="3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1" fillId="0" borderId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6" fillId="0" borderId="0">
      <alignment vertical="top"/>
    </xf>
    <xf numFmtId="0" fontId="49" fillId="0" borderId="0">
      <alignment vertical="top"/>
    </xf>
  </cellStyleXfs>
  <cellXfs count="255">
    <xf numFmtId="0" fontId="0" fillId="0" borderId="0" xfId="0">
      <alignment vertical="top"/>
    </xf>
    <xf numFmtId="0" fontId="0" fillId="0" borderId="0" xfId="0" applyNumberFormat="1" applyBorder="1" applyAlignment="1">
      <alignment horizontal="right"/>
    </xf>
    <xf numFmtId="0" fontId="0" fillId="0" borderId="0" xfId="0" applyBorder="1">
      <alignment vertical="top"/>
    </xf>
    <xf numFmtId="0" fontId="6" fillId="0" borderId="0" xfId="0" applyFont="1" applyFill="1" applyBorder="1" applyAlignment="1">
      <alignment horizontal="center" wrapText="1"/>
    </xf>
    <xf numFmtId="10" fontId="8" fillId="3" borderId="1" xfId="661" applyNumberFormat="1" applyFont="1" applyFill="1" applyBorder="1" applyAlignment="1">
      <alignment horizontal="center" vertical="center" wrapText="1"/>
    </xf>
    <xf numFmtId="0" fontId="5" fillId="2" borderId="0" xfId="134" applyFill="1">
      <alignment vertical="top"/>
    </xf>
    <xf numFmtId="0" fontId="13" fillId="2" borderId="6" xfId="648" applyFill="1" applyBorder="1"/>
    <xf numFmtId="0" fontId="23" fillId="2" borderId="7" xfId="648" applyFont="1" applyFill="1" applyBorder="1"/>
    <xf numFmtId="0" fontId="13" fillId="2" borderId="7" xfId="648" applyFill="1" applyBorder="1"/>
    <xf numFmtId="0" fontId="13" fillId="2" borderId="8" xfId="648" applyFill="1" applyBorder="1"/>
    <xf numFmtId="0" fontId="19" fillId="3" borderId="1" xfId="134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3" fontId="5" fillId="6" borderId="24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horizontal="center" vertical="center" wrapText="1"/>
    </xf>
    <xf numFmtId="0" fontId="0" fillId="2" borderId="0" xfId="0" applyFill="1">
      <alignment vertical="top"/>
    </xf>
    <xf numFmtId="0" fontId="0" fillId="2" borderId="0" xfId="0" applyFill="1" applyBorder="1">
      <alignment vertical="top"/>
    </xf>
    <xf numFmtId="0" fontId="34" fillId="2" borderId="1" xfId="0" applyFont="1" applyFill="1" applyBorder="1" applyAlignment="1">
      <alignment horizontal="center" vertical="center" wrapText="1"/>
    </xf>
    <xf numFmtId="3" fontId="0" fillId="2" borderId="0" xfId="0" applyNumberFormat="1" applyFill="1">
      <alignment vertical="top"/>
    </xf>
    <xf numFmtId="0" fontId="0" fillId="2" borderId="0" xfId="0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6" fillId="2" borderId="0" xfId="0" applyFont="1" applyFill="1" applyBorder="1" applyAlignment="1">
      <alignment horizontal="center" wrapText="1"/>
    </xf>
    <xf numFmtId="0" fontId="16" fillId="2" borderId="0" xfId="0" applyFont="1" applyFill="1" applyAlignment="1">
      <alignment horizontal="center" vertical="center" wrapText="1"/>
    </xf>
    <xf numFmtId="49" fontId="18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2" fillId="7" borderId="1" xfId="660" applyFont="1" applyFill="1" applyBorder="1" applyAlignment="1">
      <alignment horizontal="center" vertical="center" wrapText="1"/>
    </xf>
    <xf numFmtId="0" fontId="7" fillId="2" borderId="6" xfId="134" applyFont="1" applyFill="1" applyBorder="1">
      <alignment vertical="top"/>
    </xf>
    <xf numFmtId="0" fontId="5" fillId="2" borderId="7" xfId="134" applyFill="1" applyBorder="1">
      <alignment vertical="top"/>
    </xf>
    <xf numFmtId="0" fontId="5" fillId="2" borderId="0" xfId="134" applyFill="1" applyBorder="1" applyAlignment="1"/>
    <xf numFmtId="2" fontId="5" fillId="2" borderId="0" xfId="134" applyNumberFormat="1" applyFill="1" applyBorder="1" applyAlignment="1"/>
    <xf numFmtId="9" fontId="5" fillId="2" borderId="0" xfId="661" applyFont="1" applyFill="1" applyBorder="1" applyAlignment="1"/>
    <xf numFmtId="0" fontId="5" fillId="2" borderId="0" xfId="134" applyFill="1" applyAlignment="1"/>
    <xf numFmtId="3" fontId="8" fillId="2" borderId="0" xfId="134" applyNumberFormat="1" applyFont="1" applyFill="1" applyBorder="1" applyAlignment="1">
      <alignment horizontal="center" vertical="center" wrapText="1"/>
    </xf>
    <xf numFmtId="0" fontId="8" fillId="2" borderId="0" xfId="134" applyFont="1" applyFill="1" applyBorder="1" applyAlignment="1">
      <alignment horizontal="center" vertical="center" wrapText="1"/>
    </xf>
    <xf numFmtId="0" fontId="5" fillId="2" borderId="0" xfId="134" applyFill="1" applyBorder="1">
      <alignment vertical="top"/>
    </xf>
    <xf numFmtId="3" fontId="37" fillId="2" borderId="1" xfId="698" applyNumberFormat="1" applyFont="1" applyFill="1" applyBorder="1" applyAlignment="1">
      <alignment horizontal="right" vertical="center"/>
    </xf>
    <xf numFmtId="0" fontId="37" fillId="2" borderId="1" xfId="660" applyFont="1" applyFill="1" applyBorder="1" applyAlignment="1">
      <alignment horizontal="left" vertical="center"/>
    </xf>
    <xf numFmtId="3" fontId="3" fillId="0" borderId="23" xfId="0" applyNumberFormat="1" applyFont="1" applyBorder="1" applyAlignment="1">
      <alignment horizontal="center" vertical="center" wrapText="1"/>
    </xf>
    <xf numFmtId="0" fontId="40" fillId="2" borderId="1" xfId="660" applyFont="1" applyFill="1" applyBorder="1" applyAlignment="1">
      <alignment horizontal="left" vertical="center"/>
    </xf>
    <xf numFmtId="0" fontId="5" fillId="0" borderId="30" xfId="0" applyFont="1" applyBorder="1" applyAlignment="1">
      <alignment horizontal="center" vertical="center" wrapText="1"/>
    </xf>
    <xf numFmtId="3" fontId="3" fillId="0" borderId="31" xfId="0" applyNumberFormat="1" applyFont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3" fontId="5" fillId="6" borderId="33" xfId="0" applyNumberFormat="1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17" fillId="4" borderId="35" xfId="0" applyFont="1" applyFill="1" applyBorder="1" applyAlignment="1">
      <alignment horizontal="center" vertical="center" wrapText="1"/>
    </xf>
    <xf numFmtId="3" fontId="17" fillId="4" borderId="35" xfId="0" applyNumberFormat="1" applyFont="1" applyFill="1" applyBorder="1" applyAlignment="1">
      <alignment horizontal="center" vertical="center" wrapText="1"/>
    </xf>
    <xf numFmtId="3" fontId="17" fillId="4" borderId="36" xfId="0" applyNumberFormat="1" applyFont="1" applyFill="1" applyBorder="1" applyAlignment="1">
      <alignment horizontal="center" vertical="center" wrapText="1"/>
    </xf>
    <xf numFmtId="0" fontId="3" fillId="2" borderId="0" xfId="660" applyFill="1" applyAlignment="1">
      <alignment wrapText="1"/>
    </xf>
    <xf numFmtId="0" fontId="0" fillId="2" borderId="0" xfId="0" applyFill="1" applyAlignment="1">
      <alignment vertical="top" wrapText="1"/>
    </xf>
    <xf numFmtId="3" fontId="39" fillId="2" borderId="0" xfId="0" applyNumberFormat="1" applyFont="1" applyFill="1" applyBorder="1" applyAlignment="1">
      <alignment horizontal="center"/>
    </xf>
    <xf numFmtId="3" fontId="0" fillId="2" borderId="0" xfId="0" applyNumberFormat="1" applyFill="1" applyBorder="1">
      <alignment vertical="top"/>
    </xf>
    <xf numFmtId="0" fontId="8" fillId="2" borderId="9" xfId="134" applyFont="1" applyFill="1" applyBorder="1" applyAlignment="1">
      <alignment horizontal="center" vertical="center" wrapText="1"/>
    </xf>
    <xf numFmtId="17" fontId="8" fillId="2" borderId="3" xfId="134" applyNumberFormat="1" applyFont="1" applyFill="1" applyBorder="1" applyAlignment="1">
      <alignment horizontal="center" vertical="center" wrapText="1"/>
    </xf>
    <xf numFmtId="3" fontId="8" fillId="2" borderId="1" xfId="134" applyNumberFormat="1" applyFont="1" applyFill="1" applyBorder="1" applyAlignment="1">
      <alignment horizontal="center" vertical="center" wrapText="1"/>
    </xf>
    <xf numFmtId="10" fontId="8" fillId="2" borderId="1" xfId="661" applyNumberFormat="1" applyFont="1" applyFill="1" applyBorder="1" applyAlignment="1">
      <alignment horizontal="center" vertical="center" wrapText="1"/>
    </xf>
    <xf numFmtId="17" fontId="8" fillId="2" borderId="1" xfId="134" applyNumberFormat="1" applyFont="1" applyFill="1" applyBorder="1" applyAlignment="1">
      <alignment horizontal="center" vertical="center" wrapText="1"/>
    </xf>
    <xf numFmtId="10" fontId="10" fillId="2" borderId="1" xfId="661" applyNumberFormat="1" applyFont="1" applyFill="1" applyBorder="1" applyAlignment="1">
      <alignment horizontal="center" vertical="center" wrapText="1"/>
    </xf>
    <xf numFmtId="0" fontId="19" fillId="3" borderId="2" xfId="134" applyFont="1" applyFill="1" applyBorder="1" applyAlignment="1">
      <alignment horizontal="center" vertical="center" wrapText="1"/>
    </xf>
    <xf numFmtId="1" fontId="19" fillId="3" borderId="26" xfId="134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>
      <alignment vertical="top"/>
    </xf>
    <xf numFmtId="0" fontId="42" fillId="0" borderId="1" xfId="0" applyFont="1" applyBorder="1" applyAlignment="1">
      <alignment horizontal="center" vertical="center" wrapText="1"/>
    </xf>
    <xf numFmtId="0" fontId="39" fillId="0" borderId="0" xfId="0" applyFont="1">
      <alignment vertical="top"/>
    </xf>
    <xf numFmtId="166" fontId="37" fillId="2" borderId="1" xfId="661" applyNumberFormat="1" applyFont="1" applyFill="1" applyBorder="1" applyAlignment="1">
      <alignment horizontal="right" vertical="center"/>
    </xf>
    <xf numFmtId="0" fontId="43" fillId="2" borderId="1" xfId="660" applyFont="1" applyFill="1" applyBorder="1" applyAlignment="1">
      <alignment horizontal="left" vertical="center"/>
    </xf>
    <xf numFmtId="3" fontId="43" fillId="2" borderId="1" xfId="698" applyNumberFormat="1" applyFont="1" applyFill="1" applyBorder="1" applyAlignment="1">
      <alignment horizontal="right" vertical="center"/>
    </xf>
    <xf numFmtId="9" fontId="43" fillId="2" borderId="1" xfId="661" applyFont="1" applyFill="1" applyBorder="1" applyAlignment="1">
      <alignment horizontal="right" vertical="center"/>
    </xf>
    <xf numFmtId="166" fontId="43" fillId="2" borderId="1" xfId="661" applyNumberFormat="1" applyFont="1" applyFill="1" applyBorder="1" applyAlignment="1">
      <alignment horizontal="right" vertical="center"/>
    </xf>
    <xf numFmtId="0" fontId="42" fillId="0" borderId="0" xfId="0" applyFont="1">
      <alignment vertical="top"/>
    </xf>
    <xf numFmtId="0" fontId="0" fillId="2" borderId="0" xfId="0" applyFill="1" applyAlignment="1">
      <alignment horizontal="left" vertical="center"/>
    </xf>
    <xf numFmtId="166" fontId="0" fillId="2" borderId="0" xfId="661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67" fontId="7" fillId="2" borderId="0" xfId="1326" applyNumberFormat="1" applyFont="1" applyFill="1" applyAlignment="1">
      <alignment horizontal="left" vertical="center"/>
    </xf>
    <xf numFmtId="17" fontId="8" fillId="2" borderId="0" xfId="134" applyNumberFormat="1" applyFont="1" applyFill="1" applyBorder="1" applyAlignment="1">
      <alignment horizontal="center" vertical="center" wrapText="1"/>
    </xf>
    <xf numFmtId="10" fontId="8" fillId="2" borderId="0" xfId="661" applyNumberFormat="1" applyFont="1" applyFill="1" applyBorder="1" applyAlignment="1">
      <alignment horizontal="center" vertical="center" wrapText="1"/>
    </xf>
    <xf numFmtId="0" fontId="7" fillId="2" borderId="1" xfId="134" applyFont="1" applyFill="1" applyBorder="1" applyAlignment="1">
      <alignment vertical="center"/>
    </xf>
    <xf numFmtId="17" fontId="0" fillId="0" borderId="0" xfId="0" applyNumberFormat="1">
      <alignment vertical="top"/>
    </xf>
    <xf numFmtId="3" fontId="0" fillId="0" borderId="0" xfId="0" applyNumberFormat="1">
      <alignment vertical="top"/>
    </xf>
    <xf numFmtId="0" fontId="13" fillId="8" borderId="6" xfId="648" applyFill="1" applyBorder="1"/>
    <xf numFmtId="0" fontId="13" fillId="8" borderId="7" xfId="648" applyFill="1" applyBorder="1"/>
    <xf numFmtId="0" fontId="13" fillId="8" borderId="8" xfId="648" applyFill="1" applyBorder="1"/>
    <xf numFmtId="0" fontId="13" fillId="8" borderId="9" xfId="648" applyFill="1" applyBorder="1"/>
    <xf numFmtId="0" fontId="25" fillId="8" borderId="0" xfId="648" applyFont="1" applyFill="1" applyBorder="1"/>
    <xf numFmtId="0" fontId="13" fillId="8" borderId="0" xfId="648" applyFill="1" applyBorder="1"/>
    <xf numFmtId="0" fontId="13" fillId="8" borderId="12" xfId="648" applyFill="1" applyBorder="1"/>
    <xf numFmtId="0" fontId="14" fillId="8" borderId="0" xfId="648" applyFont="1" applyFill="1" applyBorder="1"/>
    <xf numFmtId="0" fontId="22" fillId="8" borderId="0" xfId="648" applyFont="1" applyFill="1" applyBorder="1"/>
    <xf numFmtId="0" fontId="13" fillId="9" borderId="6" xfId="648" applyFill="1" applyBorder="1"/>
    <xf numFmtId="0" fontId="11" fillId="9" borderId="7" xfId="648" applyFont="1" applyFill="1" applyBorder="1"/>
    <xf numFmtId="0" fontId="13" fillId="9" borderId="7" xfId="648" applyFill="1" applyBorder="1"/>
    <xf numFmtId="0" fontId="13" fillId="9" borderId="8" xfId="648" applyFill="1" applyBorder="1"/>
    <xf numFmtId="0" fontId="13" fillId="9" borderId="9" xfId="648" applyFill="1" applyBorder="1"/>
    <xf numFmtId="0" fontId="13" fillId="9" borderId="0" xfId="648" applyFill="1" applyBorder="1"/>
    <xf numFmtId="0" fontId="13" fillId="9" borderId="12" xfId="648" applyFill="1" applyBorder="1"/>
    <xf numFmtId="0" fontId="13" fillId="9" borderId="10" xfId="648" applyFill="1" applyBorder="1"/>
    <xf numFmtId="0" fontId="38" fillId="9" borderId="11" xfId="648" applyFont="1" applyFill="1" applyBorder="1"/>
    <xf numFmtId="0" fontId="13" fillId="9" borderId="11" xfId="648" applyFill="1" applyBorder="1"/>
    <xf numFmtId="0" fontId="13" fillId="9" borderId="13" xfId="648" applyFill="1" applyBorder="1"/>
    <xf numFmtId="0" fontId="26" fillId="9" borderId="0" xfId="0" applyFont="1" applyFill="1" applyBorder="1" applyAlignment="1">
      <alignment horizontal="center" vertical="top"/>
    </xf>
    <xf numFmtId="0" fontId="26" fillId="9" borderId="12" xfId="0" applyFont="1" applyFill="1" applyBorder="1" applyAlignment="1">
      <alignment horizontal="center" vertical="top"/>
    </xf>
    <xf numFmtId="0" fontId="11" fillId="9" borderId="0" xfId="648" applyFont="1" applyFill="1" applyBorder="1"/>
    <xf numFmtId="0" fontId="11" fillId="9" borderId="11" xfId="648" applyFont="1" applyFill="1" applyBorder="1"/>
    <xf numFmtId="0" fontId="13" fillId="8" borderId="10" xfId="648" applyFill="1" applyBorder="1"/>
    <xf numFmtId="0" fontId="28" fillId="9" borderId="7" xfId="648" applyFont="1" applyFill="1" applyBorder="1"/>
    <xf numFmtId="0" fontId="28" fillId="9" borderId="0" xfId="648" applyFont="1" applyFill="1" applyBorder="1"/>
    <xf numFmtId="0" fontId="4" fillId="9" borderId="0" xfId="2" applyFill="1" applyBorder="1" applyAlignment="1" applyProtection="1"/>
    <xf numFmtId="0" fontId="28" fillId="9" borderId="11" xfId="648" applyFont="1" applyFill="1" applyBorder="1"/>
    <xf numFmtId="0" fontId="13" fillId="8" borderId="11" xfId="648" applyFill="1" applyBorder="1"/>
    <xf numFmtId="0" fontId="13" fillId="8" borderId="13" xfId="648" applyFill="1" applyBorder="1"/>
    <xf numFmtId="0" fontId="11" fillId="9" borderId="6" xfId="0" applyFont="1" applyFill="1" applyBorder="1">
      <alignment vertical="top"/>
    </xf>
    <xf numFmtId="0" fontId="11" fillId="9" borderId="7" xfId="0" applyFont="1" applyFill="1" applyBorder="1">
      <alignment vertical="top"/>
    </xf>
    <xf numFmtId="0" fontId="11" fillId="9" borderId="8" xfId="0" applyFont="1" applyFill="1" applyBorder="1">
      <alignment vertical="top"/>
    </xf>
    <xf numFmtId="0" fontId="22" fillId="9" borderId="9" xfId="0" applyFont="1" applyFill="1" applyBorder="1" applyAlignment="1">
      <alignment vertical="center" wrapText="1"/>
    </xf>
    <xf numFmtId="0" fontId="11" fillId="9" borderId="0" xfId="0" applyFont="1" applyFill="1" applyBorder="1" applyAlignment="1">
      <alignment vertical="center" wrapText="1"/>
    </xf>
    <xf numFmtId="0" fontId="22" fillId="9" borderId="0" xfId="0" applyFont="1" applyFill="1" applyBorder="1" applyAlignment="1">
      <alignment vertical="center" wrapText="1"/>
    </xf>
    <xf numFmtId="0" fontId="4" fillId="9" borderId="12" xfId="2" applyFill="1" applyBorder="1" applyAlignment="1" applyProtection="1"/>
    <xf numFmtId="0" fontId="22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22" fillId="9" borderId="11" xfId="0" applyFont="1" applyFill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center" vertical="center" wrapText="1"/>
    </xf>
    <xf numFmtId="0" fontId="24" fillId="10" borderId="27" xfId="0" applyFont="1" applyFill="1" applyBorder="1" applyAlignment="1">
      <alignment horizontal="center" vertical="center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20" fillId="10" borderId="3" xfId="134" applyFont="1" applyFill="1" applyBorder="1" applyAlignment="1">
      <alignment horizontal="center" vertical="center" wrapText="1"/>
    </xf>
    <xf numFmtId="0" fontId="20" fillId="10" borderId="1" xfId="134" applyFont="1" applyFill="1" applyBorder="1" applyAlignment="1">
      <alignment horizontal="center" vertical="center" wrapText="1"/>
    </xf>
    <xf numFmtId="0" fontId="27" fillId="9" borderId="0" xfId="648" applyFont="1" applyFill="1" applyBorder="1"/>
    <xf numFmtId="0" fontId="27" fillId="9" borderId="11" xfId="648" applyFont="1" applyFill="1" applyBorder="1"/>
    <xf numFmtId="0" fontId="21" fillId="9" borderId="6" xfId="0" applyFont="1" applyFill="1" applyBorder="1" applyAlignment="1">
      <alignment vertical="center" wrapText="1"/>
    </xf>
    <xf numFmtId="0" fontId="26" fillId="9" borderId="7" xfId="0" applyFont="1" applyFill="1" applyBorder="1" applyAlignment="1">
      <alignment vertical="top"/>
    </xf>
    <xf numFmtId="0" fontId="26" fillId="9" borderId="8" xfId="0" applyFont="1" applyFill="1" applyBorder="1" applyAlignment="1">
      <alignment vertical="top"/>
    </xf>
    <xf numFmtId="0" fontId="21" fillId="9" borderId="9" xfId="0" applyFont="1" applyFill="1" applyBorder="1" applyAlignment="1">
      <alignment horizontal="center" vertical="center" wrapText="1"/>
    </xf>
    <xf numFmtId="0" fontId="26" fillId="9" borderId="0" xfId="0" applyFont="1" applyFill="1" applyBorder="1">
      <alignment vertical="top"/>
    </xf>
    <xf numFmtId="0" fontId="26" fillId="9" borderId="12" xfId="0" applyFont="1" applyFill="1" applyBorder="1">
      <alignment vertical="top"/>
    </xf>
    <xf numFmtId="0" fontId="21" fillId="9" borderId="10" xfId="0" applyFont="1" applyFill="1" applyBorder="1" applyAlignment="1">
      <alignment horizontal="center" vertical="center" wrapText="1"/>
    </xf>
    <xf numFmtId="0" fontId="26" fillId="9" borderId="11" xfId="0" applyFont="1" applyFill="1" applyBorder="1">
      <alignment vertical="top"/>
    </xf>
    <xf numFmtId="0" fontId="26" fillId="9" borderId="13" xfId="0" applyFont="1" applyFill="1" applyBorder="1">
      <alignment vertical="top"/>
    </xf>
    <xf numFmtId="0" fontId="35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17" fontId="14" fillId="10" borderId="1" xfId="0" applyNumberFormat="1" applyFont="1" applyFill="1" applyBorder="1" applyAlignment="1">
      <alignment horizontal="center" vertical="center" wrapText="1"/>
    </xf>
    <xf numFmtId="3" fontId="32" fillId="10" borderId="25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vertical="center"/>
    </xf>
    <xf numFmtId="1" fontId="0" fillId="0" borderId="0" xfId="0" applyNumberFormat="1" applyAlignment="1"/>
    <xf numFmtId="10" fontId="37" fillId="2" borderId="1" xfId="661" applyNumberFormat="1" applyFont="1" applyFill="1" applyBorder="1" applyAlignment="1">
      <alignment horizontal="right" vertical="center"/>
    </xf>
    <xf numFmtId="0" fontId="5" fillId="0" borderId="38" xfId="0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3" fontId="3" fillId="0" borderId="40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3" fontId="5" fillId="2" borderId="0" xfId="134" applyNumberFormat="1" applyFill="1" applyBorder="1" applyAlignment="1"/>
    <xf numFmtId="0" fontId="48" fillId="5" borderId="0" xfId="0" applyFont="1" applyFill="1" applyBorder="1" applyAlignment="1"/>
    <xf numFmtId="0" fontId="48" fillId="5" borderId="11" xfId="0" applyFont="1" applyFill="1" applyBorder="1" applyAlignment="1"/>
    <xf numFmtId="0" fontId="0" fillId="0" borderId="1" xfId="0" applyBorder="1" applyAlignment="1">
      <alignment vertical="top"/>
    </xf>
    <xf numFmtId="0" fontId="40" fillId="2" borderId="44" xfId="660" applyFont="1" applyFill="1" applyBorder="1" applyAlignment="1">
      <alignment horizontal="left" vertical="center"/>
    </xf>
    <xf numFmtId="3" fontId="37" fillId="2" borderId="44" xfId="698" applyNumberFormat="1" applyFont="1" applyFill="1" applyBorder="1" applyAlignment="1">
      <alignment horizontal="right" vertical="center"/>
    </xf>
    <xf numFmtId="0" fontId="40" fillId="2" borderId="35" xfId="660" applyFont="1" applyFill="1" applyBorder="1" applyAlignment="1">
      <alignment horizontal="left" vertical="center"/>
    </xf>
    <xf numFmtId="3" fontId="37" fillId="2" borderId="35" xfId="698" applyNumberFormat="1" applyFont="1" applyFill="1" applyBorder="1" applyAlignment="1">
      <alignment horizontal="right" vertical="center"/>
    </xf>
    <xf numFmtId="0" fontId="39" fillId="0" borderId="1" xfId="0" applyFont="1" applyBorder="1" applyAlignment="1">
      <alignment vertical="top"/>
    </xf>
    <xf numFmtId="3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10" fontId="39" fillId="0" borderId="1" xfId="661" applyNumberFormat="1" applyFont="1" applyBorder="1" applyAlignment="1">
      <alignment vertical="top"/>
    </xf>
    <xf numFmtId="0" fontId="3" fillId="0" borderId="0" xfId="0" applyFont="1">
      <alignment vertical="top"/>
    </xf>
    <xf numFmtId="0" fontId="3" fillId="2" borderId="0" xfId="0" applyFont="1" applyFill="1" applyAlignment="1">
      <alignment vertical="top" wrapText="1"/>
    </xf>
    <xf numFmtId="3" fontId="8" fillId="0" borderId="1" xfId="134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top"/>
    </xf>
    <xf numFmtId="0" fontId="0" fillId="11" borderId="1" xfId="0" applyNumberFormat="1" applyFill="1" applyBorder="1" applyAlignment="1">
      <alignment horizontal="center" vertical="center"/>
    </xf>
    <xf numFmtId="3" fontId="50" fillId="2" borderId="43" xfId="698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12" fillId="0" borderId="41" xfId="0" applyNumberFormat="1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/>
    </xf>
    <xf numFmtId="3" fontId="47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vertical="top"/>
    </xf>
    <xf numFmtId="3" fontId="47" fillId="11" borderId="1" xfId="0" applyNumberFormat="1" applyFont="1" applyFill="1" applyBorder="1" applyAlignment="1">
      <alignment horizontal="center" vertical="top" wrapText="1"/>
    </xf>
    <xf numFmtId="3" fontId="7" fillId="0" borderId="0" xfId="0" applyNumberFormat="1" applyFont="1" applyAlignment="1">
      <alignment horizontal="center" vertical="top"/>
    </xf>
    <xf numFmtId="3" fontId="51" fillId="0" borderId="0" xfId="0" applyNumberFormat="1" applyFont="1" applyAlignment="1">
      <alignment horizontal="center" vertical="top"/>
    </xf>
    <xf numFmtId="0" fontId="42" fillId="0" borderId="0" xfId="0" applyFont="1" applyAlignment="1">
      <alignment vertical="top" wrapText="1"/>
    </xf>
    <xf numFmtId="3" fontId="42" fillId="0" borderId="0" xfId="0" applyNumberFormat="1" applyFont="1">
      <alignment vertical="top"/>
    </xf>
    <xf numFmtId="3" fontId="0" fillId="0" borderId="1" xfId="0" applyNumberFormat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3" fontId="0" fillId="11" borderId="1" xfId="0" applyNumberForma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top"/>
    </xf>
    <xf numFmtId="0" fontId="4" fillId="2" borderId="10" xfId="2" applyFill="1" applyBorder="1" applyAlignment="1" applyProtection="1">
      <alignment horizontal="justify" vertical="center"/>
    </xf>
    <xf numFmtId="0" fontId="4" fillId="2" borderId="11" xfId="2" applyFill="1" applyBorder="1" applyAlignment="1" applyProtection="1">
      <alignment horizontal="justify" vertical="center"/>
    </xf>
    <xf numFmtId="0" fontId="4" fillId="2" borderId="14" xfId="2" applyFill="1" applyBorder="1" applyAlignment="1" applyProtection="1">
      <alignment horizontal="justify" vertic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4" fillId="2" borderId="9" xfId="2" applyFill="1" applyBorder="1" applyAlignment="1" applyProtection="1">
      <alignment horizontal="justify" vertical="center"/>
    </xf>
    <xf numFmtId="0" fontId="4" fillId="2" borderId="0" xfId="2" applyFill="1" applyBorder="1" applyAlignment="1" applyProtection="1">
      <alignment horizontal="justify" vertical="center"/>
    </xf>
    <xf numFmtId="0" fontId="22" fillId="10" borderId="17" xfId="0" applyFont="1" applyFill="1" applyBorder="1" applyAlignment="1">
      <alignment horizontal="center" vertical="top"/>
    </xf>
    <xf numFmtId="0" fontId="22" fillId="10" borderId="18" xfId="0" applyFont="1" applyFill="1" applyBorder="1" applyAlignment="1">
      <alignment horizontal="center" vertical="top"/>
    </xf>
    <xf numFmtId="0" fontId="0" fillId="9" borderId="19" xfId="0" applyFill="1" applyBorder="1" applyAlignment="1">
      <alignment horizontal="center" vertical="top"/>
    </xf>
    <xf numFmtId="0" fontId="0" fillId="9" borderId="16" xfId="0" applyFill="1" applyBorder="1" applyAlignment="1">
      <alignment horizontal="center" vertical="top"/>
    </xf>
    <xf numFmtId="0" fontId="4" fillId="2" borderId="16" xfId="2" applyFill="1" applyBorder="1" applyAlignment="1" applyProtection="1">
      <alignment horizontal="justify" vertical="center"/>
    </xf>
    <xf numFmtId="0" fontId="17" fillId="10" borderId="7" xfId="0" applyFont="1" applyFill="1" applyBorder="1" applyAlignment="1">
      <alignment horizontal="center" vertical="top"/>
    </xf>
    <xf numFmtId="0" fontId="17" fillId="10" borderId="8" xfId="0" applyFont="1" applyFill="1" applyBorder="1" applyAlignment="1">
      <alignment horizontal="center" vertical="top"/>
    </xf>
    <xf numFmtId="0" fontId="17" fillId="10" borderId="9" xfId="134" applyFont="1" applyFill="1" applyBorder="1" applyAlignment="1">
      <alignment horizontal="center" vertical="center"/>
    </xf>
    <xf numFmtId="0" fontId="17" fillId="10" borderId="0" xfId="134" applyFont="1" applyFill="1" applyBorder="1" applyAlignment="1">
      <alignment horizontal="center" vertical="center"/>
    </xf>
    <xf numFmtId="0" fontId="3" fillId="2" borderId="5" xfId="134" applyFont="1" applyFill="1" applyBorder="1" applyAlignment="1">
      <alignment horizontal="left" wrapText="1"/>
    </xf>
    <xf numFmtId="0" fontId="3" fillId="2" borderId="37" xfId="134" applyFont="1" applyFill="1" applyBorder="1" applyAlignment="1">
      <alignment horizontal="left" wrapText="1"/>
    </xf>
    <xf numFmtId="0" fontId="3" fillId="2" borderId="4" xfId="134" applyFont="1" applyFill="1" applyBorder="1" applyAlignment="1">
      <alignment horizontal="left" wrapText="1"/>
    </xf>
    <xf numFmtId="17" fontId="45" fillId="2" borderId="1" xfId="134" applyNumberFormat="1" applyFont="1" applyFill="1" applyBorder="1" applyAlignment="1">
      <alignment horizontal="left" vertical="center"/>
    </xf>
    <xf numFmtId="0" fontId="3" fillId="2" borderId="5" xfId="134" applyFont="1" applyFill="1" applyBorder="1" applyAlignment="1">
      <alignment horizontal="left"/>
    </xf>
    <xf numFmtId="0" fontId="5" fillId="2" borderId="37" xfId="134" applyFill="1" applyBorder="1" applyAlignment="1">
      <alignment horizontal="left"/>
    </xf>
    <xf numFmtId="0" fontId="5" fillId="2" borderId="4" xfId="134" applyFill="1" applyBorder="1" applyAlignment="1">
      <alignment horizontal="left"/>
    </xf>
    <xf numFmtId="0" fontId="3" fillId="2" borderId="5" xfId="134" applyFont="1" applyFill="1" applyBorder="1" applyAlignment="1">
      <alignment horizontal="left" vertical="center" wrapText="1"/>
    </xf>
    <xf numFmtId="0" fontId="3" fillId="2" borderId="37" xfId="134" applyFont="1" applyFill="1" applyBorder="1" applyAlignment="1">
      <alignment horizontal="left" vertical="center" wrapText="1"/>
    </xf>
    <xf numFmtId="0" fontId="3" fillId="2" borderId="4" xfId="134" applyFont="1" applyFill="1" applyBorder="1" applyAlignment="1">
      <alignment horizontal="left" vertical="center" wrapText="1"/>
    </xf>
    <xf numFmtId="0" fontId="3" fillId="2" borderId="1" xfId="134" applyFont="1" applyFill="1" applyBorder="1" applyAlignment="1">
      <alignment horizontal="left" vertical="center" wrapText="1"/>
    </xf>
    <xf numFmtId="0" fontId="3" fillId="2" borderId="50" xfId="0" applyFont="1" applyFill="1" applyBorder="1" applyAlignment="1">
      <alignment horizontal="left" vertical="top"/>
    </xf>
    <xf numFmtId="0" fontId="3" fillId="2" borderId="49" xfId="0" applyFont="1" applyFill="1" applyBorder="1" applyAlignment="1">
      <alignment horizontal="left" vertical="top"/>
    </xf>
    <xf numFmtId="0" fontId="39" fillId="2" borderId="1" xfId="0" applyFont="1" applyFill="1" applyBorder="1" applyAlignment="1">
      <alignment horizontal="left" vertical="top" wrapText="1"/>
    </xf>
    <xf numFmtId="0" fontId="41" fillId="2" borderId="20" xfId="660" applyFont="1" applyFill="1" applyBorder="1" applyAlignment="1">
      <alignment horizontal="left" vertical="center"/>
    </xf>
    <xf numFmtId="0" fontId="41" fillId="2" borderId="42" xfId="660" applyFont="1" applyFill="1" applyBorder="1" applyAlignment="1">
      <alignment horizontal="left" vertical="center"/>
    </xf>
    <xf numFmtId="0" fontId="41" fillId="2" borderId="17" xfId="660" applyFont="1" applyFill="1" applyBorder="1" applyAlignment="1">
      <alignment horizontal="center" vertical="center" wrapText="1"/>
    </xf>
    <xf numFmtId="0" fontId="41" fillId="2" borderId="19" xfId="660" applyFont="1" applyFill="1" applyBorder="1" applyAlignment="1">
      <alignment horizontal="center" vertical="center" wrapText="1"/>
    </xf>
    <xf numFmtId="0" fontId="41" fillId="2" borderId="47" xfId="660" applyFont="1" applyFill="1" applyBorder="1" applyAlignment="1">
      <alignment horizontal="center" vertical="center" wrapText="1"/>
    </xf>
    <xf numFmtId="3" fontId="37" fillId="2" borderId="45" xfId="698" applyNumberFormat="1" applyFont="1" applyFill="1" applyBorder="1" applyAlignment="1">
      <alignment horizontal="center" vertical="center"/>
    </xf>
    <xf numFmtId="3" fontId="37" fillId="2" borderId="46" xfId="698" applyNumberFormat="1" applyFont="1" applyFill="1" applyBorder="1" applyAlignment="1">
      <alignment horizontal="center" vertical="center"/>
    </xf>
    <xf numFmtId="3" fontId="37" fillId="2" borderId="48" xfId="698" applyNumberFormat="1" applyFont="1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/>
    </xf>
    <xf numFmtId="0" fontId="29" fillId="7" borderId="1" xfId="66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top"/>
    </xf>
    <xf numFmtId="0" fontId="0" fillId="10" borderId="0" xfId="0" applyFill="1" applyBorder="1" applyAlignment="1">
      <alignment horizontal="center" vertical="top"/>
    </xf>
    <xf numFmtId="0" fontId="0" fillId="10" borderId="12" xfId="0" applyFill="1" applyBorder="1" applyAlignment="1">
      <alignment horizontal="center" vertical="top"/>
    </xf>
    <xf numFmtId="0" fontId="0" fillId="9" borderId="10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13" xfId="0" applyFill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0" borderId="6" xfId="0" applyFill="1" applyBorder="1" applyAlignment="1">
      <alignment horizontal="center" vertical="top"/>
    </xf>
    <xf numFmtId="0" fontId="0" fillId="10" borderId="7" xfId="0" applyFill="1" applyBorder="1" applyAlignment="1">
      <alignment horizontal="center" vertical="top"/>
    </xf>
    <xf numFmtId="0" fontId="0" fillId="10" borderId="8" xfId="0" applyFill="1" applyBorder="1" applyAlignment="1">
      <alignment horizontal="center" vertical="top"/>
    </xf>
    <xf numFmtId="0" fontId="0" fillId="9" borderId="9" xfId="0" applyFill="1" applyBorder="1" applyAlignment="1">
      <alignment horizontal="center" vertical="top"/>
    </xf>
    <xf numFmtId="0" fontId="0" fillId="9" borderId="0" xfId="0" applyFill="1" applyBorder="1" applyAlignment="1">
      <alignment horizontal="center" vertical="top"/>
    </xf>
    <xf numFmtId="0" fontId="0" fillId="9" borderId="12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" xfId="0" applyFont="1" applyFill="1" applyBorder="1">
      <alignment vertical="top"/>
    </xf>
    <xf numFmtId="0" fontId="3" fillId="2" borderId="1" xfId="0" applyFont="1" applyFill="1" applyBorder="1" applyAlignment="1">
      <alignment vertical="top" wrapText="1"/>
    </xf>
  </cellXfs>
  <cellStyles count="1331">
    <cellStyle name="=C:\WINNT\SYSTEM32\COMMAND.COM 3" xfId="1"/>
    <cellStyle name="=C:\WINNT\SYSTEM32\COMMAND.COM 3 2" xfId="667"/>
    <cellStyle name="Hipervínculo" xfId="2" builtinId="8"/>
    <cellStyle name="Hipervínculo 2" xfId="3"/>
    <cellStyle name="Millares" xfId="1326" builtinId="3"/>
    <cellStyle name="Millares 2" xfId="4"/>
    <cellStyle name="Millares 2 10" xfId="5"/>
    <cellStyle name="Millares 2 10 2" xfId="672"/>
    <cellStyle name="Millares 2 11" xfId="6"/>
    <cellStyle name="Millares 2 11 2" xfId="673"/>
    <cellStyle name="Millares 2 12" xfId="7"/>
    <cellStyle name="Millares 2 12 2" xfId="674"/>
    <cellStyle name="Millares 2 13" xfId="8"/>
    <cellStyle name="Millares 2 13 2" xfId="675"/>
    <cellStyle name="Millares 2 14" xfId="9"/>
    <cellStyle name="Millares 2 14 2" xfId="676"/>
    <cellStyle name="Millares 2 15" xfId="10"/>
    <cellStyle name="Millares 2 15 2" xfId="677"/>
    <cellStyle name="Millares 2 16" xfId="11"/>
    <cellStyle name="Millares 2 16 2" xfId="678"/>
    <cellStyle name="Millares 2 17" xfId="12"/>
    <cellStyle name="Millares 2 17 2" xfId="679"/>
    <cellStyle name="Millares 2 18" xfId="13"/>
    <cellStyle name="Millares 2 18 2" xfId="680"/>
    <cellStyle name="Millares 2 19" xfId="14"/>
    <cellStyle name="Millares 2 19 2" xfId="681"/>
    <cellStyle name="Millares 2 2" xfId="15"/>
    <cellStyle name="Millares 2 2 2" xfId="682"/>
    <cellStyle name="Millares 2 20" xfId="16"/>
    <cellStyle name="Millares 2 20 2" xfId="683"/>
    <cellStyle name="Millares 2 21" xfId="17"/>
    <cellStyle name="Millares 2 21 2" xfId="684"/>
    <cellStyle name="Millares 2 22" xfId="18"/>
    <cellStyle name="Millares 2 22 2" xfId="685"/>
    <cellStyle name="Millares 2 23" xfId="19"/>
    <cellStyle name="Millares 2 23 2" xfId="686"/>
    <cellStyle name="Millares 2 24" xfId="20"/>
    <cellStyle name="Millares 2 24 2" xfId="687"/>
    <cellStyle name="Millares 2 25" xfId="21"/>
    <cellStyle name="Millares 2 25 2" xfId="688"/>
    <cellStyle name="Millares 2 26" xfId="22"/>
    <cellStyle name="Millares 2 26 2" xfId="689"/>
    <cellStyle name="Millares 2 27" xfId="23"/>
    <cellStyle name="Millares 2 27 2" xfId="690"/>
    <cellStyle name="Millares 2 28" xfId="671"/>
    <cellStyle name="Millares 2 3" xfId="24"/>
    <cellStyle name="Millares 2 3 2" xfId="691"/>
    <cellStyle name="Millares 2 4" xfId="25"/>
    <cellStyle name="Millares 2 4 2" xfId="692"/>
    <cellStyle name="Millares 2 5" xfId="26"/>
    <cellStyle name="Millares 2 5 2" xfId="693"/>
    <cellStyle name="Millares 2 6" xfId="27"/>
    <cellStyle name="Millares 2 6 2" xfId="694"/>
    <cellStyle name="Millares 2 7" xfId="28"/>
    <cellStyle name="Millares 2 7 2" xfId="695"/>
    <cellStyle name="Millares 2 8" xfId="29"/>
    <cellStyle name="Millares 2 8 2" xfId="696"/>
    <cellStyle name="Millares 2 9" xfId="30"/>
    <cellStyle name="Millares 2 9 2" xfId="697"/>
    <cellStyle name="Millares 3" xfId="669"/>
    <cellStyle name="Normal" xfId="0" builtinId="0"/>
    <cellStyle name="Normal 11" xfId="31"/>
    <cellStyle name="Normal 11 10" xfId="32"/>
    <cellStyle name="Normal 11 10 2" xfId="698"/>
    <cellStyle name="Normal 11 11" xfId="33"/>
    <cellStyle name="Normal 11 11 2" xfId="699"/>
    <cellStyle name="Normal 11 12" xfId="34"/>
    <cellStyle name="Normal 11 12 2" xfId="700"/>
    <cellStyle name="Normal 11 13" xfId="35"/>
    <cellStyle name="Normal 11 13 2" xfId="701"/>
    <cellStyle name="Normal 11 14" xfId="36"/>
    <cellStyle name="Normal 11 14 2" xfId="702"/>
    <cellStyle name="Normal 11 15" xfId="37"/>
    <cellStyle name="Normal 11 15 2" xfId="703"/>
    <cellStyle name="Normal 11 16" xfId="38"/>
    <cellStyle name="Normal 11 16 2" xfId="704"/>
    <cellStyle name="Normal 11 17" xfId="39"/>
    <cellStyle name="Normal 11 17 2" xfId="705"/>
    <cellStyle name="Normal 11 18" xfId="40"/>
    <cellStyle name="Normal 11 18 2" xfId="706"/>
    <cellStyle name="Normal 11 19" xfId="41"/>
    <cellStyle name="Normal 11 19 2" xfId="707"/>
    <cellStyle name="Normal 11 2" xfId="42"/>
    <cellStyle name="Normal 11 2 2" xfId="708"/>
    <cellStyle name="Normal 11 20" xfId="43"/>
    <cellStyle name="Normal 11 20 2" xfId="709"/>
    <cellStyle name="Normal 11 21" xfId="44"/>
    <cellStyle name="Normal 11 21 2" xfId="710"/>
    <cellStyle name="Normal 11 22" xfId="45"/>
    <cellStyle name="Normal 11 22 2" xfId="711"/>
    <cellStyle name="Normal 11 23" xfId="46"/>
    <cellStyle name="Normal 11 23 2" xfId="712"/>
    <cellStyle name="Normal 11 24" xfId="47"/>
    <cellStyle name="Normal 11 24 2" xfId="713"/>
    <cellStyle name="Normal 11 25" xfId="48"/>
    <cellStyle name="Normal 11 25 2" xfId="714"/>
    <cellStyle name="Normal 11 26" xfId="49"/>
    <cellStyle name="Normal 11 26 2" xfId="715"/>
    <cellStyle name="Normal 11 27" xfId="666"/>
    <cellStyle name="Normal 11 3" xfId="50"/>
    <cellStyle name="Normal 11 3 2" xfId="716"/>
    <cellStyle name="Normal 11 4" xfId="51"/>
    <cellStyle name="Normal 11 4 2" xfId="717"/>
    <cellStyle name="Normal 11 5" xfId="52"/>
    <cellStyle name="Normal 11 5 2" xfId="718"/>
    <cellStyle name="Normal 11 6" xfId="53"/>
    <cellStyle name="Normal 11 6 2" xfId="719"/>
    <cellStyle name="Normal 11 7" xfId="54"/>
    <cellStyle name="Normal 11 7 2" xfId="720"/>
    <cellStyle name="Normal 11 8" xfId="55"/>
    <cellStyle name="Normal 11 8 2" xfId="721"/>
    <cellStyle name="Normal 11 9" xfId="56"/>
    <cellStyle name="Normal 11 9 2" xfId="722"/>
    <cellStyle name="Normal 12" xfId="57"/>
    <cellStyle name="Normal 12 10" xfId="58"/>
    <cellStyle name="Normal 12 10 2" xfId="724"/>
    <cellStyle name="Normal 12 11" xfId="59"/>
    <cellStyle name="Normal 12 11 2" xfId="725"/>
    <cellStyle name="Normal 12 12" xfId="60"/>
    <cellStyle name="Normal 12 12 2" xfId="726"/>
    <cellStyle name="Normal 12 13" xfId="61"/>
    <cellStyle name="Normal 12 13 2" xfId="727"/>
    <cellStyle name="Normal 12 14" xfId="62"/>
    <cellStyle name="Normal 12 14 2" xfId="728"/>
    <cellStyle name="Normal 12 15" xfId="63"/>
    <cellStyle name="Normal 12 15 2" xfId="729"/>
    <cellStyle name="Normal 12 16" xfId="64"/>
    <cellStyle name="Normal 12 16 2" xfId="730"/>
    <cellStyle name="Normal 12 17" xfId="65"/>
    <cellStyle name="Normal 12 17 2" xfId="731"/>
    <cellStyle name="Normal 12 18" xfId="66"/>
    <cellStyle name="Normal 12 18 2" xfId="732"/>
    <cellStyle name="Normal 12 19" xfId="67"/>
    <cellStyle name="Normal 12 19 2" xfId="733"/>
    <cellStyle name="Normal 12 2" xfId="68"/>
    <cellStyle name="Normal 12 2 2" xfId="734"/>
    <cellStyle name="Normal 12 20" xfId="69"/>
    <cellStyle name="Normal 12 20 2" xfId="735"/>
    <cellStyle name="Normal 12 21" xfId="70"/>
    <cellStyle name="Normal 12 21 2" xfId="736"/>
    <cellStyle name="Normal 12 22" xfId="71"/>
    <cellStyle name="Normal 12 22 2" xfId="737"/>
    <cellStyle name="Normal 12 23" xfId="72"/>
    <cellStyle name="Normal 12 23 2" xfId="738"/>
    <cellStyle name="Normal 12 24" xfId="73"/>
    <cellStyle name="Normal 12 24 2" xfId="739"/>
    <cellStyle name="Normal 12 25" xfId="74"/>
    <cellStyle name="Normal 12 25 2" xfId="740"/>
    <cellStyle name="Normal 12 26" xfId="75"/>
    <cellStyle name="Normal 12 26 2" xfId="741"/>
    <cellStyle name="Normal 12 27" xfId="723"/>
    <cellStyle name="Normal 12 3" xfId="76"/>
    <cellStyle name="Normal 12 3 2" xfId="742"/>
    <cellStyle name="Normal 12 4" xfId="77"/>
    <cellStyle name="Normal 12 4 2" xfId="743"/>
    <cellStyle name="Normal 12 5" xfId="78"/>
    <cellStyle name="Normal 12 5 2" xfId="744"/>
    <cellStyle name="Normal 12 6" xfId="79"/>
    <cellStyle name="Normal 12 6 2" xfId="745"/>
    <cellStyle name="Normal 12 7" xfId="80"/>
    <cellStyle name="Normal 12 7 2" xfId="746"/>
    <cellStyle name="Normal 12 8" xfId="81"/>
    <cellStyle name="Normal 12 8 2" xfId="747"/>
    <cellStyle name="Normal 12 9" xfId="82"/>
    <cellStyle name="Normal 12 9 2" xfId="748"/>
    <cellStyle name="Normal 13" xfId="83"/>
    <cellStyle name="Normal 13 10" xfId="84"/>
    <cellStyle name="Normal 13 10 2" xfId="750"/>
    <cellStyle name="Normal 13 11" xfId="85"/>
    <cellStyle name="Normal 13 11 2" xfId="751"/>
    <cellStyle name="Normal 13 12" xfId="86"/>
    <cellStyle name="Normal 13 12 2" xfId="752"/>
    <cellStyle name="Normal 13 13" xfId="87"/>
    <cellStyle name="Normal 13 13 2" xfId="753"/>
    <cellStyle name="Normal 13 14" xfId="88"/>
    <cellStyle name="Normal 13 14 2" xfId="754"/>
    <cellStyle name="Normal 13 15" xfId="89"/>
    <cellStyle name="Normal 13 15 2" xfId="755"/>
    <cellStyle name="Normal 13 16" xfId="90"/>
    <cellStyle name="Normal 13 16 2" xfId="756"/>
    <cellStyle name="Normal 13 17" xfId="91"/>
    <cellStyle name="Normal 13 17 2" xfId="757"/>
    <cellStyle name="Normal 13 18" xfId="92"/>
    <cellStyle name="Normal 13 18 2" xfId="758"/>
    <cellStyle name="Normal 13 19" xfId="93"/>
    <cellStyle name="Normal 13 19 2" xfId="759"/>
    <cellStyle name="Normal 13 2" xfId="94"/>
    <cellStyle name="Normal 13 2 2" xfId="760"/>
    <cellStyle name="Normal 13 20" xfId="95"/>
    <cellStyle name="Normal 13 20 2" xfId="761"/>
    <cellStyle name="Normal 13 21" xfId="96"/>
    <cellStyle name="Normal 13 21 2" xfId="762"/>
    <cellStyle name="Normal 13 22" xfId="97"/>
    <cellStyle name="Normal 13 22 2" xfId="763"/>
    <cellStyle name="Normal 13 23" xfId="98"/>
    <cellStyle name="Normal 13 23 2" xfId="764"/>
    <cellStyle name="Normal 13 24" xfId="99"/>
    <cellStyle name="Normal 13 24 2" xfId="765"/>
    <cellStyle name="Normal 13 25" xfId="100"/>
    <cellStyle name="Normal 13 25 2" xfId="766"/>
    <cellStyle name="Normal 13 26" xfId="101"/>
    <cellStyle name="Normal 13 26 2" xfId="767"/>
    <cellStyle name="Normal 13 27" xfId="749"/>
    <cellStyle name="Normal 13 3" xfId="102"/>
    <cellStyle name="Normal 13 3 2" xfId="768"/>
    <cellStyle name="Normal 13 4" xfId="103"/>
    <cellStyle name="Normal 13 4 2" xfId="769"/>
    <cellStyle name="Normal 13 5" xfId="104"/>
    <cellStyle name="Normal 13 5 2" xfId="770"/>
    <cellStyle name="Normal 13 6" xfId="105"/>
    <cellStyle name="Normal 13 6 2" xfId="771"/>
    <cellStyle name="Normal 13 7" xfId="106"/>
    <cellStyle name="Normal 13 7 2" xfId="772"/>
    <cellStyle name="Normal 13 8" xfId="107"/>
    <cellStyle name="Normal 13 8 2" xfId="773"/>
    <cellStyle name="Normal 13 9" xfId="108"/>
    <cellStyle name="Normal 13 9 2" xfId="774"/>
    <cellStyle name="Normal 14 10" xfId="109"/>
    <cellStyle name="Normal 14 10 2" xfId="775"/>
    <cellStyle name="Normal 14 11" xfId="110"/>
    <cellStyle name="Normal 14 11 2" xfId="776"/>
    <cellStyle name="Normal 14 12" xfId="111"/>
    <cellStyle name="Normal 14 12 2" xfId="777"/>
    <cellStyle name="Normal 14 13" xfId="112"/>
    <cellStyle name="Normal 14 13 2" xfId="778"/>
    <cellStyle name="Normal 14 2" xfId="113"/>
    <cellStyle name="Normal 14 2 2" xfId="779"/>
    <cellStyle name="Normal 14 3" xfId="114"/>
    <cellStyle name="Normal 14 3 2" xfId="780"/>
    <cellStyle name="Normal 14 4" xfId="115"/>
    <cellStyle name="Normal 14 4 2" xfId="781"/>
    <cellStyle name="Normal 14 5" xfId="116"/>
    <cellStyle name="Normal 14 5 2" xfId="782"/>
    <cellStyle name="Normal 14 6" xfId="117"/>
    <cellStyle name="Normal 14 6 2" xfId="783"/>
    <cellStyle name="Normal 14 7" xfId="118"/>
    <cellStyle name="Normal 14 7 2" xfId="784"/>
    <cellStyle name="Normal 14 8" xfId="119"/>
    <cellStyle name="Normal 14 8 2" xfId="785"/>
    <cellStyle name="Normal 14 9" xfId="120"/>
    <cellStyle name="Normal 14 9 2" xfId="786"/>
    <cellStyle name="Normal 15 10" xfId="121"/>
    <cellStyle name="Normal 15 10 2" xfId="787"/>
    <cellStyle name="Normal 15 11" xfId="122"/>
    <cellStyle name="Normal 15 11 2" xfId="788"/>
    <cellStyle name="Normal 15 12" xfId="123"/>
    <cellStyle name="Normal 15 12 2" xfId="789"/>
    <cellStyle name="Normal 15 13" xfId="124"/>
    <cellStyle name="Normal 15 13 2" xfId="790"/>
    <cellStyle name="Normal 15 2" xfId="125"/>
    <cellStyle name="Normal 15 2 2" xfId="791"/>
    <cellStyle name="Normal 15 3" xfId="126"/>
    <cellStyle name="Normal 15 3 2" xfId="792"/>
    <cellStyle name="Normal 15 4" xfId="127"/>
    <cellStyle name="Normal 15 4 2" xfId="793"/>
    <cellStyle name="Normal 15 5" xfId="128"/>
    <cellStyle name="Normal 15 5 2" xfId="794"/>
    <cellStyle name="Normal 15 6" xfId="129"/>
    <cellStyle name="Normal 15 6 2" xfId="795"/>
    <cellStyle name="Normal 15 7" xfId="130"/>
    <cellStyle name="Normal 15 7 2" xfId="796"/>
    <cellStyle name="Normal 15 8" xfId="131"/>
    <cellStyle name="Normal 15 8 2" xfId="797"/>
    <cellStyle name="Normal 15 9" xfId="132"/>
    <cellStyle name="Normal 15 9 2" xfId="798"/>
    <cellStyle name="Normal 2" xfId="133"/>
    <cellStyle name="Normal 2 10" xfId="134"/>
    <cellStyle name="Normal 2 10 2" xfId="799"/>
    <cellStyle name="Normal 2 11" xfId="135"/>
    <cellStyle name="Normal 2 11 2" xfId="800"/>
    <cellStyle name="Normal 2 12" xfId="136"/>
    <cellStyle name="Normal 2 12 2" xfId="801"/>
    <cellStyle name="Normal 2 13" xfId="137"/>
    <cellStyle name="Normal 2 13 2" xfId="802"/>
    <cellStyle name="Normal 2 14" xfId="138"/>
    <cellStyle name="Normal 2 14 2" xfId="803"/>
    <cellStyle name="Normal 2 15" xfId="139"/>
    <cellStyle name="Normal 2 15 2" xfId="804"/>
    <cellStyle name="Normal 2 16" xfId="140"/>
    <cellStyle name="Normal 2 16 2" xfId="805"/>
    <cellStyle name="Normal 2 17" xfId="141"/>
    <cellStyle name="Normal 2 17 2" xfId="806"/>
    <cellStyle name="Normal 2 18" xfId="142"/>
    <cellStyle name="Normal 2 18 2" xfId="143"/>
    <cellStyle name="Normal 2 18 2 2" xfId="144"/>
    <cellStyle name="Normal 2 18 2 2 2" xfId="809"/>
    <cellStyle name="Normal 2 18 2 3" xfId="145"/>
    <cellStyle name="Normal 2 18 2 3 2" xfId="810"/>
    <cellStyle name="Normal 2 18 2 4" xfId="146"/>
    <cellStyle name="Normal 2 18 2 4 2" xfId="811"/>
    <cellStyle name="Normal 2 18 2 5" xfId="147"/>
    <cellStyle name="Normal 2 18 2 5 2" xfId="812"/>
    <cellStyle name="Normal 2 18 2 6" xfId="148"/>
    <cellStyle name="Normal 2 18 2 6 2" xfId="813"/>
    <cellStyle name="Normal 2 18 2 7" xfId="808"/>
    <cellStyle name="Normal 2 18 3" xfId="149"/>
    <cellStyle name="Normal 2 18 3 2" xfId="814"/>
    <cellStyle name="Normal 2 18 4" xfId="150"/>
    <cellStyle name="Normal 2 18 4 2" xfId="815"/>
    <cellStyle name="Normal 2 18 5" xfId="151"/>
    <cellStyle name="Normal 2 18 5 2" xfId="816"/>
    <cellStyle name="Normal 2 18 6" xfId="152"/>
    <cellStyle name="Normal 2 18 6 2" xfId="817"/>
    <cellStyle name="Normal 2 18 7" xfId="807"/>
    <cellStyle name="Normal 2 19" xfId="153"/>
    <cellStyle name="Normal 2 19 2" xfId="818"/>
    <cellStyle name="Normal 2 2" xfId="154"/>
    <cellStyle name="Normal 2 2 10" xfId="155"/>
    <cellStyle name="Normal 2 2 10 2" xfId="820"/>
    <cellStyle name="Normal 2 2 11" xfId="156"/>
    <cellStyle name="Normal 2 2 11 2" xfId="821"/>
    <cellStyle name="Normal 2 2 12" xfId="157"/>
    <cellStyle name="Normal 2 2 12 2" xfId="822"/>
    <cellStyle name="Normal 2 2 13" xfId="158"/>
    <cellStyle name="Normal 2 2 13 2" xfId="823"/>
    <cellStyle name="Normal 2 2 14" xfId="159"/>
    <cellStyle name="Normal 2 2 14 2" xfId="160"/>
    <cellStyle name="Normal 2 2 14 2 2" xfId="161"/>
    <cellStyle name="Normal 2 2 14 2 2 2" xfId="826"/>
    <cellStyle name="Normal 2 2 14 2 3" xfId="162"/>
    <cellStyle name="Normal 2 2 14 2 3 2" xfId="827"/>
    <cellStyle name="Normal 2 2 14 2 4" xfId="825"/>
    <cellStyle name="Normal 2 2 14 3" xfId="163"/>
    <cellStyle name="Normal 2 2 14 3 2" xfId="828"/>
    <cellStyle name="Normal 2 2 14 4" xfId="824"/>
    <cellStyle name="Normal 2 2 15" xfId="164"/>
    <cellStyle name="Normal 2 2 15 2" xfId="829"/>
    <cellStyle name="Normal 2 2 16" xfId="165"/>
    <cellStyle name="Normal 2 2 16 2" xfId="830"/>
    <cellStyle name="Normal 2 2 17" xfId="166"/>
    <cellStyle name="Normal 2 2 17 2" xfId="167"/>
    <cellStyle name="Normal 2 2 17 2 2" xfId="168"/>
    <cellStyle name="Normal 2 2 17 2 2 2" xfId="833"/>
    <cellStyle name="Normal 2 2 17 2 3" xfId="169"/>
    <cellStyle name="Normal 2 2 17 2 3 2" xfId="834"/>
    <cellStyle name="Normal 2 2 17 2 4" xfId="170"/>
    <cellStyle name="Normal 2 2 17 2 4 2" xfId="835"/>
    <cellStyle name="Normal 2 2 17 2 5" xfId="171"/>
    <cellStyle name="Normal 2 2 17 2 5 2" xfId="836"/>
    <cellStyle name="Normal 2 2 17 2 6" xfId="172"/>
    <cellStyle name="Normal 2 2 17 2 6 2" xfId="837"/>
    <cellStyle name="Normal 2 2 17 2 7" xfId="832"/>
    <cellStyle name="Normal 2 2 17 3" xfId="173"/>
    <cellStyle name="Normal 2 2 17 3 2" xfId="838"/>
    <cellStyle name="Normal 2 2 17 4" xfId="174"/>
    <cellStyle name="Normal 2 2 17 4 2" xfId="839"/>
    <cellStyle name="Normal 2 2 17 5" xfId="175"/>
    <cellStyle name="Normal 2 2 17 5 2" xfId="840"/>
    <cellStyle name="Normal 2 2 17 6" xfId="176"/>
    <cellStyle name="Normal 2 2 17 6 2" xfId="841"/>
    <cellStyle name="Normal 2 2 17 7" xfId="831"/>
    <cellStyle name="Normal 2 2 18" xfId="177"/>
    <cellStyle name="Normal 2 2 18 2" xfId="842"/>
    <cellStyle name="Normal 2 2 19" xfId="178"/>
    <cellStyle name="Normal 2 2 19 2" xfId="843"/>
    <cellStyle name="Normal 2 2 2" xfId="179"/>
    <cellStyle name="Normal 2 2 2 10" xfId="180"/>
    <cellStyle name="Normal 2 2 2 10 2" xfId="845"/>
    <cellStyle name="Normal 2 2 2 11" xfId="181"/>
    <cellStyle name="Normal 2 2 2 11 2" xfId="846"/>
    <cellStyle name="Normal 2 2 2 12" xfId="182"/>
    <cellStyle name="Normal 2 2 2 12 2" xfId="183"/>
    <cellStyle name="Normal 2 2 2 12 2 2" xfId="184"/>
    <cellStyle name="Normal 2 2 2 12 2 2 2" xfId="849"/>
    <cellStyle name="Normal 2 2 2 12 2 3" xfId="185"/>
    <cellStyle name="Normal 2 2 2 12 2 3 2" xfId="850"/>
    <cellStyle name="Normal 2 2 2 12 2 4" xfId="848"/>
    <cellStyle name="Normal 2 2 2 12 3" xfId="186"/>
    <cellStyle name="Normal 2 2 2 12 3 2" xfId="851"/>
    <cellStyle name="Normal 2 2 2 12 4" xfId="847"/>
    <cellStyle name="Normal 2 2 2 13" xfId="187"/>
    <cellStyle name="Normal 2 2 2 13 2" xfId="852"/>
    <cellStyle name="Normal 2 2 2 14" xfId="188"/>
    <cellStyle name="Normal 2 2 2 14 2" xfId="853"/>
    <cellStyle name="Normal 2 2 2 15" xfId="189"/>
    <cellStyle name="Normal 2 2 2 15 2" xfId="190"/>
    <cellStyle name="Normal 2 2 2 15 2 2" xfId="191"/>
    <cellStyle name="Normal 2 2 2 15 2 2 2" xfId="856"/>
    <cellStyle name="Normal 2 2 2 15 2 3" xfId="192"/>
    <cellStyle name="Normal 2 2 2 15 2 3 2" xfId="857"/>
    <cellStyle name="Normal 2 2 2 15 2 4" xfId="193"/>
    <cellStyle name="Normal 2 2 2 15 2 4 2" xfId="858"/>
    <cellStyle name="Normal 2 2 2 15 2 5" xfId="194"/>
    <cellStyle name="Normal 2 2 2 15 2 5 2" xfId="859"/>
    <cellStyle name="Normal 2 2 2 15 2 6" xfId="195"/>
    <cellStyle name="Normal 2 2 2 15 2 6 2" xfId="860"/>
    <cellStyle name="Normal 2 2 2 15 2 7" xfId="855"/>
    <cellStyle name="Normal 2 2 2 15 3" xfId="196"/>
    <cellStyle name="Normal 2 2 2 15 3 2" xfId="861"/>
    <cellStyle name="Normal 2 2 2 15 4" xfId="197"/>
    <cellStyle name="Normal 2 2 2 15 4 2" xfId="862"/>
    <cellStyle name="Normal 2 2 2 15 5" xfId="198"/>
    <cellStyle name="Normal 2 2 2 15 5 2" xfId="863"/>
    <cellStyle name="Normal 2 2 2 15 6" xfId="199"/>
    <cellStyle name="Normal 2 2 2 15 6 2" xfId="864"/>
    <cellStyle name="Normal 2 2 2 15 7" xfId="854"/>
    <cellStyle name="Normal 2 2 2 16" xfId="200"/>
    <cellStyle name="Normal 2 2 2 16 2" xfId="865"/>
    <cellStyle name="Normal 2 2 2 17" xfId="201"/>
    <cellStyle name="Normal 2 2 2 17 2" xfId="866"/>
    <cellStyle name="Normal 2 2 2 18" xfId="202"/>
    <cellStyle name="Normal 2 2 2 18 2" xfId="867"/>
    <cellStyle name="Normal 2 2 2 19" xfId="203"/>
    <cellStyle name="Normal 2 2 2 19 2" xfId="868"/>
    <cellStyle name="Normal 2 2 2 2" xfId="204"/>
    <cellStyle name="Normal 2 2 2 2 10" xfId="205"/>
    <cellStyle name="Normal 2 2 2 2 10 2" xfId="870"/>
    <cellStyle name="Normal 2 2 2 2 11" xfId="206"/>
    <cellStyle name="Normal 2 2 2 2 11 2" xfId="207"/>
    <cellStyle name="Normal 2 2 2 2 11 2 2" xfId="208"/>
    <cellStyle name="Normal 2 2 2 2 11 2 2 2" xfId="873"/>
    <cellStyle name="Normal 2 2 2 2 11 2 3" xfId="209"/>
    <cellStyle name="Normal 2 2 2 2 11 2 3 2" xfId="874"/>
    <cellStyle name="Normal 2 2 2 2 11 2 4" xfId="872"/>
    <cellStyle name="Normal 2 2 2 2 11 3" xfId="210"/>
    <cellStyle name="Normal 2 2 2 2 11 3 2" xfId="875"/>
    <cellStyle name="Normal 2 2 2 2 11 4" xfId="871"/>
    <cellStyle name="Normal 2 2 2 2 12" xfId="211"/>
    <cellStyle name="Normal 2 2 2 2 12 2" xfId="876"/>
    <cellStyle name="Normal 2 2 2 2 13" xfId="212"/>
    <cellStyle name="Normal 2 2 2 2 13 2" xfId="877"/>
    <cellStyle name="Normal 2 2 2 2 14" xfId="213"/>
    <cellStyle name="Normal 2 2 2 2 14 2" xfId="214"/>
    <cellStyle name="Normal 2 2 2 2 14 2 2" xfId="215"/>
    <cellStyle name="Normal 2 2 2 2 14 2 2 2" xfId="880"/>
    <cellStyle name="Normal 2 2 2 2 14 2 3" xfId="216"/>
    <cellStyle name="Normal 2 2 2 2 14 2 3 2" xfId="881"/>
    <cellStyle name="Normal 2 2 2 2 14 2 4" xfId="217"/>
    <cellStyle name="Normal 2 2 2 2 14 2 4 2" xfId="882"/>
    <cellStyle name="Normal 2 2 2 2 14 2 5" xfId="218"/>
    <cellStyle name="Normal 2 2 2 2 14 2 5 2" xfId="883"/>
    <cellStyle name="Normal 2 2 2 2 14 2 6" xfId="219"/>
    <cellStyle name="Normal 2 2 2 2 14 2 6 2" xfId="884"/>
    <cellStyle name="Normal 2 2 2 2 14 2 7" xfId="879"/>
    <cellStyle name="Normal 2 2 2 2 14 3" xfId="220"/>
    <cellStyle name="Normal 2 2 2 2 14 3 2" xfId="885"/>
    <cellStyle name="Normal 2 2 2 2 14 4" xfId="221"/>
    <cellStyle name="Normal 2 2 2 2 14 4 2" xfId="886"/>
    <cellStyle name="Normal 2 2 2 2 14 5" xfId="222"/>
    <cellStyle name="Normal 2 2 2 2 14 5 2" xfId="887"/>
    <cellStyle name="Normal 2 2 2 2 14 6" xfId="223"/>
    <cellStyle name="Normal 2 2 2 2 14 6 2" xfId="888"/>
    <cellStyle name="Normal 2 2 2 2 14 7" xfId="878"/>
    <cellStyle name="Normal 2 2 2 2 15" xfId="224"/>
    <cellStyle name="Normal 2 2 2 2 15 2" xfId="889"/>
    <cellStyle name="Normal 2 2 2 2 16" xfId="225"/>
    <cellStyle name="Normal 2 2 2 2 16 2" xfId="890"/>
    <cellStyle name="Normal 2 2 2 2 17" xfId="226"/>
    <cellStyle name="Normal 2 2 2 2 17 2" xfId="891"/>
    <cellStyle name="Normal 2 2 2 2 18" xfId="227"/>
    <cellStyle name="Normal 2 2 2 2 18 2" xfId="892"/>
    <cellStyle name="Normal 2 2 2 2 19" xfId="228"/>
    <cellStyle name="Normal 2 2 2 2 19 2" xfId="893"/>
    <cellStyle name="Normal 2 2 2 2 2" xfId="229"/>
    <cellStyle name="Normal 2 2 2 2 2 10" xfId="230"/>
    <cellStyle name="Normal 2 2 2 2 2 10 2" xfId="895"/>
    <cellStyle name="Normal 2 2 2 2 2 11" xfId="231"/>
    <cellStyle name="Normal 2 2 2 2 2 11 2" xfId="232"/>
    <cellStyle name="Normal 2 2 2 2 2 11 2 2" xfId="233"/>
    <cellStyle name="Normal 2 2 2 2 2 11 2 2 2" xfId="898"/>
    <cellStyle name="Normal 2 2 2 2 2 11 2 3" xfId="234"/>
    <cellStyle name="Normal 2 2 2 2 2 11 2 3 2" xfId="899"/>
    <cellStyle name="Normal 2 2 2 2 2 11 2 4" xfId="235"/>
    <cellStyle name="Normal 2 2 2 2 2 11 2 4 2" xfId="900"/>
    <cellStyle name="Normal 2 2 2 2 2 11 2 5" xfId="236"/>
    <cellStyle name="Normal 2 2 2 2 2 11 2 5 2" xfId="901"/>
    <cellStyle name="Normal 2 2 2 2 2 11 2 6" xfId="237"/>
    <cellStyle name="Normal 2 2 2 2 2 11 2 6 2" xfId="902"/>
    <cellStyle name="Normal 2 2 2 2 2 11 2 7" xfId="897"/>
    <cellStyle name="Normal 2 2 2 2 2 11 3" xfId="238"/>
    <cellStyle name="Normal 2 2 2 2 2 11 3 2" xfId="903"/>
    <cellStyle name="Normal 2 2 2 2 2 11 4" xfId="239"/>
    <cellStyle name="Normal 2 2 2 2 2 11 4 2" xfId="904"/>
    <cellStyle name="Normal 2 2 2 2 2 11 5" xfId="240"/>
    <cellStyle name="Normal 2 2 2 2 2 11 5 2" xfId="905"/>
    <cellStyle name="Normal 2 2 2 2 2 11 6" xfId="241"/>
    <cellStyle name="Normal 2 2 2 2 2 11 6 2" xfId="906"/>
    <cellStyle name="Normal 2 2 2 2 2 11 7" xfId="896"/>
    <cellStyle name="Normal 2 2 2 2 2 12" xfId="242"/>
    <cellStyle name="Normal 2 2 2 2 2 12 2" xfId="907"/>
    <cellStyle name="Normal 2 2 2 2 2 13" xfId="243"/>
    <cellStyle name="Normal 2 2 2 2 2 13 2" xfId="908"/>
    <cellStyle name="Normal 2 2 2 2 2 14" xfId="244"/>
    <cellStyle name="Normal 2 2 2 2 2 14 2" xfId="909"/>
    <cellStyle name="Normal 2 2 2 2 2 15" xfId="245"/>
    <cellStyle name="Normal 2 2 2 2 2 15 2" xfId="910"/>
    <cellStyle name="Normal 2 2 2 2 2 16" xfId="246"/>
    <cellStyle name="Normal 2 2 2 2 2 16 2" xfId="911"/>
    <cellStyle name="Normal 2 2 2 2 2 17" xfId="247"/>
    <cellStyle name="Normal 2 2 2 2 2 17 2" xfId="912"/>
    <cellStyle name="Normal 2 2 2 2 2 18" xfId="248"/>
    <cellStyle name="Normal 2 2 2 2 2 18 2" xfId="913"/>
    <cellStyle name="Normal 2 2 2 2 2 19" xfId="249"/>
    <cellStyle name="Normal 2 2 2 2 2 19 2" xfId="914"/>
    <cellStyle name="Normal 2 2 2 2 2 2" xfId="250"/>
    <cellStyle name="Normal 2 2 2 2 2 2 10" xfId="251"/>
    <cellStyle name="Normal 2 2 2 2 2 2 10 2" xfId="916"/>
    <cellStyle name="Normal 2 2 2 2 2 2 11" xfId="252"/>
    <cellStyle name="Normal 2 2 2 2 2 2 11 2" xfId="253"/>
    <cellStyle name="Normal 2 2 2 2 2 2 11 2 2" xfId="254"/>
    <cellStyle name="Normal 2 2 2 2 2 2 11 2 2 2" xfId="919"/>
    <cellStyle name="Normal 2 2 2 2 2 2 11 2 3" xfId="255"/>
    <cellStyle name="Normal 2 2 2 2 2 2 11 2 3 2" xfId="920"/>
    <cellStyle name="Normal 2 2 2 2 2 2 11 2 4" xfId="256"/>
    <cellStyle name="Normal 2 2 2 2 2 2 11 2 4 2" xfId="921"/>
    <cellStyle name="Normal 2 2 2 2 2 2 11 2 5" xfId="257"/>
    <cellStyle name="Normal 2 2 2 2 2 2 11 2 5 2" xfId="922"/>
    <cellStyle name="Normal 2 2 2 2 2 2 11 2 6" xfId="258"/>
    <cellStyle name="Normal 2 2 2 2 2 2 11 2 6 2" xfId="923"/>
    <cellStyle name="Normal 2 2 2 2 2 2 11 2 7" xfId="918"/>
    <cellStyle name="Normal 2 2 2 2 2 2 11 3" xfId="259"/>
    <cellStyle name="Normal 2 2 2 2 2 2 11 3 2" xfId="924"/>
    <cellStyle name="Normal 2 2 2 2 2 2 11 4" xfId="260"/>
    <cellStyle name="Normal 2 2 2 2 2 2 11 4 2" xfId="925"/>
    <cellStyle name="Normal 2 2 2 2 2 2 11 5" xfId="261"/>
    <cellStyle name="Normal 2 2 2 2 2 2 11 5 2" xfId="926"/>
    <cellStyle name="Normal 2 2 2 2 2 2 11 6" xfId="262"/>
    <cellStyle name="Normal 2 2 2 2 2 2 11 6 2" xfId="927"/>
    <cellStyle name="Normal 2 2 2 2 2 2 11 7" xfId="917"/>
    <cellStyle name="Normal 2 2 2 2 2 2 12" xfId="263"/>
    <cellStyle name="Normal 2 2 2 2 2 2 12 2" xfId="928"/>
    <cellStyle name="Normal 2 2 2 2 2 2 13" xfId="264"/>
    <cellStyle name="Normal 2 2 2 2 2 2 13 2" xfId="929"/>
    <cellStyle name="Normal 2 2 2 2 2 2 14" xfId="265"/>
    <cellStyle name="Normal 2 2 2 2 2 2 14 2" xfId="930"/>
    <cellStyle name="Normal 2 2 2 2 2 2 15" xfId="266"/>
    <cellStyle name="Normal 2 2 2 2 2 2 15 2" xfId="931"/>
    <cellStyle name="Normal 2 2 2 2 2 2 16" xfId="267"/>
    <cellStyle name="Normal 2 2 2 2 2 2 16 2" xfId="932"/>
    <cellStyle name="Normal 2 2 2 2 2 2 17" xfId="268"/>
    <cellStyle name="Normal 2 2 2 2 2 2 17 2" xfId="933"/>
    <cellStyle name="Normal 2 2 2 2 2 2 18" xfId="269"/>
    <cellStyle name="Normal 2 2 2 2 2 2 18 2" xfId="934"/>
    <cellStyle name="Normal 2 2 2 2 2 2 19" xfId="270"/>
    <cellStyle name="Normal 2 2 2 2 2 2 19 2" xfId="935"/>
    <cellStyle name="Normal 2 2 2 2 2 2 2" xfId="271"/>
    <cellStyle name="Normal 2 2 2 2 2 2 2 10" xfId="272"/>
    <cellStyle name="Normal 2 2 2 2 2 2 2 10 2" xfId="937"/>
    <cellStyle name="Normal 2 2 2 2 2 2 2 11" xfId="273"/>
    <cellStyle name="Normal 2 2 2 2 2 2 2 11 2" xfId="938"/>
    <cellStyle name="Normal 2 2 2 2 2 2 2 12" xfId="274"/>
    <cellStyle name="Normal 2 2 2 2 2 2 2 12 2" xfId="939"/>
    <cellStyle name="Normal 2 2 2 2 2 2 2 13" xfId="275"/>
    <cellStyle name="Normal 2 2 2 2 2 2 2 13 2" xfId="940"/>
    <cellStyle name="Normal 2 2 2 2 2 2 2 14" xfId="276"/>
    <cellStyle name="Normal 2 2 2 2 2 2 2 14 2" xfId="941"/>
    <cellStyle name="Normal 2 2 2 2 2 2 2 15" xfId="277"/>
    <cellStyle name="Normal 2 2 2 2 2 2 2 15 2" xfId="942"/>
    <cellStyle name="Normal 2 2 2 2 2 2 2 16" xfId="278"/>
    <cellStyle name="Normal 2 2 2 2 2 2 2 16 2" xfId="943"/>
    <cellStyle name="Normal 2 2 2 2 2 2 2 17" xfId="279"/>
    <cellStyle name="Normal 2 2 2 2 2 2 2 17 2" xfId="944"/>
    <cellStyle name="Normal 2 2 2 2 2 2 2 18" xfId="280"/>
    <cellStyle name="Normal 2 2 2 2 2 2 2 18 2" xfId="945"/>
    <cellStyle name="Normal 2 2 2 2 2 2 2 19" xfId="936"/>
    <cellStyle name="Normal 2 2 2 2 2 2 2 2" xfId="281"/>
    <cellStyle name="Normal 2 2 2 2 2 2 2 2 10" xfId="282"/>
    <cellStyle name="Normal 2 2 2 2 2 2 2 2 10 2" xfId="947"/>
    <cellStyle name="Normal 2 2 2 2 2 2 2 2 11" xfId="283"/>
    <cellStyle name="Normal 2 2 2 2 2 2 2 2 11 2" xfId="948"/>
    <cellStyle name="Normal 2 2 2 2 2 2 2 2 12" xfId="284"/>
    <cellStyle name="Normal 2 2 2 2 2 2 2 2 12 2" xfId="949"/>
    <cellStyle name="Normal 2 2 2 2 2 2 2 2 13" xfId="285"/>
    <cellStyle name="Normal 2 2 2 2 2 2 2 2 13 2" xfId="950"/>
    <cellStyle name="Normal 2 2 2 2 2 2 2 2 14" xfId="286"/>
    <cellStyle name="Normal 2 2 2 2 2 2 2 2 14 2" xfId="951"/>
    <cellStyle name="Normal 2 2 2 2 2 2 2 2 15" xfId="287"/>
    <cellStyle name="Normal 2 2 2 2 2 2 2 2 15 2" xfId="952"/>
    <cellStyle name="Normal 2 2 2 2 2 2 2 2 16" xfId="288"/>
    <cellStyle name="Normal 2 2 2 2 2 2 2 2 16 2" xfId="953"/>
    <cellStyle name="Normal 2 2 2 2 2 2 2 2 17" xfId="289"/>
    <cellStyle name="Normal 2 2 2 2 2 2 2 2 17 2" xfId="954"/>
    <cellStyle name="Normal 2 2 2 2 2 2 2 2 18" xfId="290"/>
    <cellStyle name="Normal 2 2 2 2 2 2 2 2 18 2" xfId="955"/>
    <cellStyle name="Normal 2 2 2 2 2 2 2 2 19" xfId="946"/>
    <cellStyle name="Normal 2 2 2 2 2 2 2 2 2" xfId="291"/>
    <cellStyle name="Normal 2 2 2 2 2 2 2 2 2 10" xfId="292"/>
    <cellStyle name="Normal 2 2 2 2 2 2 2 2 2 10 2" xfId="957"/>
    <cellStyle name="Normal 2 2 2 2 2 2 2 2 2 11" xfId="293"/>
    <cellStyle name="Normal 2 2 2 2 2 2 2 2 2 11 2" xfId="958"/>
    <cellStyle name="Normal 2 2 2 2 2 2 2 2 2 12" xfId="294"/>
    <cellStyle name="Normal 2 2 2 2 2 2 2 2 2 12 2" xfId="959"/>
    <cellStyle name="Normal 2 2 2 2 2 2 2 2 2 13" xfId="295"/>
    <cellStyle name="Normal 2 2 2 2 2 2 2 2 2 13 2" xfId="960"/>
    <cellStyle name="Normal 2 2 2 2 2 2 2 2 2 14" xfId="296"/>
    <cellStyle name="Normal 2 2 2 2 2 2 2 2 2 14 2" xfId="961"/>
    <cellStyle name="Normal 2 2 2 2 2 2 2 2 2 15" xfId="956"/>
    <cellStyle name="Normal 2 2 2 2 2 2 2 2 2 2" xfId="297"/>
    <cellStyle name="Normal 2 2 2 2 2 2 2 2 2 2 10" xfId="298"/>
    <cellStyle name="Normal 2 2 2 2 2 2 2 2 2 2 10 2" xfId="963"/>
    <cellStyle name="Normal 2 2 2 2 2 2 2 2 2 2 11" xfId="299"/>
    <cellStyle name="Normal 2 2 2 2 2 2 2 2 2 2 11 2" xfId="964"/>
    <cellStyle name="Normal 2 2 2 2 2 2 2 2 2 2 12" xfId="300"/>
    <cellStyle name="Normal 2 2 2 2 2 2 2 2 2 2 12 2" xfId="965"/>
    <cellStyle name="Normal 2 2 2 2 2 2 2 2 2 2 13" xfId="301"/>
    <cellStyle name="Normal 2 2 2 2 2 2 2 2 2 2 13 2" xfId="966"/>
    <cellStyle name="Normal 2 2 2 2 2 2 2 2 2 2 14" xfId="302"/>
    <cellStyle name="Normal 2 2 2 2 2 2 2 2 2 2 14 2" xfId="967"/>
    <cellStyle name="Normal 2 2 2 2 2 2 2 2 2 2 15" xfId="962"/>
    <cellStyle name="Normal 2 2 2 2 2 2 2 2 2 2 2" xfId="303"/>
    <cellStyle name="Normal 2 2 2 2 2 2 2 2 2 2 2 10" xfId="304"/>
    <cellStyle name="Normal 2 2 2 2 2 2 2 2 2 2 2 10 2" xfId="969"/>
    <cellStyle name="Normal 2 2 2 2 2 2 2 2 2 2 2 11" xfId="305"/>
    <cellStyle name="Normal 2 2 2 2 2 2 2 2 2 2 2 11 2" xfId="970"/>
    <cellStyle name="Normal 2 2 2 2 2 2 2 2 2 2 2 12" xfId="306"/>
    <cellStyle name="Normal 2 2 2 2 2 2 2 2 2 2 2 12 2" xfId="971"/>
    <cellStyle name="Normal 2 2 2 2 2 2 2 2 2 2 2 13" xfId="307"/>
    <cellStyle name="Normal 2 2 2 2 2 2 2 2 2 2 2 13 2" xfId="972"/>
    <cellStyle name="Normal 2 2 2 2 2 2 2 2 2 2 2 14" xfId="968"/>
    <cellStyle name="Normal 2 2 2 2 2 2 2 2 2 2 2 2" xfId="308"/>
    <cellStyle name="Normal 2 2 2 2 2 2 2 2 2 2 2 2 10" xfId="309"/>
    <cellStyle name="Normal 2 2 2 2 2 2 2 2 2 2 2 2 10 2" xfId="974"/>
    <cellStyle name="Normal 2 2 2 2 2 2 2 2 2 2 2 2 11" xfId="310"/>
    <cellStyle name="Normal 2 2 2 2 2 2 2 2 2 2 2 2 11 2" xfId="975"/>
    <cellStyle name="Normal 2 2 2 2 2 2 2 2 2 2 2 2 12" xfId="311"/>
    <cellStyle name="Normal 2 2 2 2 2 2 2 2 2 2 2 2 12 2" xfId="976"/>
    <cellStyle name="Normal 2 2 2 2 2 2 2 2 2 2 2 2 13" xfId="312"/>
    <cellStyle name="Normal 2 2 2 2 2 2 2 2 2 2 2 2 13 2" xfId="977"/>
    <cellStyle name="Normal 2 2 2 2 2 2 2 2 2 2 2 2 14" xfId="973"/>
    <cellStyle name="Normal 2 2 2 2 2 2 2 2 2 2 2 2 2" xfId="313"/>
    <cellStyle name="Normal 2 2 2 2 2 2 2 2 2 2 2 2 2 10" xfId="314"/>
    <cellStyle name="Normal 2 2 2 2 2 2 2 2 2 2 2 2 2 10 2" xfId="979"/>
    <cellStyle name="Normal 2 2 2 2 2 2 2 2 2 2 2 2 2 11" xfId="315"/>
    <cellStyle name="Normal 2 2 2 2 2 2 2 2 2 2 2 2 2 11 2" xfId="980"/>
    <cellStyle name="Normal 2 2 2 2 2 2 2 2 2 2 2 2 2 12" xfId="978"/>
    <cellStyle name="Normal 2 2 2 2 2 2 2 2 2 2 2 2 2 2" xfId="316"/>
    <cellStyle name="Normal 2 2 2 2 2 2 2 2 2 2 2 2 2 2 10" xfId="317"/>
    <cellStyle name="Normal 2 2 2 2 2 2 2 2 2 2 2 2 2 2 10 2" xfId="982"/>
    <cellStyle name="Normal 2 2 2 2 2 2 2 2 2 2 2 2 2 2 11" xfId="318"/>
    <cellStyle name="Normal 2 2 2 2 2 2 2 2 2 2 2 2 2 2 11 2" xfId="983"/>
    <cellStyle name="Normal 2 2 2 2 2 2 2 2 2 2 2 2 2 2 12" xfId="981"/>
    <cellStyle name="Normal 2 2 2 2 2 2 2 2 2 2 2 2 2 2 2" xfId="319"/>
    <cellStyle name="Normal 2 2 2 2 2 2 2 2 2 2 2 2 2 2 2 2" xfId="320"/>
    <cellStyle name="Normal 2 2 2 2 2 2 2 2 2 2 2 2 2 2 2 2 2" xfId="321"/>
    <cellStyle name="Normal 2 2 2 2 2 2 2 2 2 2 2 2 2 2 2 2 2 2" xfId="986"/>
    <cellStyle name="Normal 2 2 2 2 2 2 2 2 2 2 2 2 2 2 2 2 3" xfId="322"/>
    <cellStyle name="Normal 2 2 2 2 2 2 2 2 2 2 2 2 2 2 2 2 3 2" xfId="987"/>
    <cellStyle name="Normal 2 2 2 2 2 2 2 2 2 2 2 2 2 2 2 2 4" xfId="323"/>
    <cellStyle name="Normal 2 2 2 2 2 2 2 2 2 2 2 2 2 2 2 2 4 2" xfId="988"/>
    <cellStyle name="Normal 2 2 2 2 2 2 2 2 2 2 2 2 2 2 2 2 5" xfId="324"/>
    <cellStyle name="Normal 2 2 2 2 2 2 2 2 2 2 2 2 2 2 2 2 5 2" xfId="989"/>
    <cellStyle name="Normal 2 2 2 2 2 2 2 2 2 2 2 2 2 2 2 2 6" xfId="325"/>
    <cellStyle name="Normal 2 2 2 2 2 2 2 2 2 2 2 2 2 2 2 2 6 2" xfId="990"/>
    <cellStyle name="Normal 2 2 2 2 2 2 2 2 2 2 2 2 2 2 2 2 7" xfId="985"/>
    <cellStyle name="Normal 2 2 2 2 2 2 2 2 2 2 2 2 2 2 2 3" xfId="326"/>
    <cellStyle name="Normal 2 2 2 2 2 2 2 2 2 2 2 2 2 2 2 3 2" xfId="991"/>
    <cellStyle name="Normal 2 2 2 2 2 2 2 2 2 2 2 2 2 2 2 4" xfId="327"/>
    <cellStyle name="Normal 2 2 2 2 2 2 2 2 2 2 2 2 2 2 2 4 2" xfId="992"/>
    <cellStyle name="Normal 2 2 2 2 2 2 2 2 2 2 2 2 2 2 2 5" xfId="328"/>
    <cellStyle name="Normal 2 2 2 2 2 2 2 2 2 2 2 2 2 2 2 5 2" xfId="993"/>
    <cellStyle name="Normal 2 2 2 2 2 2 2 2 2 2 2 2 2 2 2 6" xfId="329"/>
    <cellStyle name="Normal 2 2 2 2 2 2 2 2 2 2 2 2 2 2 2 6 2" xfId="994"/>
    <cellStyle name="Normal 2 2 2 2 2 2 2 2 2 2 2 2 2 2 2 7" xfId="984"/>
    <cellStyle name="Normal 2 2 2 2 2 2 2 2 2 2 2 2 2 2 3" xfId="330"/>
    <cellStyle name="Normal 2 2 2 2 2 2 2 2 2 2 2 2 2 2 3 2" xfId="995"/>
    <cellStyle name="Normal 2 2 2 2 2 2 2 2 2 2 2 2 2 2 4" xfId="331"/>
    <cellStyle name="Normal 2 2 2 2 2 2 2 2 2 2 2 2 2 2 4 2" xfId="996"/>
    <cellStyle name="Normal 2 2 2 2 2 2 2 2 2 2 2 2 2 2 5" xfId="332"/>
    <cellStyle name="Normal 2 2 2 2 2 2 2 2 2 2 2 2 2 2 5 2" xfId="997"/>
    <cellStyle name="Normal 2 2 2 2 2 2 2 2 2 2 2 2 2 2 6" xfId="333"/>
    <cellStyle name="Normal 2 2 2 2 2 2 2 2 2 2 2 2 2 2 6 2" xfId="998"/>
    <cellStyle name="Normal 2 2 2 2 2 2 2 2 2 2 2 2 2 2 7" xfId="334"/>
    <cellStyle name="Normal 2 2 2 2 2 2 2 2 2 2 2 2 2 2 7 2" xfId="999"/>
    <cellStyle name="Normal 2 2 2 2 2 2 2 2 2 2 2 2 2 2 8" xfId="335"/>
    <cellStyle name="Normal 2 2 2 2 2 2 2 2 2 2 2 2 2 2 8 2" xfId="1000"/>
    <cellStyle name="Normal 2 2 2 2 2 2 2 2 2 2 2 2 2 2 9" xfId="336"/>
    <cellStyle name="Normal 2 2 2 2 2 2 2 2 2 2 2 2 2 2 9 2" xfId="1001"/>
    <cellStyle name="Normal 2 2 2 2 2 2 2 2 2 2 2 2 2 3" xfId="337"/>
    <cellStyle name="Normal 2 2 2 2 2 2 2 2 2 2 2 2 2 3 2" xfId="338"/>
    <cellStyle name="Normal 2 2 2 2 2 2 2 2 2 2 2 2 2 3 2 2" xfId="339"/>
    <cellStyle name="Normal 2 2 2 2 2 2 2 2 2 2 2 2 2 3 2 2 2" xfId="1004"/>
    <cellStyle name="Normal 2 2 2 2 2 2 2 2 2 2 2 2 2 3 2 3" xfId="340"/>
    <cellStyle name="Normal 2 2 2 2 2 2 2 2 2 2 2 2 2 3 2 3 2" xfId="1005"/>
    <cellStyle name="Normal 2 2 2 2 2 2 2 2 2 2 2 2 2 3 2 4" xfId="341"/>
    <cellStyle name="Normal 2 2 2 2 2 2 2 2 2 2 2 2 2 3 2 4 2" xfId="1006"/>
    <cellStyle name="Normal 2 2 2 2 2 2 2 2 2 2 2 2 2 3 2 5" xfId="342"/>
    <cellStyle name="Normal 2 2 2 2 2 2 2 2 2 2 2 2 2 3 2 5 2" xfId="1007"/>
    <cellStyle name="Normal 2 2 2 2 2 2 2 2 2 2 2 2 2 3 2 6" xfId="343"/>
    <cellStyle name="Normal 2 2 2 2 2 2 2 2 2 2 2 2 2 3 2 6 2" xfId="1008"/>
    <cellStyle name="Normal 2 2 2 2 2 2 2 2 2 2 2 2 2 3 2 7" xfId="1003"/>
    <cellStyle name="Normal 2 2 2 2 2 2 2 2 2 2 2 2 2 3 3" xfId="344"/>
    <cellStyle name="Normal 2 2 2 2 2 2 2 2 2 2 2 2 2 3 3 2" xfId="1009"/>
    <cellStyle name="Normal 2 2 2 2 2 2 2 2 2 2 2 2 2 3 4" xfId="345"/>
    <cellStyle name="Normal 2 2 2 2 2 2 2 2 2 2 2 2 2 3 4 2" xfId="1010"/>
    <cellStyle name="Normal 2 2 2 2 2 2 2 2 2 2 2 2 2 3 5" xfId="346"/>
    <cellStyle name="Normal 2 2 2 2 2 2 2 2 2 2 2 2 2 3 5 2" xfId="1011"/>
    <cellStyle name="Normal 2 2 2 2 2 2 2 2 2 2 2 2 2 3 6" xfId="347"/>
    <cellStyle name="Normal 2 2 2 2 2 2 2 2 2 2 2 2 2 3 6 2" xfId="1012"/>
    <cellStyle name="Normal 2 2 2 2 2 2 2 2 2 2 2 2 2 3 7" xfId="1002"/>
    <cellStyle name="Normal 2 2 2 2 2 2 2 2 2 2 2 2 2 4" xfId="348"/>
    <cellStyle name="Normal 2 2 2 2 2 2 2 2 2 2 2 2 2 4 2" xfId="1013"/>
    <cellStyle name="Normal 2 2 2 2 2 2 2 2 2 2 2 2 2 5" xfId="349"/>
    <cellStyle name="Normal 2 2 2 2 2 2 2 2 2 2 2 2 2 5 2" xfId="1014"/>
    <cellStyle name="Normal 2 2 2 2 2 2 2 2 2 2 2 2 2 6" xfId="350"/>
    <cellStyle name="Normal 2 2 2 2 2 2 2 2 2 2 2 2 2 6 2" xfId="1015"/>
    <cellStyle name="Normal 2 2 2 2 2 2 2 2 2 2 2 2 2 7" xfId="351"/>
    <cellStyle name="Normal 2 2 2 2 2 2 2 2 2 2 2 2 2 7 2" xfId="1016"/>
    <cellStyle name="Normal 2 2 2 2 2 2 2 2 2 2 2 2 2 8" xfId="352"/>
    <cellStyle name="Normal 2 2 2 2 2 2 2 2 2 2 2 2 2 8 2" xfId="1017"/>
    <cellStyle name="Normal 2 2 2 2 2 2 2 2 2 2 2 2 2 9" xfId="353"/>
    <cellStyle name="Normal 2 2 2 2 2 2 2 2 2 2 2 2 2 9 2" xfId="1018"/>
    <cellStyle name="Normal 2 2 2 2 2 2 2 2 2 2 2 2 3" xfId="354"/>
    <cellStyle name="Normal 2 2 2 2 2 2 2 2 2 2 2 2 3 2" xfId="1019"/>
    <cellStyle name="Normal 2 2 2 2 2 2 2 2 2 2 2 2 4" xfId="355"/>
    <cellStyle name="Normal 2 2 2 2 2 2 2 2 2 2 2 2 4 2" xfId="356"/>
    <cellStyle name="Normal 2 2 2 2 2 2 2 2 2 2 2 2 4 2 2" xfId="357"/>
    <cellStyle name="Normal 2 2 2 2 2 2 2 2 2 2 2 2 4 2 2 2" xfId="1022"/>
    <cellStyle name="Normal 2 2 2 2 2 2 2 2 2 2 2 2 4 2 3" xfId="358"/>
    <cellStyle name="Normal 2 2 2 2 2 2 2 2 2 2 2 2 4 2 3 2" xfId="1023"/>
    <cellStyle name="Normal 2 2 2 2 2 2 2 2 2 2 2 2 4 2 4" xfId="359"/>
    <cellStyle name="Normal 2 2 2 2 2 2 2 2 2 2 2 2 4 2 4 2" xfId="1024"/>
    <cellStyle name="Normal 2 2 2 2 2 2 2 2 2 2 2 2 4 2 5" xfId="360"/>
    <cellStyle name="Normal 2 2 2 2 2 2 2 2 2 2 2 2 4 2 5 2" xfId="1025"/>
    <cellStyle name="Normal 2 2 2 2 2 2 2 2 2 2 2 2 4 2 6" xfId="361"/>
    <cellStyle name="Normal 2 2 2 2 2 2 2 2 2 2 2 2 4 2 6 2" xfId="1026"/>
    <cellStyle name="Normal 2 2 2 2 2 2 2 2 2 2 2 2 4 2 7" xfId="1021"/>
    <cellStyle name="Normal 2 2 2 2 2 2 2 2 2 2 2 2 4 3" xfId="362"/>
    <cellStyle name="Normal 2 2 2 2 2 2 2 2 2 2 2 2 4 3 2" xfId="1027"/>
    <cellStyle name="Normal 2 2 2 2 2 2 2 2 2 2 2 2 4 4" xfId="363"/>
    <cellStyle name="Normal 2 2 2 2 2 2 2 2 2 2 2 2 4 4 2" xfId="1028"/>
    <cellStyle name="Normal 2 2 2 2 2 2 2 2 2 2 2 2 4 5" xfId="364"/>
    <cellStyle name="Normal 2 2 2 2 2 2 2 2 2 2 2 2 4 5 2" xfId="1029"/>
    <cellStyle name="Normal 2 2 2 2 2 2 2 2 2 2 2 2 4 6" xfId="365"/>
    <cellStyle name="Normal 2 2 2 2 2 2 2 2 2 2 2 2 4 6 2" xfId="1030"/>
    <cellStyle name="Normal 2 2 2 2 2 2 2 2 2 2 2 2 4 7" xfId="1020"/>
    <cellStyle name="Normal 2 2 2 2 2 2 2 2 2 2 2 2 5" xfId="366"/>
    <cellStyle name="Normal 2 2 2 2 2 2 2 2 2 2 2 2 5 2" xfId="1031"/>
    <cellStyle name="Normal 2 2 2 2 2 2 2 2 2 2 2 2 6" xfId="367"/>
    <cellStyle name="Normal 2 2 2 2 2 2 2 2 2 2 2 2 6 2" xfId="1032"/>
    <cellStyle name="Normal 2 2 2 2 2 2 2 2 2 2 2 2 7" xfId="368"/>
    <cellStyle name="Normal 2 2 2 2 2 2 2 2 2 2 2 2 7 2" xfId="1033"/>
    <cellStyle name="Normal 2 2 2 2 2 2 2 2 2 2 2 2 8" xfId="369"/>
    <cellStyle name="Normal 2 2 2 2 2 2 2 2 2 2 2 2 8 2" xfId="1034"/>
    <cellStyle name="Normal 2 2 2 2 2 2 2 2 2 2 2 2 9" xfId="370"/>
    <cellStyle name="Normal 2 2 2 2 2 2 2 2 2 2 2 2 9 2" xfId="1035"/>
    <cellStyle name="Normal 2 2 2 2 2 2 2 2 2 2 2 3" xfId="371"/>
    <cellStyle name="Normal 2 2 2 2 2 2 2 2 2 2 2 3 2" xfId="1036"/>
    <cellStyle name="Normal 2 2 2 2 2 2 2 2 2 2 2 4" xfId="372"/>
    <cellStyle name="Normal 2 2 2 2 2 2 2 2 2 2 2 4 2" xfId="373"/>
    <cellStyle name="Normal 2 2 2 2 2 2 2 2 2 2 2 4 2 2" xfId="374"/>
    <cellStyle name="Normal 2 2 2 2 2 2 2 2 2 2 2 4 2 2 2" xfId="1039"/>
    <cellStyle name="Normal 2 2 2 2 2 2 2 2 2 2 2 4 2 3" xfId="375"/>
    <cellStyle name="Normal 2 2 2 2 2 2 2 2 2 2 2 4 2 3 2" xfId="1040"/>
    <cellStyle name="Normal 2 2 2 2 2 2 2 2 2 2 2 4 2 4" xfId="376"/>
    <cellStyle name="Normal 2 2 2 2 2 2 2 2 2 2 2 4 2 4 2" xfId="1041"/>
    <cellStyle name="Normal 2 2 2 2 2 2 2 2 2 2 2 4 2 5" xfId="377"/>
    <cellStyle name="Normal 2 2 2 2 2 2 2 2 2 2 2 4 2 5 2" xfId="1042"/>
    <cellStyle name="Normal 2 2 2 2 2 2 2 2 2 2 2 4 2 6" xfId="378"/>
    <cellStyle name="Normal 2 2 2 2 2 2 2 2 2 2 2 4 2 6 2" xfId="1043"/>
    <cellStyle name="Normal 2 2 2 2 2 2 2 2 2 2 2 4 2 7" xfId="1038"/>
    <cellStyle name="Normal 2 2 2 2 2 2 2 2 2 2 2 4 3" xfId="379"/>
    <cellStyle name="Normal 2 2 2 2 2 2 2 2 2 2 2 4 3 2" xfId="1044"/>
    <cellStyle name="Normal 2 2 2 2 2 2 2 2 2 2 2 4 4" xfId="380"/>
    <cellStyle name="Normal 2 2 2 2 2 2 2 2 2 2 2 4 4 2" xfId="1045"/>
    <cellStyle name="Normal 2 2 2 2 2 2 2 2 2 2 2 4 5" xfId="381"/>
    <cellStyle name="Normal 2 2 2 2 2 2 2 2 2 2 2 4 5 2" xfId="1046"/>
    <cellStyle name="Normal 2 2 2 2 2 2 2 2 2 2 2 4 6" xfId="382"/>
    <cellStyle name="Normal 2 2 2 2 2 2 2 2 2 2 2 4 6 2" xfId="1047"/>
    <cellStyle name="Normal 2 2 2 2 2 2 2 2 2 2 2 4 7" xfId="1037"/>
    <cellStyle name="Normal 2 2 2 2 2 2 2 2 2 2 2 5" xfId="383"/>
    <cellStyle name="Normal 2 2 2 2 2 2 2 2 2 2 2 5 2" xfId="1048"/>
    <cellStyle name="Normal 2 2 2 2 2 2 2 2 2 2 2 6" xfId="384"/>
    <cellStyle name="Normal 2 2 2 2 2 2 2 2 2 2 2 6 2" xfId="1049"/>
    <cellStyle name="Normal 2 2 2 2 2 2 2 2 2 2 2 7" xfId="385"/>
    <cellStyle name="Normal 2 2 2 2 2 2 2 2 2 2 2 7 2" xfId="1050"/>
    <cellStyle name="Normal 2 2 2 2 2 2 2 2 2 2 2 8" xfId="386"/>
    <cellStyle name="Normal 2 2 2 2 2 2 2 2 2 2 2 8 2" xfId="1051"/>
    <cellStyle name="Normal 2 2 2 2 2 2 2 2 2 2 2 9" xfId="387"/>
    <cellStyle name="Normal 2 2 2 2 2 2 2 2 2 2 2 9 2" xfId="1052"/>
    <cellStyle name="Normal 2 2 2 2 2 2 2 2 2 2 3" xfId="388"/>
    <cellStyle name="Normal 2 2 2 2 2 2 2 2 2 2 3 2" xfId="1053"/>
    <cellStyle name="Normal 2 2 2 2 2 2 2 2 2 2 4" xfId="389"/>
    <cellStyle name="Normal 2 2 2 2 2 2 2 2 2 2 4 2" xfId="1054"/>
    <cellStyle name="Normal 2 2 2 2 2 2 2 2 2 2 5" xfId="390"/>
    <cellStyle name="Normal 2 2 2 2 2 2 2 2 2 2 5 2" xfId="391"/>
    <cellStyle name="Normal 2 2 2 2 2 2 2 2 2 2 5 2 2" xfId="392"/>
    <cellStyle name="Normal 2 2 2 2 2 2 2 2 2 2 5 2 2 2" xfId="1057"/>
    <cellStyle name="Normal 2 2 2 2 2 2 2 2 2 2 5 2 3" xfId="393"/>
    <cellStyle name="Normal 2 2 2 2 2 2 2 2 2 2 5 2 3 2" xfId="1058"/>
    <cellStyle name="Normal 2 2 2 2 2 2 2 2 2 2 5 2 4" xfId="394"/>
    <cellStyle name="Normal 2 2 2 2 2 2 2 2 2 2 5 2 4 2" xfId="1059"/>
    <cellStyle name="Normal 2 2 2 2 2 2 2 2 2 2 5 2 5" xfId="395"/>
    <cellStyle name="Normal 2 2 2 2 2 2 2 2 2 2 5 2 5 2" xfId="1060"/>
    <cellStyle name="Normal 2 2 2 2 2 2 2 2 2 2 5 2 6" xfId="396"/>
    <cellStyle name="Normal 2 2 2 2 2 2 2 2 2 2 5 2 6 2" xfId="1061"/>
    <cellStyle name="Normal 2 2 2 2 2 2 2 2 2 2 5 2 7" xfId="1056"/>
    <cellStyle name="Normal 2 2 2 2 2 2 2 2 2 2 5 3" xfId="397"/>
    <cellStyle name="Normal 2 2 2 2 2 2 2 2 2 2 5 3 2" xfId="1062"/>
    <cellStyle name="Normal 2 2 2 2 2 2 2 2 2 2 5 4" xfId="398"/>
    <cellStyle name="Normal 2 2 2 2 2 2 2 2 2 2 5 4 2" xfId="1063"/>
    <cellStyle name="Normal 2 2 2 2 2 2 2 2 2 2 5 5" xfId="399"/>
    <cellStyle name="Normal 2 2 2 2 2 2 2 2 2 2 5 5 2" xfId="1064"/>
    <cellStyle name="Normal 2 2 2 2 2 2 2 2 2 2 5 6" xfId="400"/>
    <cellStyle name="Normal 2 2 2 2 2 2 2 2 2 2 5 6 2" xfId="1065"/>
    <cellStyle name="Normal 2 2 2 2 2 2 2 2 2 2 5 7" xfId="1055"/>
    <cellStyle name="Normal 2 2 2 2 2 2 2 2 2 2 6" xfId="401"/>
    <cellStyle name="Normal 2 2 2 2 2 2 2 2 2 2 6 2" xfId="1066"/>
    <cellStyle name="Normal 2 2 2 2 2 2 2 2 2 2 7" xfId="402"/>
    <cellStyle name="Normal 2 2 2 2 2 2 2 2 2 2 7 2" xfId="1067"/>
    <cellStyle name="Normal 2 2 2 2 2 2 2 2 2 2 8" xfId="403"/>
    <cellStyle name="Normal 2 2 2 2 2 2 2 2 2 2 8 2" xfId="1068"/>
    <cellStyle name="Normal 2 2 2 2 2 2 2 2 2 2 9" xfId="404"/>
    <cellStyle name="Normal 2 2 2 2 2 2 2 2 2 2 9 2" xfId="1069"/>
    <cellStyle name="Normal 2 2 2 2 2 2 2 2 2 3" xfId="405"/>
    <cellStyle name="Normal 2 2 2 2 2 2 2 2 2 3 2" xfId="406"/>
    <cellStyle name="Normal 2 2 2 2 2 2 2 2 2 3 2 2" xfId="1071"/>
    <cellStyle name="Normal 2 2 2 2 2 2 2 2 2 3 3" xfId="407"/>
    <cellStyle name="Normal 2 2 2 2 2 2 2 2 2 3 3 2" xfId="1072"/>
    <cellStyle name="Normal 2 2 2 2 2 2 2 2 2 3 4" xfId="1070"/>
    <cellStyle name="Normal 2 2 2 2 2 2 2 2 2 4" xfId="408"/>
    <cellStyle name="Normal 2 2 2 2 2 2 2 2 2 4 2" xfId="1073"/>
    <cellStyle name="Normal 2 2 2 2 2 2 2 2 2 5" xfId="409"/>
    <cellStyle name="Normal 2 2 2 2 2 2 2 2 2 5 2" xfId="410"/>
    <cellStyle name="Normal 2 2 2 2 2 2 2 2 2 5 2 2" xfId="411"/>
    <cellStyle name="Normal 2 2 2 2 2 2 2 2 2 5 2 2 2" xfId="1076"/>
    <cellStyle name="Normal 2 2 2 2 2 2 2 2 2 5 2 3" xfId="412"/>
    <cellStyle name="Normal 2 2 2 2 2 2 2 2 2 5 2 3 2" xfId="1077"/>
    <cellStyle name="Normal 2 2 2 2 2 2 2 2 2 5 2 4" xfId="413"/>
    <cellStyle name="Normal 2 2 2 2 2 2 2 2 2 5 2 4 2" xfId="1078"/>
    <cellStyle name="Normal 2 2 2 2 2 2 2 2 2 5 2 5" xfId="414"/>
    <cellStyle name="Normal 2 2 2 2 2 2 2 2 2 5 2 5 2" xfId="1079"/>
    <cellStyle name="Normal 2 2 2 2 2 2 2 2 2 5 2 6" xfId="415"/>
    <cellStyle name="Normal 2 2 2 2 2 2 2 2 2 5 2 6 2" xfId="1080"/>
    <cellStyle name="Normal 2 2 2 2 2 2 2 2 2 5 2 7" xfId="1075"/>
    <cellStyle name="Normal 2 2 2 2 2 2 2 2 2 5 3" xfId="416"/>
    <cellStyle name="Normal 2 2 2 2 2 2 2 2 2 5 3 2" xfId="1081"/>
    <cellStyle name="Normal 2 2 2 2 2 2 2 2 2 5 4" xfId="417"/>
    <cellStyle name="Normal 2 2 2 2 2 2 2 2 2 5 4 2" xfId="1082"/>
    <cellStyle name="Normal 2 2 2 2 2 2 2 2 2 5 5" xfId="418"/>
    <cellStyle name="Normal 2 2 2 2 2 2 2 2 2 5 5 2" xfId="1083"/>
    <cellStyle name="Normal 2 2 2 2 2 2 2 2 2 5 6" xfId="419"/>
    <cellStyle name="Normal 2 2 2 2 2 2 2 2 2 5 6 2" xfId="1084"/>
    <cellStyle name="Normal 2 2 2 2 2 2 2 2 2 5 7" xfId="1074"/>
    <cellStyle name="Normal 2 2 2 2 2 2 2 2 2 6" xfId="420"/>
    <cellStyle name="Normal 2 2 2 2 2 2 2 2 2 6 2" xfId="1085"/>
    <cellStyle name="Normal 2 2 2 2 2 2 2 2 2 7" xfId="421"/>
    <cellStyle name="Normal 2 2 2 2 2 2 2 2 2 7 2" xfId="1086"/>
    <cellStyle name="Normal 2 2 2 2 2 2 2 2 2 8" xfId="422"/>
    <cellStyle name="Normal 2 2 2 2 2 2 2 2 2 8 2" xfId="1087"/>
    <cellStyle name="Normal 2 2 2 2 2 2 2 2 2 9" xfId="423"/>
    <cellStyle name="Normal 2 2 2 2 2 2 2 2 2 9 2" xfId="1088"/>
    <cellStyle name="Normal 2 2 2 2 2 2 2 2 3" xfId="424"/>
    <cellStyle name="Normal 2 2 2 2 2 2 2 2 3 2" xfId="1089"/>
    <cellStyle name="Normal 2 2 2 2 2 2 2 2 4" xfId="425"/>
    <cellStyle name="Normal 2 2 2 2 2 2 2 2 4 2" xfId="1090"/>
    <cellStyle name="Normal 2 2 2 2 2 2 2 2 5" xfId="426"/>
    <cellStyle name="Normal 2 2 2 2 2 2 2 2 5 2" xfId="1091"/>
    <cellStyle name="Normal 2 2 2 2 2 2 2 2 6" xfId="427"/>
    <cellStyle name="Normal 2 2 2 2 2 2 2 2 6 2" xfId="428"/>
    <cellStyle name="Normal 2 2 2 2 2 2 2 2 6 2 2" xfId="429"/>
    <cellStyle name="Normal 2 2 2 2 2 2 2 2 6 2 2 2" xfId="1094"/>
    <cellStyle name="Normal 2 2 2 2 2 2 2 2 6 2 3" xfId="430"/>
    <cellStyle name="Normal 2 2 2 2 2 2 2 2 6 2 3 2" xfId="1095"/>
    <cellStyle name="Normal 2 2 2 2 2 2 2 2 6 2 4" xfId="1093"/>
    <cellStyle name="Normal 2 2 2 2 2 2 2 2 6 3" xfId="431"/>
    <cellStyle name="Normal 2 2 2 2 2 2 2 2 6 3 2" xfId="1096"/>
    <cellStyle name="Normal 2 2 2 2 2 2 2 2 6 4" xfId="1092"/>
    <cellStyle name="Normal 2 2 2 2 2 2 2 2 7" xfId="432"/>
    <cellStyle name="Normal 2 2 2 2 2 2 2 2 7 2" xfId="1097"/>
    <cellStyle name="Normal 2 2 2 2 2 2 2 2 8" xfId="433"/>
    <cellStyle name="Normal 2 2 2 2 2 2 2 2 8 2" xfId="1098"/>
    <cellStyle name="Normal 2 2 2 2 2 2 2 2 9" xfId="434"/>
    <cellStyle name="Normal 2 2 2 2 2 2 2 2 9 2" xfId="435"/>
    <cellStyle name="Normal 2 2 2 2 2 2 2 2 9 2 2" xfId="436"/>
    <cellStyle name="Normal 2 2 2 2 2 2 2 2 9 2 2 2" xfId="1101"/>
    <cellStyle name="Normal 2 2 2 2 2 2 2 2 9 2 3" xfId="437"/>
    <cellStyle name="Normal 2 2 2 2 2 2 2 2 9 2 3 2" xfId="1102"/>
    <cellStyle name="Normal 2 2 2 2 2 2 2 2 9 2 4" xfId="438"/>
    <cellStyle name="Normal 2 2 2 2 2 2 2 2 9 2 4 2" xfId="1103"/>
    <cellStyle name="Normal 2 2 2 2 2 2 2 2 9 2 5" xfId="439"/>
    <cellStyle name="Normal 2 2 2 2 2 2 2 2 9 2 5 2" xfId="1104"/>
    <cellStyle name="Normal 2 2 2 2 2 2 2 2 9 2 6" xfId="440"/>
    <cellStyle name="Normal 2 2 2 2 2 2 2 2 9 2 6 2" xfId="1105"/>
    <cellStyle name="Normal 2 2 2 2 2 2 2 2 9 2 7" xfId="1100"/>
    <cellStyle name="Normal 2 2 2 2 2 2 2 2 9 3" xfId="441"/>
    <cellStyle name="Normal 2 2 2 2 2 2 2 2 9 3 2" xfId="1106"/>
    <cellStyle name="Normal 2 2 2 2 2 2 2 2 9 4" xfId="442"/>
    <cellStyle name="Normal 2 2 2 2 2 2 2 2 9 4 2" xfId="1107"/>
    <cellStyle name="Normal 2 2 2 2 2 2 2 2 9 5" xfId="443"/>
    <cellStyle name="Normal 2 2 2 2 2 2 2 2 9 5 2" xfId="1108"/>
    <cellStyle name="Normal 2 2 2 2 2 2 2 2 9 6" xfId="444"/>
    <cellStyle name="Normal 2 2 2 2 2 2 2 2 9 6 2" xfId="1109"/>
    <cellStyle name="Normal 2 2 2 2 2 2 2 2 9 7" xfId="1099"/>
    <cellStyle name="Normal 2 2 2 2 2 2 2 3" xfId="445"/>
    <cellStyle name="Normal 2 2 2 2 2 2 2 3 2" xfId="1110"/>
    <cellStyle name="Normal 2 2 2 2 2 2 2 4" xfId="446"/>
    <cellStyle name="Normal 2 2 2 2 2 2 2 4 2" xfId="1111"/>
    <cellStyle name="Normal 2 2 2 2 2 2 2 5" xfId="447"/>
    <cellStyle name="Normal 2 2 2 2 2 2 2 5 2" xfId="1112"/>
    <cellStyle name="Normal 2 2 2 2 2 2 2 6" xfId="448"/>
    <cellStyle name="Normal 2 2 2 2 2 2 2 6 2" xfId="449"/>
    <cellStyle name="Normal 2 2 2 2 2 2 2 6 2 2" xfId="450"/>
    <cellStyle name="Normal 2 2 2 2 2 2 2 6 2 2 2" xfId="1115"/>
    <cellStyle name="Normal 2 2 2 2 2 2 2 6 2 3" xfId="451"/>
    <cellStyle name="Normal 2 2 2 2 2 2 2 6 2 3 2" xfId="1116"/>
    <cellStyle name="Normal 2 2 2 2 2 2 2 6 2 4" xfId="1114"/>
    <cellStyle name="Normal 2 2 2 2 2 2 2 6 3" xfId="452"/>
    <cellStyle name="Normal 2 2 2 2 2 2 2 6 3 2" xfId="1117"/>
    <cellStyle name="Normal 2 2 2 2 2 2 2 6 4" xfId="1113"/>
    <cellStyle name="Normal 2 2 2 2 2 2 2 7" xfId="453"/>
    <cellStyle name="Normal 2 2 2 2 2 2 2 7 2" xfId="1118"/>
    <cellStyle name="Normal 2 2 2 2 2 2 2 8" xfId="454"/>
    <cellStyle name="Normal 2 2 2 2 2 2 2 8 2" xfId="1119"/>
    <cellStyle name="Normal 2 2 2 2 2 2 2 9" xfId="455"/>
    <cellStyle name="Normal 2 2 2 2 2 2 2 9 2" xfId="456"/>
    <cellStyle name="Normal 2 2 2 2 2 2 2 9 2 2" xfId="457"/>
    <cellStyle name="Normal 2 2 2 2 2 2 2 9 2 2 2" xfId="1122"/>
    <cellStyle name="Normal 2 2 2 2 2 2 2 9 2 3" xfId="458"/>
    <cellStyle name="Normal 2 2 2 2 2 2 2 9 2 3 2" xfId="1123"/>
    <cellStyle name="Normal 2 2 2 2 2 2 2 9 2 4" xfId="459"/>
    <cellStyle name="Normal 2 2 2 2 2 2 2 9 2 4 2" xfId="1124"/>
    <cellStyle name="Normal 2 2 2 2 2 2 2 9 2 5" xfId="460"/>
    <cellStyle name="Normal 2 2 2 2 2 2 2 9 2 5 2" xfId="1125"/>
    <cellStyle name="Normal 2 2 2 2 2 2 2 9 2 6" xfId="461"/>
    <cellStyle name="Normal 2 2 2 2 2 2 2 9 2 6 2" xfId="1126"/>
    <cellStyle name="Normal 2 2 2 2 2 2 2 9 2 7" xfId="1121"/>
    <cellStyle name="Normal 2 2 2 2 2 2 2 9 3" xfId="462"/>
    <cellStyle name="Normal 2 2 2 2 2 2 2 9 3 2" xfId="1127"/>
    <cellStyle name="Normal 2 2 2 2 2 2 2 9 4" xfId="463"/>
    <cellStyle name="Normal 2 2 2 2 2 2 2 9 4 2" xfId="1128"/>
    <cellStyle name="Normal 2 2 2 2 2 2 2 9 5" xfId="464"/>
    <cellStyle name="Normal 2 2 2 2 2 2 2 9 5 2" xfId="1129"/>
    <cellStyle name="Normal 2 2 2 2 2 2 2 9 6" xfId="465"/>
    <cellStyle name="Normal 2 2 2 2 2 2 2 9 6 2" xfId="1130"/>
    <cellStyle name="Normal 2 2 2 2 2 2 2 9 7" xfId="1120"/>
    <cellStyle name="Normal 2 2 2 2 2 2 20" xfId="466"/>
    <cellStyle name="Normal 2 2 2 2 2 2 20 2" xfId="1131"/>
    <cellStyle name="Normal 2 2 2 2 2 2 21" xfId="915"/>
    <cellStyle name="Normal 2 2 2 2 2 2 3" xfId="467"/>
    <cellStyle name="Normal 2 2 2 2 2 2 3 2" xfId="1132"/>
    <cellStyle name="Normal 2 2 2 2 2 2 4" xfId="468"/>
    <cellStyle name="Normal 2 2 2 2 2 2 4 2" xfId="1133"/>
    <cellStyle name="Normal 2 2 2 2 2 2 5" xfId="469"/>
    <cellStyle name="Normal 2 2 2 2 2 2 5 2" xfId="1134"/>
    <cellStyle name="Normal 2 2 2 2 2 2 6" xfId="470"/>
    <cellStyle name="Normal 2 2 2 2 2 2 6 2" xfId="1135"/>
    <cellStyle name="Normal 2 2 2 2 2 2 7" xfId="471"/>
    <cellStyle name="Normal 2 2 2 2 2 2 7 2" xfId="1136"/>
    <cellStyle name="Normal 2 2 2 2 2 2 8" xfId="472"/>
    <cellStyle name="Normal 2 2 2 2 2 2 8 2" xfId="473"/>
    <cellStyle name="Normal 2 2 2 2 2 2 8 2 2" xfId="474"/>
    <cellStyle name="Normal 2 2 2 2 2 2 8 2 2 2" xfId="1139"/>
    <cellStyle name="Normal 2 2 2 2 2 2 8 2 3" xfId="475"/>
    <cellStyle name="Normal 2 2 2 2 2 2 8 2 3 2" xfId="1140"/>
    <cellStyle name="Normal 2 2 2 2 2 2 8 2 4" xfId="1138"/>
    <cellStyle name="Normal 2 2 2 2 2 2 8 3" xfId="476"/>
    <cellStyle name="Normal 2 2 2 2 2 2 8 3 2" xfId="1141"/>
    <cellStyle name="Normal 2 2 2 2 2 2 8 4" xfId="1137"/>
    <cellStyle name="Normal 2 2 2 2 2 2 9" xfId="477"/>
    <cellStyle name="Normal 2 2 2 2 2 2 9 2" xfId="1142"/>
    <cellStyle name="Normal 2 2 2 2 2 20" xfId="478"/>
    <cellStyle name="Normal 2 2 2 2 2 20 2" xfId="1143"/>
    <cellStyle name="Normal 2 2 2 2 2 21" xfId="894"/>
    <cellStyle name="Normal 2 2 2 2 2 3" xfId="479"/>
    <cellStyle name="Normal 2 2 2 2 2 3 2" xfId="480"/>
    <cellStyle name="Normal 2 2 2 2 2 3 2 2" xfId="481"/>
    <cellStyle name="Normal 2 2 2 2 2 3 2 2 2" xfId="1146"/>
    <cellStyle name="Normal 2 2 2 2 2 3 2 3" xfId="482"/>
    <cellStyle name="Normal 2 2 2 2 2 3 2 3 2" xfId="1147"/>
    <cellStyle name="Normal 2 2 2 2 2 3 2 4" xfId="483"/>
    <cellStyle name="Normal 2 2 2 2 2 3 2 4 2" xfId="1148"/>
    <cellStyle name="Normal 2 2 2 2 2 3 2 5" xfId="484"/>
    <cellStyle name="Normal 2 2 2 2 2 3 2 5 2" xfId="1149"/>
    <cellStyle name="Normal 2 2 2 2 2 3 2 6" xfId="1145"/>
    <cellStyle name="Normal 2 2 2 2 2 3 3" xfId="485"/>
    <cellStyle name="Normal 2 2 2 2 2 3 3 2" xfId="1150"/>
    <cellStyle name="Normal 2 2 2 2 2 3 4" xfId="486"/>
    <cellStyle name="Normal 2 2 2 2 2 3 4 2" xfId="1151"/>
    <cellStyle name="Normal 2 2 2 2 2 3 5" xfId="487"/>
    <cellStyle name="Normal 2 2 2 2 2 3 5 2" xfId="1152"/>
    <cellStyle name="Normal 2 2 2 2 2 3 6" xfId="1144"/>
    <cellStyle name="Normal 2 2 2 2 2 4" xfId="488"/>
    <cellStyle name="Normal 2 2 2 2 2 4 2" xfId="1153"/>
    <cellStyle name="Normal 2 2 2 2 2 5" xfId="489"/>
    <cellStyle name="Normal 2 2 2 2 2 5 2" xfId="1154"/>
    <cellStyle name="Normal 2 2 2 2 2 6" xfId="490"/>
    <cellStyle name="Normal 2 2 2 2 2 6 2" xfId="1155"/>
    <cellStyle name="Normal 2 2 2 2 2 7" xfId="491"/>
    <cellStyle name="Normal 2 2 2 2 2 7 2" xfId="1156"/>
    <cellStyle name="Normal 2 2 2 2 2 8" xfId="492"/>
    <cellStyle name="Normal 2 2 2 2 2 8 2" xfId="493"/>
    <cellStyle name="Normal 2 2 2 2 2 8 2 2" xfId="494"/>
    <cellStyle name="Normal 2 2 2 2 2 8 2 2 2" xfId="1159"/>
    <cellStyle name="Normal 2 2 2 2 2 8 2 3" xfId="495"/>
    <cellStyle name="Normal 2 2 2 2 2 8 2 3 2" xfId="1160"/>
    <cellStyle name="Normal 2 2 2 2 2 8 2 4" xfId="1158"/>
    <cellStyle name="Normal 2 2 2 2 2 8 3" xfId="496"/>
    <cellStyle name="Normal 2 2 2 2 2 8 3 2" xfId="1161"/>
    <cellStyle name="Normal 2 2 2 2 2 8 4" xfId="1157"/>
    <cellStyle name="Normal 2 2 2 2 2 9" xfId="497"/>
    <cellStyle name="Normal 2 2 2 2 2 9 2" xfId="1162"/>
    <cellStyle name="Normal 2 2 2 2 20" xfId="498"/>
    <cellStyle name="Normal 2 2 2 2 20 2" xfId="1163"/>
    <cellStyle name="Normal 2 2 2 2 21" xfId="499"/>
    <cellStyle name="Normal 2 2 2 2 21 2" xfId="1164"/>
    <cellStyle name="Normal 2 2 2 2 22" xfId="500"/>
    <cellStyle name="Normal 2 2 2 2 22 2" xfId="1165"/>
    <cellStyle name="Normal 2 2 2 2 23" xfId="501"/>
    <cellStyle name="Normal 2 2 2 2 23 2" xfId="1166"/>
    <cellStyle name="Normal 2 2 2 2 24" xfId="869"/>
    <cellStyle name="Normal 2 2 2 2 3" xfId="502"/>
    <cellStyle name="Normal 2 2 2 2 3 2" xfId="1167"/>
    <cellStyle name="Normal 2 2 2 2 4" xfId="503"/>
    <cellStyle name="Normal 2 2 2 2 4 2" xfId="1168"/>
    <cellStyle name="Normal 2 2 2 2 5" xfId="504"/>
    <cellStyle name="Normal 2 2 2 2 5 2" xfId="505"/>
    <cellStyle name="Normal 2 2 2 2 5 2 2" xfId="506"/>
    <cellStyle name="Normal 2 2 2 2 5 2 2 2" xfId="1171"/>
    <cellStyle name="Normal 2 2 2 2 5 2 3" xfId="507"/>
    <cellStyle name="Normal 2 2 2 2 5 2 3 2" xfId="1172"/>
    <cellStyle name="Normal 2 2 2 2 5 2 4" xfId="508"/>
    <cellStyle name="Normal 2 2 2 2 5 2 4 2" xfId="1173"/>
    <cellStyle name="Normal 2 2 2 2 5 2 5" xfId="509"/>
    <cellStyle name="Normal 2 2 2 2 5 2 5 2" xfId="1174"/>
    <cellStyle name="Normal 2 2 2 2 5 2 6" xfId="1170"/>
    <cellStyle name="Normal 2 2 2 2 5 3" xfId="510"/>
    <cellStyle name="Normal 2 2 2 2 5 3 2" xfId="1175"/>
    <cellStyle name="Normal 2 2 2 2 5 4" xfId="511"/>
    <cellStyle name="Normal 2 2 2 2 5 4 2" xfId="1176"/>
    <cellStyle name="Normal 2 2 2 2 5 5" xfId="512"/>
    <cellStyle name="Normal 2 2 2 2 5 5 2" xfId="1177"/>
    <cellStyle name="Normal 2 2 2 2 5 6" xfId="1169"/>
    <cellStyle name="Normal 2 2 2 2 6" xfId="513"/>
    <cellStyle name="Normal 2 2 2 2 6 2" xfId="1178"/>
    <cellStyle name="Normal 2 2 2 2 7" xfId="514"/>
    <cellStyle name="Normal 2 2 2 2 7 2" xfId="1179"/>
    <cellStyle name="Normal 2 2 2 2 8" xfId="515"/>
    <cellStyle name="Normal 2 2 2 2 8 2" xfId="1180"/>
    <cellStyle name="Normal 2 2 2 2 9" xfId="516"/>
    <cellStyle name="Normal 2 2 2 2 9 2" xfId="1181"/>
    <cellStyle name="Normal 2 2 2 20" xfId="517"/>
    <cellStyle name="Normal 2 2 2 20 2" xfId="1182"/>
    <cellStyle name="Normal 2 2 2 21" xfId="518"/>
    <cellStyle name="Normal 2 2 2 21 2" xfId="1183"/>
    <cellStyle name="Normal 2 2 2 22" xfId="519"/>
    <cellStyle name="Normal 2 2 2 22 2" xfId="1184"/>
    <cellStyle name="Normal 2 2 2 23" xfId="520"/>
    <cellStyle name="Normal 2 2 2 23 2" xfId="1185"/>
    <cellStyle name="Normal 2 2 2 24" xfId="521"/>
    <cellStyle name="Normal 2 2 2 24 2" xfId="1186"/>
    <cellStyle name="Normal 2 2 2 25" xfId="844"/>
    <cellStyle name="Normal 2 2 2 3" xfId="522"/>
    <cellStyle name="Normal 2 2 2 3 2" xfId="1187"/>
    <cellStyle name="Normal 2 2 2 4" xfId="523"/>
    <cellStyle name="Normal 2 2 2 4 2" xfId="1188"/>
    <cellStyle name="Normal 2 2 2 5" xfId="524"/>
    <cellStyle name="Normal 2 2 2 5 2" xfId="1189"/>
    <cellStyle name="Normal 2 2 2 6" xfId="525"/>
    <cellStyle name="Normal 2 2 2 6 2" xfId="526"/>
    <cellStyle name="Normal 2 2 2 6 2 2" xfId="527"/>
    <cellStyle name="Normal 2 2 2 6 2 2 2" xfId="1192"/>
    <cellStyle name="Normal 2 2 2 6 2 3" xfId="528"/>
    <cellStyle name="Normal 2 2 2 6 2 3 2" xfId="1193"/>
    <cellStyle name="Normal 2 2 2 6 2 4" xfId="529"/>
    <cellStyle name="Normal 2 2 2 6 2 4 2" xfId="1194"/>
    <cellStyle name="Normal 2 2 2 6 2 5" xfId="530"/>
    <cellStyle name="Normal 2 2 2 6 2 5 2" xfId="1195"/>
    <cellStyle name="Normal 2 2 2 6 2 6" xfId="1191"/>
    <cellStyle name="Normal 2 2 2 6 3" xfId="531"/>
    <cellStyle name="Normal 2 2 2 6 3 2" xfId="1196"/>
    <cellStyle name="Normal 2 2 2 6 4" xfId="532"/>
    <cellStyle name="Normal 2 2 2 6 4 2" xfId="1197"/>
    <cellStyle name="Normal 2 2 2 6 5" xfId="533"/>
    <cellStyle name="Normal 2 2 2 6 5 2" xfId="1198"/>
    <cellStyle name="Normal 2 2 2 6 6" xfId="1190"/>
    <cellStyle name="Normal 2 2 2 7" xfId="534"/>
    <cellStyle name="Normal 2 2 2 7 2" xfId="1199"/>
    <cellStyle name="Normal 2 2 2 8" xfId="535"/>
    <cellStyle name="Normal 2 2 2 8 2" xfId="1200"/>
    <cellStyle name="Normal 2 2 2 9" xfId="536"/>
    <cellStyle name="Normal 2 2 2 9 2" xfId="1201"/>
    <cellStyle name="Normal 2 2 20" xfId="537"/>
    <cellStyle name="Normal 2 2 20 2" xfId="1202"/>
    <cellStyle name="Normal 2 2 21" xfId="538"/>
    <cellStyle name="Normal 2 2 21 2" xfId="1203"/>
    <cellStyle name="Normal 2 2 22" xfId="539"/>
    <cellStyle name="Normal 2 2 22 2" xfId="1204"/>
    <cellStyle name="Normal 2 2 23" xfId="540"/>
    <cellStyle name="Normal 2 2 23 2" xfId="1205"/>
    <cellStyle name="Normal 2 2 24" xfId="541"/>
    <cellStyle name="Normal 2 2 24 2" xfId="1206"/>
    <cellStyle name="Normal 2 2 25" xfId="542"/>
    <cellStyle name="Normal 2 2 25 2" xfId="1207"/>
    <cellStyle name="Normal 2 2 26" xfId="543"/>
    <cellStyle name="Normal 2 2 26 2" xfId="1208"/>
    <cellStyle name="Normal 2 2 27" xfId="819"/>
    <cellStyle name="Normal 2 2 3" xfId="544"/>
    <cellStyle name="Normal 2 2 3 2" xfId="1209"/>
    <cellStyle name="Normal 2 2 4" xfId="545"/>
    <cellStyle name="Normal 2 2 4 2" xfId="1210"/>
    <cellStyle name="Normal 2 2 5" xfId="546"/>
    <cellStyle name="Normal 2 2 5 2" xfId="547"/>
    <cellStyle name="Normal 2 2 5 2 2" xfId="1212"/>
    <cellStyle name="Normal 2 2 5 3" xfId="548"/>
    <cellStyle name="Normal 2 2 5 3 2" xfId="1213"/>
    <cellStyle name="Normal 2 2 5 4" xfId="549"/>
    <cellStyle name="Normal 2 2 5 4 2" xfId="1214"/>
    <cellStyle name="Normal 2 2 5 5" xfId="1211"/>
    <cellStyle name="Normal 2 2 6" xfId="550"/>
    <cellStyle name="Normal 2 2 6 2" xfId="1215"/>
    <cellStyle name="Normal 2 2 7" xfId="551"/>
    <cellStyle name="Normal 2 2 7 2" xfId="1216"/>
    <cellStyle name="Normal 2 2 8" xfId="552"/>
    <cellStyle name="Normal 2 2 8 2" xfId="553"/>
    <cellStyle name="Normal 2 2 8 2 2" xfId="554"/>
    <cellStyle name="Normal 2 2 8 2 2 2" xfId="1219"/>
    <cellStyle name="Normal 2 2 8 2 3" xfId="555"/>
    <cellStyle name="Normal 2 2 8 2 3 2" xfId="1220"/>
    <cellStyle name="Normal 2 2 8 2 4" xfId="556"/>
    <cellStyle name="Normal 2 2 8 2 4 2" xfId="1221"/>
    <cellStyle name="Normal 2 2 8 2 5" xfId="557"/>
    <cellStyle name="Normal 2 2 8 2 5 2" xfId="1222"/>
    <cellStyle name="Normal 2 2 8 2 6" xfId="1218"/>
    <cellStyle name="Normal 2 2 8 3" xfId="558"/>
    <cellStyle name="Normal 2 2 8 3 2" xfId="1223"/>
    <cellStyle name="Normal 2 2 8 4" xfId="559"/>
    <cellStyle name="Normal 2 2 8 4 2" xfId="1224"/>
    <cellStyle name="Normal 2 2 8 5" xfId="560"/>
    <cellStyle name="Normal 2 2 8 5 2" xfId="1225"/>
    <cellStyle name="Normal 2 2 8 6" xfId="1217"/>
    <cellStyle name="Normal 2 2 9" xfId="561"/>
    <cellStyle name="Normal 2 2 9 2" xfId="1226"/>
    <cellStyle name="Normal 2 20" xfId="562"/>
    <cellStyle name="Normal 2 20 2" xfId="1227"/>
    <cellStyle name="Normal 2 21" xfId="563"/>
    <cellStyle name="Normal 2 21 2" xfId="1228"/>
    <cellStyle name="Normal 2 22" xfId="564"/>
    <cellStyle name="Normal 2 22 2" xfId="1229"/>
    <cellStyle name="Normal 2 23" xfId="565"/>
    <cellStyle name="Normal 2 23 2" xfId="1230"/>
    <cellStyle name="Normal 2 24" xfId="566"/>
    <cellStyle name="Normal 2 24 2" xfId="1231"/>
    <cellStyle name="Normal 2 25" xfId="567"/>
    <cellStyle name="Normal 2 25 2" xfId="1232"/>
    <cellStyle name="Normal 2 26" xfId="568"/>
    <cellStyle name="Normal 2 26 2" xfId="1233"/>
    <cellStyle name="Normal 2 27" xfId="569"/>
    <cellStyle name="Normal 2 27 2" xfId="1234"/>
    <cellStyle name="Normal 2 28" xfId="570"/>
    <cellStyle name="Normal 2 28 2" xfId="1235"/>
    <cellStyle name="Normal 2 29" xfId="664"/>
    <cellStyle name="Normal 2 3" xfId="571"/>
    <cellStyle name="Normal 2 3 2" xfId="572"/>
    <cellStyle name="Normal 2 3 2 2" xfId="573"/>
    <cellStyle name="Normal 2 3 2 2 2" xfId="574"/>
    <cellStyle name="Normal 2 3 2 2 2 2" xfId="575"/>
    <cellStyle name="Normal 2 3 2 2 2 2 2" xfId="1240"/>
    <cellStyle name="Normal 2 3 2 2 2 3" xfId="576"/>
    <cellStyle name="Normal 2 3 2 2 2 3 2" xfId="1241"/>
    <cellStyle name="Normal 2 3 2 2 2 4" xfId="577"/>
    <cellStyle name="Normal 2 3 2 2 2 4 2" xfId="1242"/>
    <cellStyle name="Normal 2 3 2 2 2 5" xfId="1239"/>
    <cellStyle name="Normal 2 3 2 2 3" xfId="578"/>
    <cellStyle name="Normal 2 3 2 2 3 2" xfId="1243"/>
    <cellStyle name="Normal 2 3 2 2 4" xfId="579"/>
    <cellStyle name="Normal 2 3 2 2 4 2" xfId="1244"/>
    <cellStyle name="Normal 2 3 2 2 5" xfId="1238"/>
    <cellStyle name="Normal 2 3 2 3" xfId="580"/>
    <cellStyle name="Normal 2 3 2 3 2" xfId="1245"/>
    <cellStyle name="Normal 2 3 2 4" xfId="581"/>
    <cellStyle name="Normal 2 3 2 4 2" xfId="1246"/>
    <cellStyle name="Normal 2 3 2 5" xfId="582"/>
    <cellStyle name="Normal 2 3 2 5 2" xfId="1247"/>
    <cellStyle name="Normal 2 3 2 6" xfId="583"/>
    <cellStyle name="Normal 2 3 2 6 2" xfId="1248"/>
    <cellStyle name="Normal 2 3 2 7" xfId="584"/>
    <cellStyle name="Normal 2 3 2 7 2" xfId="1249"/>
    <cellStyle name="Normal 2 3 2 8" xfId="1237"/>
    <cellStyle name="Normal 2 3 3" xfId="585"/>
    <cellStyle name="Normal 2 3 3 2" xfId="1250"/>
    <cellStyle name="Normal 2 3 4" xfId="586"/>
    <cellStyle name="Normal 2 3 4 2" xfId="1251"/>
    <cellStyle name="Normal 2 3 5" xfId="587"/>
    <cellStyle name="Normal 2 3 5 2" xfId="1252"/>
    <cellStyle name="Normal 2 3 6" xfId="588"/>
    <cellStyle name="Normal 2 3 6 2" xfId="1253"/>
    <cellStyle name="Normal 2 3 7" xfId="589"/>
    <cellStyle name="Normal 2 3 7 2" xfId="1254"/>
    <cellStyle name="Normal 2 3 8" xfId="590"/>
    <cellStyle name="Normal 2 3 8 2" xfId="1255"/>
    <cellStyle name="Normal 2 3 9" xfId="1236"/>
    <cellStyle name="Normal 2 30" xfId="668"/>
    <cellStyle name="Normal 2 4" xfId="591"/>
    <cellStyle name="Normal 2 4 2" xfId="1256"/>
    <cellStyle name="Normal 2 5" xfId="592"/>
    <cellStyle name="Normal 2 5 2" xfId="593"/>
    <cellStyle name="Normal 2 5 2 2" xfId="1258"/>
    <cellStyle name="Normal 2 5 3" xfId="594"/>
    <cellStyle name="Normal 2 5 3 2" xfId="1259"/>
    <cellStyle name="Normal 2 5 4" xfId="595"/>
    <cellStyle name="Normal 2 5 4 2" xfId="1260"/>
    <cellStyle name="Normal 2 5 5" xfId="1257"/>
    <cellStyle name="Normal 2 6" xfId="596"/>
    <cellStyle name="Normal 2 6 2" xfId="1261"/>
    <cellStyle name="Normal 2 7" xfId="597"/>
    <cellStyle name="Normal 2 7 2" xfId="1262"/>
    <cellStyle name="Normal 2 8" xfId="598"/>
    <cellStyle name="Normal 2 8 2" xfId="599"/>
    <cellStyle name="Normal 2 8 2 2" xfId="600"/>
    <cellStyle name="Normal 2 8 2 2 2" xfId="1265"/>
    <cellStyle name="Normal 2 8 2 3" xfId="601"/>
    <cellStyle name="Normal 2 8 2 3 2" xfId="1266"/>
    <cellStyle name="Normal 2 8 2 4" xfId="602"/>
    <cellStyle name="Normal 2 8 2 4 2" xfId="1267"/>
    <cellStyle name="Normal 2 8 2 5" xfId="603"/>
    <cellStyle name="Normal 2 8 2 5 2" xfId="1268"/>
    <cellStyle name="Normal 2 8 2 6" xfId="1264"/>
    <cellStyle name="Normal 2 8 3" xfId="604"/>
    <cellStyle name="Normal 2 8 3 2" xfId="1269"/>
    <cellStyle name="Normal 2 8 4" xfId="605"/>
    <cellStyle name="Normal 2 8 4 2" xfId="1270"/>
    <cellStyle name="Normal 2 8 5" xfId="606"/>
    <cellStyle name="Normal 2 8 5 2" xfId="1271"/>
    <cellStyle name="Normal 2 8 6" xfId="1263"/>
    <cellStyle name="Normal 2 9" xfId="607"/>
    <cellStyle name="Normal 2 9 2" xfId="1272"/>
    <cellStyle name="Normal 22 2" xfId="608"/>
    <cellStyle name="Normal 22 2 2" xfId="1273"/>
    <cellStyle name="Normal 22 3" xfId="609"/>
    <cellStyle name="Normal 22 3 2" xfId="1274"/>
    <cellStyle name="Normal 22 4" xfId="610"/>
    <cellStyle name="Normal 22 4 2" xfId="1275"/>
    <cellStyle name="Normal 22 5" xfId="611"/>
    <cellStyle name="Normal 22 5 2" xfId="1276"/>
    <cellStyle name="Normal 22 6" xfId="612"/>
    <cellStyle name="Normal 22 6 2" xfId="1277"/>
    <cellStyle name="Normal 22 7" xfId="613"/>
    <cellStyle name="Normal 22 7 2" xfId="1278"/>
    <cellStyle name="Normal 3" xfId="663"/>
    <cellStyle name="Normal 3 10" xfId="614"/>
    <cellStyle name="Normal 3 10 2" xfId="1279"/>
    <cellStyle name="Normal 3 11" xfId="615"/>
    <cellStyle name="Normal 3 11 2" xfId="1280"/>
    <cellStyle name="Normal 3 12" xfId="616"/>
    <cellStyle name="Normal 3 12 2" xfId="1281"/>
    <cellStyle name="Normal 3 13" xfId="617"/>
    <cellStyle name="Normal 3 13 2" xfId="1282"/>
    <cellStyle name="Normal 3 14" xfId="618"/>
    <cellStyle name="Normal 3 14 2" xfId="1283"/>
    <cellStyle name="Normal 3 2" xfId="619"/>
    <cellStyle name="Normal 3 2 2" xfId="620"/>
    <cellStyle name="Normal 3 2 2 2" xfId="621"/>
    <cellStyle name="Normal 3 2 2 2 2" xfId="1286"/>
    <cellStyle name="Normal 3 2 2 3" xfId="622"/>
    <cellStyle name="Normal 3 2 2 3 2" xfId="1287"/>
    <cellStyle name="Normal 3 2 2 4" xfId="623"/>
    <cellStyle name="Normal 3 2 2 4 2" xfId="1288"/>
    <cellStyle name="Normal 3 2 2 5" xfId="1285"/>
    <cellStyle name="Normal 3 2 3" xfId="624"/>
    <cellStyle name="Normal 3 2 3 2" xfId="1289"/>
    <cellStyle name="Normal 3 2 4" xfId="625"/>
    <cellStyle name="Normal 3 2 4 2" xfId="1290"/>
    <cellStyle name="Normal 3 2 5" xfId="1284"/>
    <cellStyle name="Normal 3 3" xfId="626"/>
    <cellStyle name="Normal 3 3 2" xfId="627"/>
    <cellStyle name="Normal 3 3 2 2" xfId="628"/>
    <cellStyle name="Normal 3 3 2 2 2" xfId="1293"/>
    <cellStyle name="Normal 3 3 2 3" xfId="629"/>
    <cellStyle name="Normal 3 3 2 3 2" xfId="1294"/>
    <cellStyle name="Normal 3 3 2 4" xfId="630"/>
    <cellStyle name="Normal 3 3 2 4 2" xfId="1295"/>
    <cellStyle name="Normal 3 3 2 5" xfId="1292"/>
    <cellStyle name="Normal 3 3 3" xfId="631"/>
    <cellStyle name="Normal 3 3 3 2" xfId="1296"/>
    <cellStyle name="Normal 3 3 4" xfId="632"/>
    <cellStyle name="Normal 3 3 4 2" xfId="1297"/>
    <cellStyle name="Normal 3 3 5" xfId="1291"/>
    <cellStyle name="Normal 3 4" xfId="633"/>
    <cellStyle name="Normal 3 4 2" xfId="634"/>
    <cellStyle name="Normal 3 4 2 2" xfId="635"/>
    <cellStyle name="Normal 3 4 2 2 2" xfId="1300"/>
    <cellStyle name="Normal 3 4 2 3" xfId="636"/>
    <cellStyle name="Normal 3 4 2 3 2" xfId="1301"/>
    <cellStyle name="Normal 3 4 2 4" xfId="637"/>
    <cellStyle name="Normal 3 4 2 4 2" xfId="1302"/>
    <cellStyle name="Normal 3 4 2 5" xfId="1299"/>
    <cellStyle name="Normal 3 4 3" xfId="638"/>
    <cellStyle name="Normal 3 4 3 2" xfId="1303"/>
    <cellStyle name="Normal 3 4 4" xfId="639"/>
    <cellStyle name="Normal 3 4 4 2" xfId="1304"/>
    <cellStyle name="Normal 3 4 5" xfId="1298"/>
    <cellStyle name="Normal 3 5" xfId="640"/>
    <cellStyle name="Normal 3 5 2" xfId="1305"/>
    <cellStyle name="Normal 3 6" xfId="641"/>
    <cellStyle name="Normal 3 6 2" xfId="1306"/>
    <cellStyle name="Normal 3 7" xfId="642"/>
    <cellStyle name="Normal 3 7 2" xfId="1307"/>
    <cellStyle name="Normal 3 8" xfId="643"/>
    <cellStyle name="Normal 3 8 2" xfId="1308"/>
    <cellStyle name="Normal 3 9" xfId="644"/>
    <cellStyle name="Normal 3 9 2" xfId="1309"/>
    <cellStyle name="Normal 4" xfId="665"/>
    <cellStyle name="Normal 4 2" xfId="645"/>
    <cellStyle name="Normal 4 2 2" xfId="1310"/>
    <cellStyle name="Normal 4 3" xfId="646"/>
    <cellStyle name="Normal 4 3 2" xfId="1311"/>
    <cellStyle name="Normal 4 4" xfId="647"/>
    <cellStyle name="Normal 4 4 2" xfId="1312"/>
    <cellStyle name="Normal 43" xfId="648"/>
    <cellStyle name="Normal 43 2" xfId="1313"/>
    <cellStyle name="Normal 43 3" xfId="1328"/>
    <cellStyle name="Normal 44" xfId="649"/>
    <cellStyle name="Normal 44 2" xfId="1314"/>
    <cellStyle name="Normal 46" xfId="1327"/>
    <cellStyle name="Normal 5" xfId="670"/>
    <cellStyle name="Normal 5 2" xfId="650"/>
    <cellStyle name="Normal 5 2 2" xfId="1315"/>
    <cellStyle name="Normal 5 3" xfId="651"/>
    <cellStyle name="Normal 5 3 2" xfId="1316"/>
    <cellStyle name="Normal 5 4" xfId="652"/>
    <cellStyle name="Normal 5 4 2" xfId="1317"/>
    <cellStyle name="Normal 5 5" xfId="653"/>
    <cellStyle name="Normal 5 5 2" xfId="1318"/>
    <cellStyle name="Normal 6" xfId="1329"/>
    <cellStyle name="Normal 6 2" xfId="654"/>
    <cellStyle name="Normal 6 2 2" xfId="1319"/>
    <cellStyle name="Normal 6 3" xfId="655"/>
    <cellStyle name="Normal 6 3 2" xfId="1320"/>
    <cellStyle name="Normal 6 4" xfId="656"/>
    <cellStyle name="Normal 6 4 2" xfId="1321"/>
    <cellStyle name="Normal 7" xfId="1330"/>
    <cellStyle name="Normal 7 2" xfId="657"/>
    <cellStyle name="Normal 7 2 2" xfId="1322"/>
    <cellStyle name="Normal 7 3" xfId="658"/>
    <cellStyle name="Normal 7 3 2" xfId="1323"/>
    <cellStyle name="Normal 70" xfId="659"/>
    <cellStyle name="Normal_Libro1" xfId="660"/>
    <cellStyle name="Porcentaje" xfId="661" builtinId="5"/>
    <cellStyle name="Porcentaje 2" xfId="662"/>
    <cellStyle name="Porcentaje 2 2" xfId="1325"/>
    <cellStyle name="Porcentaje 3" xfId="1324"/>
  </cellStyles>
  <dxfs count="0"/>
  <tableStyles count="0" defaultTableStyle="TableStyleMedium9" defaultPivotStyle="PivotStyleLight16"/>
  <colors>
    <mruColors>
      <color rgb="FFA80000"/>
      <color rgb="FFBDD7EE"/>
      <color rgb="FF333F4F"/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ln>
          <a:solidFill>
            <a:schemeClr val="tx2">
              <a:lumMod val="50000"/>
            </a:schemeClr>
          </a:solidFill>
        </a:ln>
      </c:spPr>
    </c:sideWall>
    <c:backWall>
      <c:thickness val="0"/>
      <c:spPr>
        <a:ln>
          <a:solidFill>
            <a:schemeClr val="tx2">
              <a:lumMod val="50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0.11861329833770776"/>
          <c:y val="0.14643395094900974"/>
          <c:w val="0.87305336832895875"/>
          <c:h val="0.71817056275537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Cuentas100hab!$G$11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8.3317312608651196E-3"/>
                  <c:y val="8.421054492842545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8EA-4367-894D-DED563A99FA6}"/>
                </c:ext>
              </c:extLst>
            </c:dLbl>
            <c:dLbl>
              <c:idx val="1"/>
              <c:layout>
                <c:manualLayout>
                  <c:x val="-5.194805194805194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Cuentas100hab!$G$12:$G$13</c:f>
              <c:numCache>
                <c:formatCode>0.00%</c:formatCode>
                <c:ptCount val="2"/>
                <c:pt idx="0">
                  <c:v>3.3477965707741975E-2</c:v>
                </c:pt>
                <c:pt idx="1">
                  <c:v>2.350272540966181E-2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8-49CE-81BC-F50D21ECC623}"/>
            </c:ext>
          </c:extLst>
        </c:ser>
        <c:ser>
          <c:idx val="1"/>
          <c:order val="1"/>
          <c:tx>
            <c:strRef>
              <c:f>Cuentas100hab!$H$11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1194310607681472E-3"/>
                  <c:y val="-3.10567216434101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8EA-4367-894D-DED563A99FA6}"/>
                </c:ext>
              </c:extLst>
            </c:dLbl>
            <c:dLbl>
              <c:idx val="1"/>
              <c:layout>
                <c:manualLayout>
                  <c:x val="6.8541432320959881E-4"/>
                  <c:y val="0.1172296985174080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Cuentas100hab!$H$12:$H$13</c:f>
              <c:numCache>
                <c:formatCode>0.00%</c:formatCode>
                <c:ptCount val="2"/>
                <c:pt idx="0">
                  <c:v>4.4713123297741526E-2</c:v>
                </c:pt>
                <c:pt idx="1">
                  <c:v>0.10475911296560939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8-49CE-81BC-F50D21ECC623}"/>
            </c:ext>
          </c:extLst>
        </c:ser>
        <c:ser>
          <c:idx val="2"/>
          <c:order val="2"/>
          <c:tx>
            <c:strRef>
              <c:f>Cuentas100hab!$I$11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816068445990021E-3"/>
                  <c:y val="7.790624736151353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0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DE8-49CE-81BC-F50D21ECC623}"/>
                </c:ext>
              </c:extLst>
            </c:dLbl>
            <c:dLbl>
              <c:idx val="1"/>
              <c:layout>
                <c:manualLayout>
                  <c:x val="1.0943177557350785E-3"/>
                  <c:y val="0.1997827765785940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Cuentas100hab!$I$12:$I$13</c:f>
              <c:numCache>
                <c:formatCode>0.00%</c:formatCode>
                <c:ptCount val="2"/>
                <c:pt idx="0">
                  <c:v>5.9753219196663661E-2</c:v>
                </c:pt>
                <c:pt idx="1">
                  <c:v>0.22152041040554221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E8-49CE-81BC-F50D21ECC623}"/>
            </c:ext>
          </c:extLst>
        </c:ser>
        <c:ser>
          <c:idx val="3"/>
          <c:order val="3"/>
          <c:tx>
            <c:strRef>
              <c:f>Cuentas100hab!$J$11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565497494631354E-3"/>
                  <c:y val="8.4925118922529394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0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DE8-49CE-81BC-F50D21ECC623}"/>
                </c:ext>
              </c:extLst>
            </c:dLbl>
            <c:dLbl>
              <c:idx val="1"/>
              <c:layout>
                <c:manualLayout>
                  <c:x val="2.4804172205747008E-3"/>
                  <c:y val="0.2194319037285600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Cuentas100hab!$J$12:$J$13</c:f>
              <c:numCache>
                <c:formatCode>0.00%</c:formatCode>
                <c:ptCount val="2"/>
                <c:pt idx="0">
                  <c:v>6.8751331637669791E-2</c:v>
                </c:pt>
                <c:pt idx="1">
                  <c:v>0.26660183309414304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E8-49CE-81BC-F50D21ECC623}"/>
            </c:ext>
          </c:extLst>
        </c:ser>
        <c:ser>
          <c:idx val="4"/>
          <c:order val="4"/>
          <c:tx>
            <c:strRef>
              <c:f>Cuentas100hab!$K$11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566860960561748E-3"/>
                  <c:y val="9.8730122664483527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8EA-4367-894D-DED563A99FA6}"/>
                </c:ext>
              </c:extLst>
            </c:dLbl>
            <c:dLbl>
              <c:idx val="1"/>
              <c:layout>
                <c:manualLayout>
                  <c:x val="7.353171762620581E-4"/>
                  <c:y val="0.236435582027480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Cuentas100hab!$K$12:$K$13</c:f>
              <c:numCache>
                <c:formatCode>0.00%</c:formatCode>
                <c:ptCount val="2"/>
                <c:pt idx="0">
                  <c:v>8.2533446023220394E-2</c:v>
                </c:pt>
                <c:pt idx="1">
                  <c:v>0.30785128478825036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E8-49CE-81BC-F50D21ECC623}"/>
            </c:ext>
          </c:extLst>
        </c:ser>
        <c:ser>
          <c:idx val="5"/>
          <c:order val="5"/>
          <c:tx>
            <c:strRef>
              <c:f>Cuentas100hab!$L$11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079149197259434E-6"/>
                  <c:y val="0.1104429032613130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8EA-4367-894D-DED563A99FA6}"/>
                </c:ext>
              </c:extLst>
            </c:dLbl>
            <c:dLbl>
              <c:idx val="1"/>
              <c:layout>
                <c:manualLayout>
                  <c:x val="1.7692333912806353E-3"/>
                  <c:y val="0.2560847091774464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Cuentas100hab!$L$12:$L$13</c:f>
              <c:numCache>
                <c:formatCode>0.00%</c:formatCode>
                <c:ptCount val="2"/>
                <c:pt idx="0">
                  <c:v>9.1616149156537166E-2</c:v>
                </c:pt>
                <c:pt idx="1">
                  <c:v>0.34973417031332199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E8-49CE-81BC-F50D21ECC623}"/>
            </c:ext>
          </c:extLst>
        </c:ser>
        <c:ser>
          <c:idx val="6"/>
          <c:order val="6"/>
          <c:tx>
            <c:strRef>
              <c:f>Cuentas100hab!$M$11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6036404540341546E-4"/>
                  <c:y val="0.1109273901759668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8EA-4367-894D-DED563A99FA6}"/>
                </c:ext>
              </c:extLst>
            </c:dLbl>
            <c:dLbl>
              <c:idx val="1"/>
              <c:layout>
                <c:manualLayout>
                  <c:x val="2.8219654361386643E-3"/>
                  <c:y val="0.33079957580871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>
                    <a:defRPr sz="1050" b="1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8EA-4367-894D-DED563A99FA6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Cuentas100hab!$M$12:$M$13</c:f>
              <c:numCache>
                <c:formatCode>0.00%</c:formatCode>
                <c:ptCount val="2"/>
                <c:pt idx="0">
                  <c:v>9.7609314206233602E-2</c:v>
                </c:pt>
                <c:pt idx="1">
                  <c:v>0.47036184873247966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E8-49CE-81BC-F50D21ECC623}"/>
            </c:ext>
          </c:extLst>
        </c:ser>
        <c:ser>
          <c:idx val="7"/>
          <c:order val="7"/>
          <c:tx>
            <c:strRef>
              <c:f>Cuentas100hab!$N$11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250502778061833E-3"/>
                  <c:y val="0.1195060355311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5F3-4F6F-A290-8A0700E3D8FC}"/>
                </c:ext>
              </c:extLst>
            </c:dLbl>
            <c:dLbl>
              <c:idx val="1"/>
              <c:layout>
                <c:manualLayout>
                  <c:x val="1.9339400756723591E-3"/>
                  <c:y val="0.325505141705791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E0-4001-A997-2E15A0D20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Cuentas100hab!$N$12:$N$13</c:f>
              <c:numCache>
                <c:formatCode>0.00%</c:formatCode>
                <c:ptCount val="2"/>
                <c:pt idx="0">
                  <c:v>0.10606183700436617</c:v>
                </c:pt>
                <c:pt idx="1">
                  <c:v>0.52495031123308211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0-4001-A997-2E15A0D2055D}"/>
            </c:ext>
          </c:extLst>
        </c:ser>
        <c:ser>
          <c:idx val="8"/>
          <c:order val="8"/>
          <c:tx>
            <c:strRef>
              <c:f>Cuentas100hab!$O$11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2379929781504585E-3"/>
                  <c:y val="0.121352699843116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77B-4ABD-B078-33D82BD1E6A7}"/>
                </c:ext>
              </c:extLst>
            </c:dLbl>
            <c:dLbl>
              <c:idx val="1"/>
              <c:layout>
                <c:manualLayout>
                  <c:x val="1.4984490575041757E-3"/>
                  <c:y val="0.343692409159808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246-4DCF-8F8E-EF389B91A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Cuentas100hab!$O$12:$O$13</c:f>
              <c:numCache>
                <c:formatCode>0.00%</c:formatCode>
                <c:ptCount val="2"/>
                <c:pt idx="0">
                  <c:v>0.11480292312796582</c:v>
                </c:pt>
                <c:pt idx="1">
                  <c:v>0.54882159905936534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1-4087-A460-1181F4E90B13}"/>
            </c:ext>
          </c:extLst>
        </c:ser>
        <c:ser>
          <c:idx val="9"/>
          <c:order val="9"/>
          <c:tx>
            <c:strRef>
              <c:f>Cuentas100hab!$P$11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037086273306745E-3"/>
                  <c:y val="0.12786011943309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ACD-47E3-94EE-D4D5C6C357D2}"/>
                </c:ext>
              </c:extLst>
            </c:dLbl>
            <c:dLbl>
              <c:idx val="1"/>
              <c:layout>
                <c:manualLayout>
                  <c:x val="3.4632034632034632E-3"/>
                  <c:y val="0.33755918498338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230-4702-B3B3-AE0E623C9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Cuentas100hab!$P$12:$P$13</c:f>
              <c:numCache>
                <c:formatCode>0.00%</c:formatCode>
                <c:ptCount val="2"/>
                <c:pt idx="0">
                  <c:v>0.12120469636702282</c:v>
                </c:pt>
                <c:pt idx="1">
                  <c:v>0.54064382493708318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D-47E3-94EE-D4D5C6C357D2}"/>
            </c:ext>
          </c:extLst>
        </c:ser>
        <c:ser>
          <c:idx val="10"/>
          <c:order val="10"/>
          <c:tx>
            <c:strRef>
              <c:f>Cuentas100hab!$Q$11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20701781064076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8EA-4367-894D-DED563A99FA6}"/>
                </c:ext>
              </c:extLst>
            </c:dLbl>
            <c:dLbl>
              <c:idx val="1"/>
              <c:layout>
                <c:manualLayout>
                  <c:x val="3.4632034632034632E-3"/>
                  <c:y val="0.32842112522085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8EA-4367-894D-DED563A99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Cuentas100hab!$Q$12:$Q$13</c:f>
              <c:numCache>
                <c:formatCode>0.00%</c:formatCode>
                <c:ptCount val="2"/>
                <c:pt idx="0">
                  <c:v>0.13542032450630179</c:v>
                </c:pt>
                <c:pt idx="1">
                  <c:v>0.54541108675004035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EA-4367-894D-DED563A99FA6}"/>
            </c:ext>
          </c:extLst>
        </c:ser>
        <c:ser>
          <c:idx val="11"/>
          <c:order val="11"/>
          <c:tx>
            <c:v>2021</c:v>
          </c:tx>
          <c:invertIfNegative val="0"/>
          <c:dLbls>
            <c:dLbl>
              <c:idx val="0"/>
              <c:layout>
                <c:manualLayout>
                  <c:x val="0"/>
                  <c:y val="0.125130385204530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490-4626-AFC0-33FC3B6A51B1}"/>
                </c:ext>
              </c:extLst>
            </c:dLbl>
            <c:dLbl>
              <c:idx val="1"/>
              <c:layout>
                <c:manualLayout>
                  <c:x val="3.1083975496389239E-3"/>
                  <c:y val="0.294672532796641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90-4626-AFC0-33FC3B6A5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Cuentas100hab!$R$12:$R$13</c:f>
              <c:numCache>
                <c:formatCode>0.00%</c:formatCode>
                <c:ptCount val="2"/>
                <c:pt idx="0">
                  <c:v>0.14166081482043205</c:v>
                </c:pt>
                <c:pt idx="1">
                  <c:v>0.57578969651541467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0-4FF0-A1E9-94B81E9BD7F5}"/>
            </c:ext>
          </c:extLst>
        </c:ser>
        <c:ser>
          <c:idx val="12"/>
          <c:order val="12"/>
          <c:tx>
            <c:strRef>
              <c:f>Cuentas100hab!$S$11</c:f>
              <c:strCache>
                <c:ptCount val="1"/>
                <c:pt idx="0">
                  <c:v>2022*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35581213003051E-3"/>
                  <c:y val="0.121829978721177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B05-47C5-8E71-5C742FFA2632}"/>
                </c:ext>
              </c:extLst>
            </c:dLbl>
            <c:dLbl>
              <c:idx val="1"/>
              <c:layout>
                <c:manualLayout>
                  <c:x val="3.1235581213003051E-3"/>
                  <c:y val="0.2934994941919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B05-47C5-8E71-5C742FFA26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Cuentas100hab!$F$12:$F$13</c:f>
              <c:strCache>
                <c:ptCount val="2"/>
                <c:pt idx="0">
                  <c:v>Internet Fijo</c:v>
                </c:pt>
                <c:pt idx="1">
                  <c:v>Internet Móvil</c:v>
                </c:pt>
              </c:strCache>
            </c:strRef>
          </c:cat>
          <c:val>
            <c:numRef>
              <c:f>Cuentas100hab!$S$12:$S$13</c:f>
              <c:numCache>
                <c:formatCode>0.00%</c:formatCode>
                <c:ptCount val="2"/>
                <c:pt idx="0">
                  <c:v>0.14378224862912059</c:v>
                </c:pt>
                <c:pt idx="1">
                  <c:v>0.5754628897717865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7C5-8E71-5C742FFA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-1507362208"/>
        <c:axId val="-1507350784"/>
        <c:axId val="0"/>
      </c:bar3DChart>
      <c:catAx>
        <c:axId val="-15073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-1507350784"/>
        <c:crosses val="autoZero"/>
        <c:auto val="1"/>
        <c:lblAlgn val="ctr"/>
        <c:lblOffset val="100"/>
        <c:noMultiLvlLbl val="0"/>
      </c:catAx>
      <c:valAx>
        <c:axId val="-1507350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-150736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8262962274304473E-2"/>
          <c:y val="0.92661531551958698"/>
          <c:w val="0.83722683623406136"/>
          <c:h val="5.677150556388879E-2"/>
        </c:manualLayout>
      </c:layout>
      <c:overlay val="1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C"/>
        </a:p>
      </c:txPr>
    </c:legend>
    <c:plotVisOnly val="1"/>
    <c:dispBlanksAs val="gap"/>
    <c:showDLblsOverMax val="0"/>
  </c:chart>
  <c:spPr>
    <a:ln>
      <a:solidFill>
        <a:schemeClr val="tx2">
          <a:lumMod val="50000"/>
        </a:schemeClr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PARTICIPACIÓN JUNIO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'G. Cuentas Int. Prestador Fijo'!$D$13</c:f>
              <c:strCache>
                <c:ptCount val="1"/>
                <c:pt idx="0">
                  <c:v>PARTICIPACIÓN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'G. Cuentas Int. Prestador Fijo'!$B$14:$B$24</c:f>
              <c:strCache>
                <c:ptCount val="11"/>
                <c:pt idx="0">
                  <c:v>MEGADATOS S.A.</c:v>
                </c:pt>
                <c:pt idx="1">
                  <c:v>CORPORACION NACIONAL DE TELECOMUNICACIONES CNT EP</c:v>
                </c:pt>
                <c:pt idx="2">
                  <c:v>CONSORCIO ECUATORIANO DE TELECOMUNICACIONES S.A. CONECEL</c:v>
                </c:pt>
                <c:pt idx="3">
                  <c:v>SERVICIOS DE TELECOMUNICACIONES SETEL S.A.</c:v>
                </c:pt>
                <c:pt idx="4">
                  <c:v>PUNTONET S.A.</c:v>
                </c:pt>
                <c:pt idx="5">
                  <c:v>ETAPA EP.</c:v>
                </c:pt>
                <c:pt idx="6">
                  <c:v>TELCONET S.A.</c:v>
                </c:pt>
                <c:pt idx="7">
                  <c:v>PACHECO SAGUAY LUIS EDUARDO</c:v>
                </c:pt>
                <c:pt idx="8">
                  <c:v>ALCIVAR ESPIN DANNY ALEXANDER</c:v>
                </c:pt>
                <c:pt idx="9">
                  <c:v>SOLUCIONES AVANZADAS INFORMATICAS Y TELECOMUNICACIONES SAITEL</c:v>
                </c:pt>
                <c:pt idx="10">
                  <c:v>RESTO DE PRESTADORES</c:v>
                </c:pt>
              </c:strCache>
            </c:strRef>
          </c:cat>
          <c:val>
            <c:numRef>
              <c:f>'G. Cuentas Int. Prestador Fijo'!$D$14:$D$24</c:f>
              <c:numCache>
                <c:formatCode>0.00%</c:formatCode>
                <c:ptCount val="11"/>
                <c:pt idx="0">
                  <c:v>0.26821114732296464</c:v>
                </c:pt>
                <c:pt idx="1">
                  <c:v>0.21869846093179157</c:v>
                </c:pt>
                <c:pt idx="2">
                  <c:v>0.12262480524852801</c:v>
                </c:pt>
                <c:pt idx="3">
                  <c:v>9.2374247573097035E-2</c:v>
                </c:pt>
                <c:pt idx="4">
                  <c:v>4.7125023679459373E-2</c:v>
                </c:pt>
                <c:pt idx="5">
                  <c:v>2.9175413569006776E-2</c:v>
                </c:pt>
                <c:pt idx="6">
                  <c:v>1.2669380622663465E-2</c:v>
                </c:pt>
                <c:pt idx="7">
                  <c:v>1.0329270131406502E-2</c:v>
                </c:pt>
                <c:pt idx="8">
                  <c:v>1.0236485311003119E-2</c:v>
                </c:pt>
                <c:pt idx="9">
                  <c:v>1.0175401970904227E-2</c:v>
                </c:pt>
                <c:pt idx="10">
                  <c:v>0.17838036363917531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5-4DEB-8A68-40D2F01908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97484985514074"/>
          <c:y val="0.11985331440364669"/>
          <c:w val="0.61447306340199026"/>
          <c:h val="0.599841792293606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A8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0A-4B3A-8E11-E3C4EDAB5A81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0A-4B3A-8E11-E3C4EDAB5A81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0A-4B3A-8E11-E3C4EDAB5A81}"/>
              </c:ext>
            </c:extLst>
          </c:dPt>
          <c:dLbls>
            <c:dLbl>
              <c:idx val="0"/>
              <c:layout>
                <c:manualLayout>
                  <c:x val="-0.21861445545733299"/>
                  <c:y val="-0.179577371763472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0A-4B3A-8E11-E3C4EDAB5A81}"/>
                </c:ext>
              </c:extLst>
            </c:dLbl>
            <c:dLbl>
              <c:idx val="1"/>
              <c:layout>
                <c:manualLayout>
                  <c:x val="0.19520908603831991"/>
                  <c:y val="-0.171975968548330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B0A-4B3A-8E11-E3C4EDAB5A81}"/>
                </c:ext>
              </c:extLst>
            </c:dLbl>
            <c:dLbl>
              <c:idx val="2"/>
              <c:layout>
                <c:manualLayout>
                  <c:x val="0.11436176964407341"/>
                  <c:y val="0.14434038706703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B0A-4B3A-8E11-E3C4EDAB5A8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Hoja1!$H$17:$H$19</c:f>
              <c:strCache>
                <c:ptCount val="3"/>
                <c:pt idx="0">
                  <c:v>CONECEL S.A.</c:v>
                </c:pt>
                <c:pt idx="1">
                  <c:v>OTECEL S.A</c:v>
                </c:pt>
                <c:pt idx="2">
                  <c:v>CNT EP</c:v>
                </c:pt>
              </c:strCache>
            </c:strRef>
          </c:cat>
          <c:val>
            <c:numRef>
              <c:f>Hoja1!$I$17:$I$19</c:f>
              <c:numCache>
                <c:formatCode>#,##0</c:formatCode>
                <c:ptCount val="3"/>
                <c:pt idx="0">
                  <c:v>5751495</c:v>
                </c:pt>
                <c:pt idx="1">
                  <c:v>3296452.7462601396</c:v>
                </c:pt>
                <c:pt idx="2">
                  <c:v>1304579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A-4B3A-8E11-E3C4EDAB5A8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B0A-4B3A-8E11-E3C4EDAB5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B0A-4B3A-8E11-E3C4EDAB5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B0A-4B3A-8E11-E3C4EDAB5A81}"/>
              </c:ext>
            </c:extLst>
          </c:dPt>
          <c:cat>
            <c:strRef>
              <c:f>Hoja1!$H$17:$H$19</c:f>
              <c:strCache>
                <c:ptCount val="3"/>
                <c:pt idx="0">
                  <c:v>CONECEL S.A.</c:v>
                </c:pt>
                <c:pt idx="1">
                  <c:v>OTECEL S.A</c:v>
                </c:pt>
                <c:pt idx="2">
                  <c:v>CNT EP</c:v>
                </c:pt>
              </c:strCache>
            </c:strRef>
          </c:cat>
          <c:val>
            <c:numRef>
              <c:f>Hoja1!$J$17:$J$19</c:f>
              <c:numCache>
                <c:formatCode>0.00%</c:formatCode>
                <c:ptCount val="3"/>
                <c:pt idx="0">
                  <c:v>0.55556437002954207</c:v>
                </c:pt>
                <c:pt idx="1">
                  <c:v>0.31842011395440117</c:v>
                </c:pt>
                <c:pt idx="2">
                  <c:v>0.12601551601605671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0A-4B3A-8E11-E3C4EDAB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0</xdr:row>
      <xdr:rowOff>142875</xdr:rowOff>
    </xdr:from>
    <xdr:to>
      <xdr:col>11</xdr:col>
      <xdr:colOff>657223</xdr:colOff>
      <xdr:row>3</xdr:row>
      <xdr:rowOff>66496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42875"/>
          <a:ext cx="2047873" cy="6094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13</xdr:row>
      <xdr:rowOff>161926</xdr:rowOff>
    </xdr:from>
    <xdr:to>
      <xdr:col>18</xdr:col>
      <xdr:colOff>19050</xdr:colOff>
      <xdr:row>31</xdr:row>
      <xdr:rowOff>228600</xdr:rowOff>
    </xdr:to>
    <xdr:graphicFrame macro="">
      <xdr:nvGraphicFramePr>
        <xdr:cNvPr id="4976686" name="1 Gráfico">
          <a:extLst>
            <a:ext uri="{FF2B5EF4-FFF2-40B4-BE49-F238E27FC236}">
              <a16:creationId xmlns:a16="http://schemas.microsoft.com/office/drawing/2014/main" id="{00000000-0008-0000-0100-00002EF04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359353</xdr:colOff>
      <xdr:row>1</xdr:row>
      <xdr:rowOff>20023</xdr:rowOff>
    </xdr:from>
    <xdr:to>
      <xdr:col>18</xdr:col>
      <xdr:colOff>465425</xdr:colOff>
      <xdr:row>3</xdr:row>
      <xdr:rowOff>175924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3558" y="245159"/>
          <a:ext cx="2045708" cy="60617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0.14362</cdr:x>
      <cdr:y>0.03487</cdr:y>
    </cdr:from>
    <cdr:to>
      <cdr:x>0.91667</cdr:x>
      <cdr:y>0.12011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71526" y="149129"/>
          <a:ext cx="4152899" cy="364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ES" sz="1400" b="1"/>
            <a:t>Cuentas Internet</a:t>
          </a:r>
          <a:r>
            <a:rPr lang="es-ES" sz="1400" b="1" baseline="0"/>
            <a:t> Fijo y Móvil por cada 100 habitantes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158750</xdr:colOff>
      <xdr:row>1</xdr:row>
      <xdr:rowOff>50801</xdr:rowOff>
    </xdr:from>
    <xdr:to>
      <xdr:col>5</xdr:col>
      <xdr:colOff>819150</xdr:colOff>
      <xdr:row>4</xdr:row>
      <xdr:rowOff>49677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79401"/>
          <a:ext cx="2044700" cy="608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1985597</xdr:colOff>
      <xdr:row>1</xdr:row>
      <xdr:rowOff>29308</xdr:rowOff>
    </xdr:from>
    <xdr:to>
      <xdr:col>4</xdr:col>
      <xdr:colOff>1992924</xdr:colOff>
      <xdr:row>3</xdr:row>
      <xdr:rowOff>211715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2" y="256443"/>
          <a:ext cx="2139461" cy="6366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631031</xdr:colOff>
      <xdr:row>0</xdr:row>
      <xdr:rowOff>202407</xdr:rowOff>
    </xdr:from>
    <xdr:to>
      <xdr:col>12</xdr:col>
      <xdr:colOff>605555</xdr:colOff>
      <xdr:row>3</xdr:row>
      <xdr:rowOff>196454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202407"/>
          <a:ext cx="2260524" cy="672703"/>
        </a:xfrm>
        <a:prstGeom prst="rect">
          <a:avLst/>
        </a:prstGeom>
      </xdr:spPr>
    </xdr:pic>
    <xdr:clientData/>
  </xdr:twoCellAnchor>
  <xdr:twoCellAnchor>
    <xdr:from>
      <xdr:col>0</xdr:col>
      <xdr:colOff>40821</xdr:colOff>
      <xdr:row>11</xdr:row>
      <xdr:rowOff>27216</xdr:rowOff>
    </xdr:from>
    <xdr:to>
      <xdr:col>11</xdr:col>
      <xdr:colOff>680358</xdr:colOff>
      <xdr:row>1048576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193729</xdr:rowOff>
    </xdr:from>
    <xdr:to>
      <xdr:col>13</xdr:col>
      <xdr:colOff>0</xdr:colOff>
      <xdr:row>34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619125</xdr:colOff>
      <xdr:row>0</xdr:row>
      <xdr:rowOff>178593</xdr:rowOff>
    </xdr:from>
    <xdr:to>
      <xdr:col>12</xdr:col>
      <xdr:colOff>593649</xdr:colOff>
      <xdr:row>3</xdr:row>
      <xdr:rowOff>172640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5656" y="178593"/>
          <a:ext cx="2260524" cy="672703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0.13661</cdr:x>
      <cdr:y>0.02035</cdr:y>
    </cdr:from>
    <cdr:to>
      <cdr:x>0.898</cdr:x>
      <cdr:y>0.11628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210804" y="113009"/>
          <a:ext cx="6748220" cy="532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2000" b="1"/>
            <a:t>USUARIOS/CUENTAS DE INTERNET MÓVIL POR PRESTADOR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/>
  </sheetViews>
  <sheetFormatPr baseColWidth="10" defaultRowHeight="12.75" x14ac:dyDescent="0.2"/>
  <cols>
    <col min="1" max="1" width="6" style="16" customWidth="1"/>
    <col min="2" max="5" width="11.42578125" style="16"/>
    <col min="6" max="6" width="13.140625" style="16" customWidth="1"/>
    <col min="7" max="16384" width="11.42578125" style="16"/>
  </cols>
  <sheetData>
    <row r="1" spans="1:12" s="5" customFormat="1" ht="18" customHeigh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1"/>
    </row>
    <row r="2" spans="1:12" s="5" customFormat="1" ht="18" customHeight="1" x14ac:dyDescent="0.25">
      <c r="A2" s="82"/>
      <c r="B2" s="83" t="s">
        <v>205</v>
      </c>
      <c r="C2" s="84"/>
      <c r="D2" s="84"/>
      <c r="E2" s="84"/>
      <c r="F2" s="84"/>
      <c r="G2" s="84"/>
      <c r="H2" s="84"/>
      <c r="I2" s="84"/>
      <c r="J2" s="84"/>
      <c r="K2" s="84"/>
      <c r="L2" s="85"/>
    </row>
    <row r="3" spans="1:12" s="5" customFormat="1" ht="18" customHeight="1" x14ac:dyDescent="0.25">
      <c r="A3" s="82"/>
      <c r="B3" s="86"/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1:12" s="5" customFormat="1" ht="18" customHeight="1" x14ac:dyDescent="0.25">
      <c r="A4" s="82"/>
      <c r="B4" s="87" t="s">
        <v>180</v>
      </c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s="5" customFormat="1" ht="18" customHeight="1" thickBot="1" x14ac:dyDescent="0.3">
      <c r="A5" s="82"/>
      <c r="B5" s="84"/>
      <c r="C5" s="84"/>
      <c r="D5" s="84"/>
      <c r="E5" s="84"/>
      <c r="F5" s="84"/>
      <c r="G5" s="84"/>
      <c r="H5" s="84"/>
      <c r="I5" s="84"/>
      <c r="J5" s="84"/>
      <c r="K5" s="84"/>
      <c r="L5" s="85"/>
    </row>
    <row r="6" spans="1:12" s="5" customFormat="1" ht="15" x14ac:dyDescent="0.25">
      <c r="A6" s="88"/>
      <c r="B6" s="89" t="s">
        <v>565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1:12" s="5" customFormat="1" ht="15" x14ac:dyDescent="0.25">
      <c r="A7" s="92"/>
      <c r="B7" s="149" t="s">
        <v>1032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s="5" customFormat="1" ht="15.75" thickBot="1" x14ac:dyDescent="0.3">
      <c r="A8" s="95"/>
      <c r="B8" s="150" t="s">
        <v>1033</v>
      </c>
      <c r="C8" s="96"/>
      <c r="D8" s="96"/>
      <c r="E8" s="96"/>
      <c r="F8" s="97"/>
      <c r="G8" s="97"/>
      <c r="H8" s="97"/>
      <c r="I8" s="97"/>
      <c r="J8" s="97"/>
      <c r="K8" s="97"/>
      <c r="L8" s="98"/>
    </row>
    <row r="9" spans="1:12" s="5" customFormat="1" ht="15.75" thickBot="1" x14ac:dyDescent="0.3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0" spans="1:12" ht="15" x14ac:dyDescent="0.2">
      <c r="A10" s="197" t="s">
        <v>181</v>
      </c>
      <c r="B10" s="198"/>
      <c r="C10" s="198"/>
      <c r="D10" s="198"/>
      <c r="E10" s="198"/>
      <c r="F10" s="198"/>
      <c r="G10" s="202" t="s">
        <v>273</v>
      </c>
      <c r="H10" s="202"/>
      <c r="I10" s="202"/>
      <c r="J10" s="202"/>
      <c r="K10" s="202"/>
      <c r="L10" s="203"/>
    </row>
    <row r="11" spans="1:12" ht="14.25" customHeight="1" x14ac:dyDescent="0.2">
      <c r="A11" s="199"/>
      <c r="B11" s="200"/>
      <c r="C11" s="200"/>
      <c r="D11" s="200"/>
      <c r="E11" s="200"/>
      <c r="F11" s="200"/>
      <c r="G11" s="99"/>
      <c r="H11" s="99"/>
      <c r="I11" s="99"/>
      <c r="J11" s="99"/>
      <c r="K11" s="99"/>
      <c r="L11" s="100"/>
    </row>
    <row r="12" spans="1:12" ht="30" customHeight="1" x14ac:dyDescent="0.2">
      <c r="A12" s="195" t="s">
        <v>208</v>
      </c>
      <c r="B12" s="196"/>
      <c r="C12" s="196"/>
      <c r="D12" s="196"/>
      <c r="E12" s="196"/>
      <c r="F12" s="201"/>
      <c r="G12" s="190" t="s">
        <v>204</v>
      </c>
      <c r="H12" s="190"/>
      <c r="I12" s="190"/>
      <c r="J12" s="190"/>
      <c r="K12" s="190"/>
      <c r="L12" s="191"/>
    </row>
    <row r="13" spans="1:12" ht="30" customHeight="1" x14ac:dyDescent="0.2">
      <c r="A13" s="195" t="s">
        <v>297</v>
      </c>
      <c r="B13" s="196"/>
      <c r="C13" s="196"/>
      <c r="D13" s="196"/>
      <c r="E13" s="196"/>
      <c r="F13" s="201"/>
      <c r="G13" s="190" t="s">
        <v>203</v>
      </c>
      <c r="H13" s="190"/>
      <c r="I13" s="190"/>
      <c r="J13" s="190"/>
      <c r="K13" s="190"/>
      <c r="L13" s="191"/>
    </row>
    <row r="14" spans="1:12" ht="30" customHeight="1" x14ac:dyDescent="0.2">
      <c r="A14" s="195" t="s">
        <v>298</v>
      </c>
      <c r="B14" s="196"/>
      <c r="C14" s="196"/>
      <c r="D14" s="196"/>
      <c r="E14" s="196"/>
      <c r="F14" s="201"/>
      <c r="G14" s="194" t="s">
        <v>209</v>
      </c>
      <c r="H14" s="190"/>
      <c r="I14" s="190"/>
      <c r="J14" s="190"/>
      <c r="K14" s="190"/>
      <c r="L14" s="191"/>
    </row>
    <row r="15" spans="1:12" ht="30" customHeight="1" x14ac:dyDescent="0.2">
      <c r="A15" s="195" t="s">
        <v>177</v>
      </c>
      <c r="B15" s="196"/>
      <c r="C15" s="196"/>
      <c r="D15" s="196"/>
      <c r="E15" s="196"/>
      <c r="F15" s="201"/>
      <c r="G15" s="190" t="s">
        <v>210</v>
      </c>
      <c r="H15" s="190"/>
      <c r="I15" s="190"/>
      <c r="J15" s="190"/>
      <c r="K15" s="190"/>
      <c r="L15" s="191"/>
    </row>
    <row r="16" spans="1:12" ht="30" customHeight="1" x14ac:dyDescent="0.2">
      <c r="A16" s="195" t="s">
        <v>178</v>
      </c>
      <c r="B16" s="196"/>
      <c r="C16" s="196"/>
      <c r="D16" s="196"/>
      <c r="E16" s="196"/>
      <c r="F16" s="201"/>
      <c r="G16" s="190" t="s">
        <v>211</v>
      </c>
      <c r="H16" s="190"/>
      <c r="I16" s="190"/>
      <c r="J16" s="190"/>
      <c r="K16" s="190"/>
      <c r="L16" s="191"/>
    </row>
    <row r="17" spans="1:12" ht="30" customHeight="1" x14ac:dyDescent="0.2">
      <c r="A17" s="195" t="s">
        <v>299</v>
      </c>
      <c r="B17" s="196"/>
      <c r="C17" s="196"/>
      <c r="D17" s="196"/>
      <c r="E17" s="196"/>
      <c r="F17" s="196"/>
      <c r="G17" s="189" t="s">
        <v>213</v>
      </c>
      <c r="H17" s="190"/>
      <c r="I17" s="190"/>
      <c r="J17" s="190"/>
      <c r="K17" s="190"/>
      <c r="L17" s="191"/>
    </row>
    <row r="18" spans="1:12" ht="30" customHeight="1" thickBot="1" x14ac:dyDescent="0.25">
      <c r="A18" s="186" t="s">
        <v>300</v>
      </c>
      <c r="B18" s="187"/>
      <c r="C18" s="187"/>
      <c r="D18" s="187"/>
      <c r="E18" s="187"/>
      <c r="F18" s="188"/>
      <c r="G18" s="192" t="s">
        <v>212</v>
      </c>
      <c r="H18" s="192"/>
      <c r="I18" s="192"/>
      <c r="J18" s="192"/>
      <c r="K18" s="192"/>
      <c r="L18" s="193"/>
    </row>
  </sheetData>
  <mergeCells count="17">
    <mergeCell ref="A10:F10"/>
    <mergeCell ref="A11:F11"/>
    <mergeCell ref="A16:F16"/>
    <mergeCell ref="G10:L10"/>
    <mergeCell ref="A12:F12"/>
    <mergeCell ref="A13:F13"/>
    <mergeCell ref="A14:F14"/>
    <mergeCell ref="A15:F15"/>
    <mergeCell ref="G12:L12"/>
    <mergeCell ref="G13:L13"/>
    <mergeCell ref="A18:F18"/>
    <mergeCell ref="G17:L17"/>
    <mergeCell ref="G18:L18"/>
    <mergeCell ref="G14:L14"/>
    <mergeCell ref="G15:L15"/>
    <mergeCell ref="A17:F17"/>
    <mergeCell ref="G16:L16"/>
  </mergeCells>
  <hyperlinks>
    <hyperlink ref="A12" location="Cuentas100hab!A1" display="1. Cuentas del Servicio de Acceso a Internet Fijo y Móvil"/>
    <hyperlink ref="A13" location="' D Provincia'!A1" display="2. Datos de Cuentas y Usuarios de Internet por Provincia"/>
    <hyperlink ref="A14" location="'D Prestador'!A1" display="3. Datos de Cuentas y Usuarios de Internet por Prestador"/>
    <hyperlink ref="A15" location="'G. Cuentas Prov - Int Fijo'!A1" display="4. Gráfico Distribución de Cuentas de Internet Fijo por Provincia"/>
    <hyperlink ref="A16" location="'G. Cuentas Int. Prestador Fijo'!A1" display="5. Gráfico Distribución de Cuentas de Internet Fijo por Prestador"/>
    <hyperlink ref="A17" location="'G. Cuentas Usuarios Int. Móvil'!A1" display="9. Gráfico Distribución de Cuentas / Usuarios de Internet Móvil por Prestador"/>
    <hyperlink ref="A18" location="'Provincia con %'!A1" display="10. Datos de Cuentas y Usuarios de Internet por Provincia en Porcentaj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7"/>
  <sheetViews>
    <sheetView zoomScaleNormal="100" workbookViewId="0">
      <selection activeCell="A133" sqref="A133:O133"/>
    </sheetView>
  </sheetViews>
  <sheetFormatPr baseColWidth="10" defaultRowHeight="12.75" x14ac:dyDescent="0.2"/>
  <cols>
    <col min="1" max="1" width="9.42578125" style="5" customWidth="1"/>
    <col min="2" max="4" width="16.85546875" style="5" customWidth="1"/>
    <col min="5" max="5" width="3.5703125" style="5" customWidth="1"/>
    <col min="6" max="6" width="13.28515625" style="5" customWidth="1"/>
    <col min="7" max="13" width="8.85546875" style="5" customWidth="1"/>
    <col min="14" max="14" width="8.85546875" style="36" customWidth="1"/>
    <col min="15" max="17" width="8.85546875" style="5" customWidth="1"/>
    <col min="18" max="18" width="11.42578125" style="5"/>
    <col min="19" max="19" width="9.5703125" style="5" customWidth="1"/>
    <col min="20" max="16384" width="11.42578125" style="5"/>
  </cols>
  <sheetData>
    <row r="1" spans="1:19" ht="18" customHeigh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19" ht="18" customHeight="1" x14ac:dyDescent="0.25">
      <c r="A2" s="82"/>
      <c r="B2" s="83" t="s">
        <v>205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 x14ac:dyDescent="0.25">
      <c r="A3" s="82"/>
      <c r="B3" s="86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x14ac:dyDescent="0.25">
      <c r="A4" s="82"/>
      <c r="B4" s="87" t="s">
        <v>175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thickBot="1" x14ac:dyDescent="0.3">
      <c r="A5" s="10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</row>
    <row r="6" spans="1:19" ht="15" customHeight="1" x14ac:dyDescent="0.25">
      <c r="A6" s="88"/>
      <c r="B6" s="89" t="s">
        <v>565</v>
      </c>
      <c r="C6" s="104"/>
      <c r="D6" s="104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</row>
    <row r="7" spans="1:19" ht="15" customHeight="1" x14ac:dyDescent="0.25">
      <c r="A7" s="92"/>
      <c r="B7" s="101" t="str">
        <f>Índice!B7</f>
        <v>Fecha de publicación: Julio 2022</v>
      </c>
      <c r="C7" s="105"/>
      <c r="D7" s="105"/>
      <c r="E7" s="93"/>
      <c r="F7" s="93"/>
      <c r="G7" s="93"/>
      <c r="H7" s="93"/>
      <c r="I7" s="93"/>
      <c r="J7" s="93"/>
      <c r="K7" s="106" t="s">
        <v>179</v>
      </c>
      <c r="L7" s="106"/>
      <c r="M7" s="93"/>
      <c r="N7" s="93"/>
      <c r="O7" s="93"/>
      <c r="P7" s="93"/>
      <c r="Q7" s="93"/>
      <c r="R7" s="93"/>
      <c r="S7" s="93"/>
    </row>
    <row r="8" spans="1:19" ht="15" customHeight="1" thickBot="1" x14ac:dyDescent="0.3">
      <c r="A8" s="95"/>
      <c r="B8" s="102" t="str">
        <f>Índice!B8</f>
        <v>Fecha de corte: Junio 2022 (II Trimestre)</v>
      </c>
      <c r="C8" s="107"/>
      <c r="D8" s="10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</row>
    <row r="9" spans="1:19" ht="20.100000000000001" customHeight="1" x14ac:dyDescent="0.2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1:19" ht="37.5" customHeight="1" x14ac:dyDescent="0.2">
      <c r="A10" s="124" t="s">
        <v>164</v>
      </c>
      <c r="B10" s="125" t="s">
        <v>168</v>
      </c>
      <c r="C10" s="125" t="s">
        <v>165</v>
      </c>
      <c r="D10" s="125" t="s">
        <v>169</v>
      </c>
      <c r="E10" s="30"/>
      <c r="F10" s="204" t="s">
        <v>172</v>
      </c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</row>
    <row r="11" spans="1:19" ht="20.100000000000001" customHeight="1" x14ac:dyDescent="0.2">
      <c r="A11" s="54">
        <v>40543</v>
      </c>
      <c r="B11" s="55">
        <f>B45+B79</f>
        <v>804091</v>
      </c>
      <c r="C11" s="55">
        <v>14111640</v>
      </c>
      <c r="D11" s="58">
        <f t="shared" ref="D11:D37" si="0">B11/C11</f>
        <v>5.6980691117403788E-2</v>
      </c>
      <c r="E11" s="31"/>
      <c r="F11" s="59" t="s">
        <v>164</v>
      </c>
      <c r="G11" s="60">
        <v>2010</v>
      </c>
      <c r="H11" s="60">
        <v>2011</v>
      </c>
      <c r="I11" s="60">
        <v>2012</v>
      </c>
      <c r="J11" s="60">
        <v>2013</v>
      </c>
      <c r="K11" s="60">
        <v>2014</v>
      </c>
      <c r="L11" s="60">
        <v>2015</v>
      </c>
      <c r="M11" s="60">
        <v>2016</v>
      </c>
      <c r="N11" s="60">
        <v>2017</v>
      </c>
      <c r="O11" s="60">
        <v>2018</v>
      </c>
      <c r="P11" s="60">
        <v>2019</v>
      </c>
      <c r="Q11" s="60">
        <v>2020</v>
      </c>
      <c r="R11" s="60">
        <v>2021</v>
      </c>
      <c r="S11" s="60" t="s">
        <v>1029</v>
      </c>
    </row>
    <row r="12" spans="1:19" ht="20.100000000000001" customHeight="1" x14ac:dyDescent="0.2">
      <c r="A12" s="54">
        <v>40908</v>
      </c>
      <c r="B12" s="55">
        <f>B46+B80</f>
        <v>2158929</v>
      </c>
      <c r="C12" s="55">
        <v>14443679</v>
      </c>
      <c r="D12" s="58">
        <f t="shared" si="0"/>
        <v>0.1494722362633509</v>
      </c>
      <c r="E12" s="30"/>
      <c r="F12" s="10" t="s">
        <v>166</v>
      </c>
      <c r="G12" s="4">
        <f>D45</f>
        <v>3.3477965707741975E-2</v>
      </c>
      <c r="H12" s="4">
        <f>D46</f>
        <v>4.4713123297741526E-2</v>
      </c>
      <c r="I12" s="4">
        <f>D47</f>
        <v>5.9753219196663661E-2</v>
      </c>
      <c r="J12" s="4">
        <f>D48</f>
        <v>6.8751331637669791E-2</v>
      </c>
      <c r="K12" s="4">
        <f>D49</f>
        <v>8.2533446023220394E-2</v>
      </c>
      <c r="L12" s="4">
        <f>D50</f>
        <v>9.1616149156537166E-2</v>
      </c>
      <c r="M12" s="4">
        <f>D54</f>
        <v>9.7609314206233602E-2</v>
      </c>
      <c r="N12" s="4">
        <f>D58</f>
        <v>0.10606183700436617</v>
      </c>
      <c r="O12" s="4">
        <f>D62</f>
        <v>0.11480292312796582</v>
      </c>
      <c r="P12" s="4">
        <f>D66</f>
        <v>0.12120469636702282</v>
      </c>
      <c r="Q12" s="4">
        <f>D70</f>
        <v>0.13542032450630179</v>
      </c>
      <c r="R12" s="4">
        <f>D74</f>
        <v>0.14166081482043205</v>
      </c>
      <c r="S12" s="4">
        <f>D76</f>
        <v>0.14378224862912059</v>
      </c>
    </row>
    <row r="13" spans="1:19" ht="20.100000000000001" customHeight="1" x14ac:dyDescent="0.2">
      <c r="A13" s="54">
        <v>41274</v>
      </c>
      <c r="B13" s="55">
        <f>B47+B81</f>
        <v>4190756</v>
      </c>
      <c r="C13" s="55">
        <v>14899214</v>
      </c>
      <c r="D13" s="58">
        <f t="shared" si="0"/>
        <v>0.28127362960220587</v>
      </c>
      <c r="E13" s="30"/>
      <c r="F13" s="10" t="s">
        <v>167</v>
      </c>
      <c r="G13" s="4">
        <f>D79</f>
        <v>2.350272540966181E-2</v>
      </c>
      <c r="H13" s="4">
        <f>D80</f>
        <v>0.10475911296560939</v>
      </c>
      <c r="I13" s="4">
        <f>D81</f>
        <v>0.22152041040554221</v>
      </c>
      <c r="J13" s="4">
        <f>D82</f>
        <v>0.26660183309414304</v>
      </c>
      <c r="K13" s="4">
        <f>D83</f>
        <v>0.30785128478825036</v>
      </c>
      <c r="L13" s="4">
        <f>D84</f>
        <v>0.34973417031332199</v>
      </c>
      <c r="M13" s="4">
        <f>D88</f>
        <v>0.47036184873247966</v>
      </c>
      <c r="N13" s="4">
        <f>D92</f>
        <v>0.52495031123308211</v>
      </c>
      <c r="O13" s="4">
        <f>D96</f>
        <v>0.54882159905936534</v>
      </c>
      <c r="P13" s="4">
        <f>D100</f>
        <v>0.54064382493708318</v>
      </c>
      <c r="Q13" s="4">
        <f>D104</f>
        <v>0.54541108675004035</v>
      </c>
      <c r="R13" s="4">
        <f>D108</f>
        <v>0.57578969651541467</v>
      </c>
      <c r="S13" s="4">
        <f>D110</f>
        <v>0.5754628897717865</v>
      </c>
    </row>
    <row r="14" spans="1:19" ht="20.100000000000001" customHeight="1" x14ac:dyDescent="0.2">
      <c r="A14" s="54">
        <v>41639</v>
      </c>
      <c r="B14" s="55">
        <f>B48+B82</f>
        <v>5290112</v>
      </c>
      <c r="C14" s="55">
        <v>15774749</v>
      </c>
      <c r="D14" s="58">
        <f t="shared" si="0"/>
        <v>0.33535316473181287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1:19" ht="20.100000000000001" customHeight="1" x14ac:dyDescent="0.2">
      <c r="A15" s="54">
        <v>42004</v>
      </c>
      <c r="B15" s="55">
        <f>B49+B83</f>
        <v>6256878</v>
      </c>
      <c r="C15" s="55">
        <v>16027466</v>
      </c>
      <c r="D15" s="58">
        <f t="shared" si="0"/>
        <v>0.39038473081147074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1:19" ht="20.100000000000001" customHeight="1" x14ac:dyDescent="0.2">
      <c r="A16" s="54">
        <v>42339</v>
      </c>
      <c r="B16" s="55">
        <f>B50+B84</f>
        <v>7184673</v>
      </c>
      <c r="C16" s="55">
        <v>16278844</v>
      </c>
      <c r="D16" s="58">
        <v>0.44135031946985914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1:13" ht="20.100000000000001" customHeight="1" x14ac:dyDescent="0.2">
      <c r="A17" s="54">
        <v>42460</v>
      </c>
      <c r="B17" s="55">
        <f>B51+B85</f>
        <v>7503071</v>
      </c>
      <c r="C17" s="55">
        <v>16341315.774747703</v>
      </c>
      <c r="D17" s="58">
        <f>B17/C17</f>
        <v>0.45914729899501261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20.100000000000001" customHeight="1" x14ac:dyDescent="0.2">
      <c r="A18" s="54">
        <v>42551</v>
      </c>
      <c r="B18" s="55">
        <f>B52+B86</f>
        <v>7791315</v>
      </c>
      <c r="C18" s="55">
        <v>16403786</v>
      </c>
      <c r="D18" s="58">
        <f t="shared" si="0"/>
        <v>0.47497053424130259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20.100000000000001" customHeight="1" x14ac:dyDescent="0.2">
      <c r="A19" s="54">
        <v>42614</v>
      </c>
      <c r="B19" s="55">
        <f>B53+B87</f>
        <v>8375777</v>
      </c>
      <c r="C19" s="55">
        <v>16466259.208370619</v>
      </c>
      <c r="D19" s="58">
        <f t="shared" si="0"/>
        <v>0.50866301167797578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20.100000000000001" customHeight="1" x14ac:dyDescent="0.2">
      <c r="A20" s="54">
        <v>42705</v>
      </c>
      <c r="B20" s="55">
        <f>B54+B88</f>
        <v>9387842</v>
      </c>
      <c r="C20" s="55">
        <v>16528730.000000004</v>
      </c>
      <c r="D20" s="58">
        <f t="shared" si="0"/>
        <v>0.5679711629387133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1:13" ht="20.100000000000001" customHeight="1" x14ac:dyDescent="0.2">
      <c r="A21" s="54">
        <v>42795</v>
      </c>
      <c r="B21" s="55">
        <f>B55+B89</f>
        <v>9409009</v>
      </c>
      <c r="C21" s="55">
        <v>16590792</v>
      </c>
      <c r="D21" s="58">
        <f t="shared" si="0"/>
        <v>0.56712235317036097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20.100000000000001" customHeight="1" x14ac:dyDescent="0.2">
      <c r="A22" s="54">
        <v>42887</v>
      </c>
      <c r="B22" s="55">
        <f>B56+B90</f>
        <v>9807442</v>
      </c>
      <c r="C22" s="55">
        <v>16652853.5</v>
      </c>
      <c r="D22" s="58">
        <f t="shared" si="0"/>
        <v>0.58893462312630085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1:13" ht="20.100000000000001" customHeight="1" x14ac:dyDescent="0.2">
      <c r="A23" s="54">
        <v>42979</v>
      </c>
      <c r="B23" s="55">
        <f>B57+B91</f>
        <v>10370911</v>
      </c>
      <c r="C23" s="55">
        <v>16714915.25</v>
      </c>
      <c r="D23" s="58">
        <f t="shared" si="0"/>
        <v>0.62045848542366977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ht="20.100000000000001" customHeight="1" x14ac:dyDescent="0.2">
      <c r="A24" s="54">
        <v>43070</v>
      </c>
      <c r="B24" s="55">
        <f>B58+B92</f>
        <v>10586476.29770026</v>
      </c>
      <c r="C24" s="55">
        <v>16776977</v>
      </c>
      <c r="D24" s="58">
        <f t="shared" si="0"/>
        <v>0.63101214823744822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20.100000000000001" customHeight="1" x14ac:dyDescent="0.2">
      <c r="A25" s="54">
        <v>43160</v>
      </c>
      <c r="B25" s="55">
        <f>B59+B93</f>
        <v>10491657.353403497</v>
      </c>
      <c r="C25" s="55">
        <v>16838584.750000004</v>
      </c>
      <c r="D25" s="58">
        <f t="shared" si="0"/>
        <v>0.6230723964734326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ht="20.100000000000001" customHeight="1" x14ac:dyDescent="0.2">
      <c r="A26" s="54">
        <v>43252</v>
      </c>
      <c r="B26" s="55">
        <f>B60+B94</f>
        <v>10781317</v>
      </c>
      <c r="C26" s="55">
        <v>16900192.500000007</v>
      </c>
      <c r="D26" s="58">
        <f t="shared" si="0"/>
        <v>0.63794048499743394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1:13" ht="20.100000000000001" customHeight="1" x14ac:dyDescent="0.2">
      <c r="A27" s="54">
        <v>43344</v>
      </c>
      <c r="B27" s="55">
        <f>B61+B95</f>
        <v>10972928</v>
      </c>
      <c r="C27" s="55">
        <v>16961800.250000011</v>
      </c>
      <c r="D27" s="58">
        <f t="shared" si="0"/>
        <v>0.64692001074591077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1:13" ht="20.100000000000001" customHeight="1" x14ac:dyDescent="0.2">
      <c r="A28" s="54">
        <v>43435</v>
      </c>
      <c r="B28" s="55">
        <f>B62+B96</f>
        <v>11297151</v>
      </c>
      <c r="C28" s="55">
        <v>17023408.000000015</v>
      </c>
      <c r="D28" s="58">
        <f t="shared" si="0"/>
        <v>0.66362452218733115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20.100000000000001" customHeight="1" x14ac:dyDescent="0.2">
      <c r="A29" s="54">
        <v>43525</v>
      </c>
      <c r="B29" s="55">
        <f>B63+B97</f>
        <v>11146728</v>
      </c>
      <c r="C29" s="55">
        <v>17084552.5</v>
      </c>
      <c r="D29" s="58">
        <f t="shared" si="0"/>
        <v>0.65244483283949051</v>
      </c>
      <c r="E29" s="30"/>
      <c r="F29" s="30"/>
      <c r="G29" s="30"/>
      <c r="H29" s="30"/>
      <c r="I29" s="30"/>
      <c r="J29" s="30"/>
      <c r="K29" s="30"/>
      <c r="L29" s="30"/>
      <c r="M29" s="30"/>
    </row>
    <row r="30" spans="1:13" ht="20.100000000000001" customHeight="1" x14ac:dyDescent="0.2">
      <c r="A30" s="54">
        <v>43617</v>
      </c>
      <c r="B30" s="55">
        <f>B64+B98</f>
        <v>11499931</v>
      </c>
      <c r="C30" s="55">
        <v>17145697</v>
      </c>
      <c r="D30" s="58">
        <f t="shared" si="0"/>
        <v>0.67071819827447088</v>
      </c>
      <c r="E30" s="30"/>
      <c r="F30" s="30"/>
      <c r="G30" s="30"/>
      <c r="H30" s="30"/>
      <c r="I30" s="30"/>
      <c r="J30" s="30"/>
      <c r="K30" s="30"/>
      <c r="L30" s="30"/>
      <c r="M30" s="30"/>
    </row>
    <row r="31" spans="1:13" ht="20.100000000000001" customHeight="1" x14ac:dyDescent="0.2">
      <c r="A31" s="54">
        <v>43709</v>
      </c>
      <c r="B31" s="55">
        <f>B65+B99</f>
        <v>11416992</v>
      </c>
      <c r="C31" s="55">
        <v>17206841.5</v>
      </c>
      <c r="D31" s="58">
        <f t="shared" si="0"/>
        <v>0.66351468397032654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1:13" ht="20.100000000000001" customHeight="1" x14ac:dyDescent="0.2">
      <c r="A32" s="54">
        <v>43800</v>
      </c>
      <c r="B32" s="55">
        <f>B66+B100</f>
        <v>11428791</v>
      </c>
      <c r="C32" s="55">
        <v>17267985.999999993</v>
      </c>
      <c r="D32" s="58">
        <f t="shared" si="0"/>
        <v>0.6618485213041061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1:13" ht="20.100000000000001" customHeight="1" x14ac:dyDescent="0.2">
      <c r="A33" s="54">
        <v>43891</v>
      </c>
      <c r="B33" s="55">
        <f>B67+B101</f>
        <v>11304318</v>
      </c>
      <c r="C33" s="55">
        <v>17328650.295135684</v>
      </c>
      <c r="D33" s="58">
        <f t="shared" si="0"/>
        <v>0.65234844073073761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1:13" ht="20.100000000000001" customHeight="1" x14ac:dyDescent="0.2">
      <c r="A34" s="54">
        <v>43983</v>
      </c>
      <c r="B34" s="55">
        <f>+B68+B102</f>
        <v>11162516</v>
      </c>
      <c r="C34" s="55">
        <v>17389314.635013156</v>
      </c>
      <c r="D34" s="58">
        <f t="shared" si="0"/>
        <v>0.64191811087967898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1:13" ht="20.100000000000001" customHeight="1" x14ac:dyDescent="0.2">
      <c r="A35" s="54">
        <v>44075</v>
      </c>
      <c r="B35" s="55">
        <f>+B69+B103</f>
        <v>12077185</v>
      </c>
      <c r="C35" s="55">
        <v>17449978.974890605</v>
      </c>
      <c r="D35" s="58">
        <f t="shared" si="0"/>
        <v>0.69210312616297653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1:13" ht="20.100000000000001" customHeight="1" x14ac:dyDescent="0.2">
      <c r="A36" s="54">
        <v>44166</v>
      </c>
      <c r="B36" s="55">
        <f>+B70+B104</f>
        <v>11921796</v>
      </c>
      <c r="C36" s="55">
        <v>17510643.314768102</v>
      </c>
      <c r="D36" s="58">
        <f t="shared" si="0"/>
        <v>0.68083141125634217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1:13" ht="20.100000000000001" customHeight="1" x14ac:dyDescent="0.2">
      <c r="A37" s="54">
        <v>44256</v>
      </c>
      <c r="B37" s="55">
        <f>+B71+B105</f>
        <v>11828536</v>
      </c>
      <c r="C37" s="55">
        <v>17510643.314768102</v>
      </c>
      <c r="D37" s="58">
        <f t="shared" si="0"/>
        <v>0.67550550755745598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1:13" ht="20.100000000000001" customHeight="1" x14ac:dyDescent="0.2">
      <c r="A38" s="57">
        <v>44368</v>
      </c>
      <c r="B38" s="55">
        <f>+B72+B106</f>
        <v>12173359</v>
      </c>
      <c r="C38" s="55">
        <v>17510643.314768102</v>
      </c>
      <c r="D38" s="58">
        <f t="shared" ref="D38:D42" si="1">B38/C38</f>
        <v>0.69519770240155876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1:13" ht="20.100000000000001" customHeight="1" x14ac:dyDescent="0.2">
      <c r="A39" s="57">
        <v>44440</v>
      </c>
      <c r="B39" s="55">
        <f>+B73+B107</f>
        <v>12531754</v>
      </c>
      <c r="C39" s="55">
        <v>17510643.314768102</v>
      </c>
      <c r="D39" s="58">
        <f t="shared" si="1"/>
        <v>0.71566496871254215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1:13" ht="20.100000000000001" customHeight="1" x14ac:dyDescent="0.2">
      <c r="A40" s="57">
        <v>44531</v>
      </c>
      <c r="B40" s="55">
        <f>+B74+B108</f>
        <v>12563020</v>
      </c>
      <c r="C40" s="55">
        <v>17510643.314768102</v>
      </c>
      <c r="D40" s="58">
        <f t="shared" si="1"/>
        <v>0.7174505113358467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1:13" ht="20.100000000000001" customHeight="1" x14ac:dyDescent="0.2">
      <c r="A41" s="57">
        <v>44621</v>
      </c>
      <c r="B41" s="55">
        <v>12839597</v>
      </c>
      <c r="C41" s="55">
        <v>17989912</v>
      </c>
      <c r="D41" s="58">
        <f t="shared" si="1"/>
        <v>0.71371093977558087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1:13" ht="20.100000000000001" customHeight="1" x14ac:dyDescent="0.2">
      <c r="A42" s="57">
        <v>44713</v>
      </c>
      <c r="B42" s="55">
        <f>B76+B110</f>
        <v>12939156.74626014</v>
      </c>
      <c r="C42" s="55">
        <v>17989912</v>
      </c>
      <c r="D42" s="58">
        <f t="shared" si="1"/>
        <v>0.71924513840090709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1:13" ht="20.100000000000001" customHeight="1" x14ac:dyDescent="0.2">
      <c r="A43" s="53"/>
      <c r="B43" s="34"/>
      <c r="C43" s="34"/>
      <c r="D43" s="35"/>
      <c r="E43" s="30"/>
      <c r="F43" s="30"/>
      <c r="G43" s="30"/>
      <c r="H43" s="30"/>
      <c r="I43" s="30"/>
      <c r="J43" s="30"/>
      <c r="K43" s="30"/>
      <c r="L43" s="30"/>
      <c r="M43" s="30"/>
    </row>
    <row r="44" spans="1:13" ht="22.5" customHeight="1" x14ac:dyDescent="0.2">
      <c r="A44" s="124" t="s">
        <v>164</v>
      </c>
      <c r="B44" s="125" t="s">
        <v>168</v>
      </c>
      <c r="C44" s="125" t="s">
        <v>165</v>
      </c>
      <c r="D44" s="125" t="s">
        <v>170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1:13" ht="20.100000000000001" customHeight="1" x14ac:dyDescent="0.2">
      <c r="A45" s="54">
        <v>40543</v>
      </c>
      <c r="B45" s="55">
        <v>472429</v>
      </c>
      <c r="C45" s="55">
        <v>14111640</v>
      </c>
      <c r="D45" s="56">
        <f t="shared" ref="D45:D76" si="2">B45/C45</f>
        <v>3.3477965707741975E-2</v>
      </c>
      <c r="E45" s="32"/>
      <c r="F45" s="31"/>
      <c r="G45" s="30"/>
      <c r="H45" s="30"/>
      <c r="I45" s="30"/>
      <c r="J45" s="30"/>
      <c r="K45" s="30"/>
      <c r="L45" s="30"/>
      <c r="M45" s="30"/>
    </row>
    <row r="46" spans="1:13" ht="20.100000000000001" customHeight="1" x14ac:dyDescent="0.2">
      <c r="A46" s="54">
        <v>40908</v>
      </c>
      <c r="B46" s="55">
        <v>645822</v>
      </c>
      <c r="C46" s="55">
        <v>14443679</v>
      </c>
      <c r="D46" s="56">
        <f t="shared" si="2"/>
        <v>4.4713123297741526E-2</v>
      </c>
      <c r="E46" s="32"/>
      <c r="F46" s="30"/>
      <c r="G46" s="30"/>
      <c r="H46" s="30"/>
      <c r="I46" s="30"/>
      <c r="J46" s="30"/>
      <c r="K46" s="30"/>
      <c r="L46" s="30"/>
      <c r="M46" s="30"/>
    </row>
    <row r="47" spans="1:13" ht="20.100000000000001" customHeight="1" x14ac:dyDescent="0.2">
      <c r="A47" s="54">
        <v>41274</v>
      </c>
      <c r="B47" s="55">
        <v>890276</v>
      </c>
      <c r="C47" s="55">
        <v>14899214</v>
      </c>
      <c r="D47" s="56">
        <f t="shared" si="2"/>
        <v>5.9753219196663661E-2</v>
      </c>
      <c r="E47" s="32"/>
      <c r="F47" s="30"/>
      <c r="G47" s="30"/>
      <c r="H47" s="30"/>
      <c r="I47" s="30"/>
      <c r="J47" s="30"/>
      <c r="K47" s="30"/>
      <c r="L47" s="30"/>
      <c r="M47" s="30"/>
    </row>
    <row r="48" spans="1:13" ht="20.100000000000001" customHeight="1" x14ac:dyDescent="0.2">
      <c r="A48" s="54">
        <v>41639</v>
      </c>
      <c r="B48" s="55">
        <v>1084535</v>
      </c>
      <c r="C48" s="55">
        <v>15774749</v>
      </c>
      <c r="D48" s="56">
        <f t="shared" si="2"/>
        <v>6.8751331637669791E-2</v>
      </c>
      <c r="E48" s="32"/>
      <c r="F48" s="30"/>
      <c r="G48" s="30"/>
      <c r="H48" s="30"/>
      <c r="I48" s="30"/>
      <c r="J48" s="30"/>
      <c r="K48" s="30"/>
      <c r="L48" s="30"/>
      <c r="M48" s="30"/>
    </row>
    <row r="49" spans="1:13" ht="20.100000000000001" customHeight="1" x14ac:dyDescent="0.2">
      <c r="A49" s="54">
        <v>42004</v>
      </c>
      <c r="B49" s="55">
        <v>1322802</v>
      </c>
      <c r="C49" s="55">
        <v>16027466</v>
      </c>
      <c r="D49" s="56">
        <f t="shared" si="2"/>
        <v>8.2533446023220394E-2</v>
      </c>
      <c r="E49" s="32"/>
      <c r="F49" s="30"/>
      <c r="G49" s="30"/>
      <c r="H49" s="30"/>
      <c r="I49" s="30"/>
      <c r="J49" s="30"/>
      <c r="K49" s="30"/>
      <c r="L49" s="30"/>
      <c r="M49" s="30"/>
    </row>
    <row r="50" spans="1:13" ht="20.100000000000001" customHeight="1" x14ac:dyDescent="0.2">
      <c r="A50" s="54">
        <v>42339</v>
      </c>
      <c r="B50" s="55">
        <v>1491405</v>
      </c>
      <c r="C50" s="55">
        <v>16278844</v>
      </c>
      <c r="D50" s="56">
        <f>B50/C50</f>
        <v>9.1616149156537166E-2</v>
      </c>
      <c r="E50" s="32"/>
      <c r="F50" s="30"/>
      <c r="G50" s="30"/>
      <c r="H50" s="30"/>
      <c r="I50" s="30"/>
      <c r="J50" s="30"/>
      <c r="K50" s="30"/>
      <c r="L50" s="30"/>
      <c r="M50" s="30"/>
    </row>
    <row r="51" spans="1:13" ht="20.100000000000001" customHeight="1" x14ac:dyDescent="0.2">
      <c r="A51" s="54">
        <v>42460</v>
      </c>
      <c r="B51" s="55">
        <v>1511964</v>
      </c>
      <c r="C51" s="55">
        <v>16341315.774747703</v>
      </c>
      <c r="D51" s="56">
        <f>B51/C51</f>
        <v>9.2524006074005599E-2</v>
      </c>
      <c r="E51" s="32"/>
      <c r="F51" s="30"/>
      <c r="G51" s="30"/>
      <c r="H51" s="30"/>
      <c r="I51" s="30"/>
      <c r="J51" s="30"/>
      <c r="K51" s="30"/>
      <c r="L51" s="30"/>
      <c r="M51" s="30"/>
    </row>
    <row r="52" spans="1:13" ht="20.100000000000001" customHeight="1" x14ac:dyDescent="0.2">
      <c r="A52" s="54">
        <v>42551</v>
      </c>
      <c r="B52" s="55">
        <v>1544558</v>
      </c>
      <c r="C52" s="55">
        <v>16403786</v>
      </c>
      <c r="D52" s="56">
        <f t="shared" si="2"/>
        <v>9.4158628989673476E-2</v>
      </c>
      <c r="E52" s="32"/>
      <c r="F52" s="30"/>
      <c r="G52" s="30"/>
      <c r="H52" s="30"/>
      <c r="I52" s="30"/>
      <c r="J52" s="30"/>
      <c r="K52" s="30"/>
      <c r="L52" s="30"/>
      <c r="M52" s="30"/>
    </row>
    <row r="53" spans="1:13" ht="20.100000000000001" customHeight="1" x14ac:dyDescent="0.2">
      <c r="A53" s="54">
        <v>42614</v>
      </c>
      <c r="B53" s="55">
        <v>1583855</v>
      </c>
      <c r="C53" s="55">
        <v>16466259.208370619</v>
      </c>
      <c r="D53" s="56">
        <f t="shared" si="2"/>
        <v>9.6187906430796846E-2</v>
      </c>
      <c r="E53" s="32"/>
      <c r="F53" s="30"/>
      <c r="G53" s="30"/>
      <c r="H53" s="30"/>
      <c r="I53" s="30"/>
      <c r="J53" s="30"/>
      <c r="K53" s="30"/>
      <c r="L53" s="30"/>
      <c r="M53" s="30"/>
    </row>
    <row r="54" spans="1:13" ht="20.100000000000001" customHeight="1" x14ac:dyDescent="0.2">
      <c r="A54" s="54">
        <v>42705</v>
      </c>
      <c r="B54" s="55">
        <v>1613358</v>
      </c>
      <c r="C54" s="55">
        <v>16528730.000000004</v>
      </c>
      <c r="D54" s="56">
        <f t="shared" si="2"/>
        <v>9.7609314206233602E-2</v>
      </c>
      <c r="E54" s="32"/>
      <c r="F54" s="30"/>
      <c r="G54" s="30"/>
      <c r="H54" s="30"/>
      <c r="I54" s="30"/>
      <c r="J54" s="30"/>
      <c r="K54" s="30"/>
      <c r="L54" s="30"/>
      <c r="M54" s="30"/>
    </row>
    <row r="55" spans="1:13" ht="20.100000000000001" customHeight="1" x14ac:dyDescent="0.2">
      <c r="A55" s="54">
        <v>42795</v>
      </c>
      <c r="B55" s="55">
        <v>1652079</v>
      </c>
      <c r="C55" s="55">
        <v>16590792</v>
      </c>
      <c r="D55" s="56">
        <f t="shared" si="2"/>
        <v>9.9578067159180828E-2</v>
      </c>
      <c r="E55" s="32"/>
      <c r="F55" s="30"/>
      <c r="G55" s="30"/>
      <c r="H55" s="30"/>
      <c r="I55" s="30"/>
      <c r="J55" s="30"/>
      <c r="K55" s="30"/>
      <c r="L55" s="30"/>
      <c r="M55" s="30"/>
    </row>
    <row r="56" spans="1:13" ht="20.100000000000001" customHeight="1" x14ac:dyDescent="0.2">
      <c r="A56" s="54">
        <v>42887</v>
      </c>
      <c r="B56" s="55">
        <v>1700107</v>
      </c>
      <c r="C56" s="55">
        <v>16652853.5</v>
      </c>
      <c r="D56" s="56">
        <f t="shared" si="2"/>
        <v>0.10209103202643319</v>
      </c>
      <c r="E56" s="32"/>
      <c r="F56" s="30"/>
      <c r="G56" s="30"/>
      <c r="H56" s="30"/>
      <c r="I56" s="30"/>
      <c r="J56" s="30"/>
      <c r="K56" s="30"/>
      <c r="L56" s="30"/>
      <c r="M56" s="30"/>
    </row>
    <row r="57" spans="1:13" ht="20.100000000000001" customHeight="1" x14ac:dyDescent="0.2">
      <c r="A57" s="54">
        <v>42979</v>
      </c>
      <c r="B57" s="55">
        <v>1727790</v>
      </c>
      <c r="C57" s="55">
        <v>16714915.25</v>
      </c>
      <c r="D57" s="56">
        <f t="shared" si="2"/>
        <v>0.10336815796897325</v>
      </c>
      <c r="E57" s="32"/>
      <c r="F57" s="30"/>
      <c r="G57" s="30"/>
      <c r="H57" s="30"/>
      <c r="I57" s="30"/>
      <c r="J57" s="30"/>
      <c r="K57" s="30"/>
      <c r="L57" s="30"/>
      <c r="M57" s="30"/>
    </row>
    <row r="58" spans="1:13" ht="20.100000000000001" customHeight="1" x14ac:dyDescent="0.2">
      <c r="A58" s="54">
        <v>43070</v>
      </c>
      <c r="B58" s="55">
        <v>1779397</v>
      </c>
      <c r="C58" s="55">
        <v>16776977</v>
      </c>
      <c r="D58" s="56">
        <f t="shared" si="2"/>
        <v>0.10606183700436617</v>
      </c>
      <c r="E58" s="32"/>
      <c r="F58" s="30"/>
      <c r="G58" s="30"/>
      <c r="H58" s="30"/>
      <c r="I58" s="30"/>
      <c r="J58" s="30"/>
      <c r="K58" s="30"/>
      <c r="L58" s="30"/>
      <c r="M58" s="30"/>
    </row>
    <row r="59" spans="1:13" ht="20.100000000000001" customHeight="1" x14ac:dyDescent="0.2">
      <c r="A59" s="54">
        <v>43160</v>
      </c>
      <c r="B59" s="55">
        <v>1818636</v>
      </c>
      <c r="C59" s="55">
        <v>16838584.750000004</v>
      </c>
      <c r="D59" s="56">
        <f t="shared" si="2"/>
        <v>0.10800408864527641</v>
      </c>
      <c r="E59" s="32"/>
      <c r="F59" s="30"/>
      <c r="G59" s="30"/>
      <c r="H59" s="30"/>
      <c r="I59" s="30"/>
      <c r="J59" s="30"/>
      <c r="K59" s="30"/>
      <c r="L59" s="30"/>
      <c r="M59" s="30"/>
    </row>
    <row r="60" spans="1:13" ht="20.100000000000001" customHeight="1" x14ac:dyDescent="0.2">
      <c r="A60" s="54">
        <v>43252</v>
      </c>
      <c r="B60" s="55">
        <v>1871242</v>
      </c>
      <c r="C60" s="55">
        <v>16900192.500000007</v>
      </c>
      <c r="D60" s="56">
        <f t="shared" si="2"/>
        <v>0.11072311750295147</v>
      </c>
      <c r="E60" s="32"/>
      <c r="F60" s="30"/>
      <c r="G60" s="30"/>
      <c r="H60" s="30"/>
      <c r="I60" s="30"/>
      <c r="J60" s="30"/>
      <c r="K60" s="30"/>
      <c r="L60" s="30"/>
      <c r="M60" s="30"/>
    </row>
    <row r="61" spans="1:13" ht="20.100000000000001" customHeight="1" x14ac:dyDescent="0.2">
      <c r="A61" s="54">
        <v>43344</v>
      </c>
      <c r="B61" s="55">
        <v>1913724</v>
      </c>
      <c r="C61" s="55">
        <v>16961800.250000011</v>
      </c>
      <c r="D61" s="56">
        <f t="shared" si="2"/>
        <v>0.11282552392986699</v>
      </c>
      <c r="E61" s="32"/>
      <c r="F61" s="30"/>
      <c r="G61" s="30"/>
      <c r="H61" s="30"/>
      <c r="I61" s="30"/>
      <c r="J61" s="30"/>
      <c r="K61" s="30"/>
      <c r="L61" s="30"/>
      <c r="M61" s="30"/>
    </row>
    <row r="62" spans="1:13" ht="20.100000000000001" customHeight="1" x14ac:dyDescent="0.2">
      <c r="A62" s="54">
        <v>43435</v>
      </c>
      <c r="B62" s="55">
        <v>1954337</v>
      </c>
      <c r="C62" s="55">
        <v>17023408.000000015</v>
      </c>
      <c r="D62" s="56">
        <f t="shared" si="2"/>
        <v>0.11480292312796582</v>
      </c>
      <c r="E62" s="32"/>
      <c r="F62" s="30"/>
      <c r="G62" s="30"/>
      <c r="H62" s="30"/>
      <c r="I62" s="30"/>
      <c r="J62" s="30"/>
      <c r="K62" s="30"/>
      <c r="L62" s="30"/>
      <c r="M62" s="30"/>
    </row>
    <row r="63" spans="1:13" ht="20.100000000000001" customHeight="1" x14ac:dyDescent="0.2">
      <c r="A63" s="54">
        <v>43525</v>
      </c>
      <c r="B63" s="55">
        <v>1993203</v>
      </c>
      <c r="C63" s="55">
        <v>17084552.5</v>
      </c>
      <c r="D63" s="56">
        <f t="shared" si="2"/>
        <v>0.11666697152295911</v>
      </c>
      <c r="E63" s="32"/>
      <c r="F63" s="30"/>
      <c r="G63" s="30"/>
      <c r="H63" s="30"/>
      <c r="I63" s="30"/>
      <c r="J63" s="30"/>
      <c r="K63" s="30"/>
      <c r="L63" s="30"/>
      <c r="M63" s="30"/>
    </row>
    <row r="64" spans="1:13" ht="20.100000000000001" customHeight="1" x14ac:dyDescent="0.2">
      <c r="A64" s="54">
        <v>43617</v>
      </c>
      <c r="B64" s="55">
        <v>2015159</v>
      </c>
      <c r="C64" s="55">
        <v>17145697</v>
      </c>
      <c r="D64" s="56">
        <f t="shared" si="2"/>
        <v>0.11753147159896737</v>
      </c>
      <c r="E64" s="32"/>
      <c r="F64" s="30"/>
      <c r="G64" s="30"/>
      <c r="H64" s="30"/>
      <c r="I64" s="30"/>
      <c r="J64" s="30"/>
      <c r="K64" s="30"/>
      <c r="L64" s="30"/>
      <c r="M64" s="30"/>
    </row>
    <row r="65" spans="1:13" ht="20.100000000000001" customHeight="1" x14ac:dyDescent="0.2">
      <c r="A65" s="54">
        <v>43709</v>
      </c>
      <c r="B65" s="55">
        <v>2068278</v>
      </c>
      <c r="C65" s="55">
        <v>17206841.5</v>
      </c>
      <c r="D65" s="56">
        <f t="shared" si="2"/>
        <v>0.12020090962074591</v>
      </c>
      <c r="E65" s="32"/>
      <c r="F65" s="30"/>
      <c r="G65" s="30"/>
      <c r="H65" s="30"/>
      <c r="I65" s="30"/>
      <c r="J65" s="30"/>
      <c r="K65" s="30"/>
      <c r="L65" s="30"/>
      <c r="M65" s="30"/>
    </row>
    <row r="66" spans="1:13" ht="20.100000000000001" customHeight="1" x14ac:dyDescent="0.2">
      <c r="A66" s="54">
        <v>43800</v>
      </c>
      <c r="B66" s="55">
        <v>2092961</v>
      </c>
      <c r="C66" s="55">
        <v>17267985.999999993</v>
      </c>
      <c r="D66" s="56">
        <f t="shared" si="2"/>
        <v>0.12120469636702282</v>
      </c>
      <c r="E66" s="32"/>
      <c r="F66" s="30"/>
      <c r="G66" s="30"/>
      <c r="H66" s="30"/>
      <c r="I66" s="30"/>
      <c r="J66" s="30"/>
      <c r="K66" s="30"/>
      <c r="L66" s="30"/>
      <c r="M66" s="30"/>
    </row>
    <row r="67" spans="1:13" ht="20.100000000000001" customHeight="1" x14ac:dyDescent="0.2">
      <c r="A67" s="54">
        <v>43891</v>
      </c>
      <c r="B67" s="55">
        <v>2123603</v>
      </c>
      <c r="C67" s="55">
        <v>17328650.295135684</v>
      </c>
      <c r="D67" s="56">
        <f t="shared" si="2"/>
        <v>0.12254866731289023</v>
      </c>
      <c r="E67" s="32"/>
      <c r="F67" s="30"/>
      <c r="G67" s="30"/>
      <c r="H67" s="30"/>
      <c r="I67" s="30"/>
      <c r="J67" s="30"/>
      <c r="K67" s="30"/>
      <c r="L67" s="30"/>
      <c r="M67" s="30"/>
    </row>
    <row r="68" spans="1:13" ht="20.100000000000001" customHeight="1" x14ac:dyDescent="0.2">
      <c r="A68" s="54">
        <v>43983</v>
      </c>
      <c r="B68" s="55">
        <v>2214180</v>
      </c>
      <c r="C68" s="55">
        <v>17389314.635013156</v>
      </c>
      <c r="D68" s="56">
        <f t="shared" si="2"/>
        <v>0.12732991762319246</v>
      </c>
      <c r="E68" s="32"/>
      <c r="F68" s="30"/>
      <c r="G68" s="30"/>
      <c r="H68" s="30"/>
      <c r="I68" s="30"/>
      <c r="J68" s="30"/>
      <c r="K68" s="30"/>
      <c r="L68" s="30"/>
      <c r="M68" s="30"/>
    </row>
    <row r="69" spans="1:13" ht="20.100000000000001" customHeight="1" x14ac:dyDescent="0.2">
      <c r="A69" s="54">
        <v>44075</v>
      </c>
      <c r="B69" s="55">
        <v>2312024</v>
      </c>
      <c r="C69" s="55">
        <v>17449978.974890605</v>
      </c>
      <c r="D69" s="56">
        <f t="shared" si="2"/>
        <v>0.13249437167384864</v>
      </c>
      <c r="E69" s="32"/>
      <c r="F69" s="30"/>
      <c r="G69" s="30"/>
      <c r="H69" s="30"/>
      <c r="I69" s="30"/>
      <c r="J69" s="30"/>
      <c r="K69" s="30"/>
      <c r="L69" s="30"/>
      <c r="M69" s="30"/>
    </row>
    <row r="70" spans="1:13" ht="20.100000000000001" customHeight="1" x14ac:dyDescent="0.2">
      <c r="A70" s="54">
        <v>44166</v>
      </c>
      <c r="B70" s="55">
        <v>2371297</v>
      </c>
      <c r="C70" s="55">
        <v>17510643.314768098</v>
      </c>
      <c r="D70" s="56">
        <f t="shared" si="2"/>
        <v>0.13542032450630179</v>
      </c>
      <c r="E70" s="32"/>
      <c r="F70" s="30"/>
      <c r="G70" s="30"/>
      <c r="H70" s="30"/>
      <c r="I70" s="30"/>
      <c r="J70" s="30"/>
      <c r="K70" s="30"/>
      <c r="L70" s="30"/>
      <c r="M70" s="30"/>
    </row>
    <row r="71" spans="1:13" ht="20.100000000000001" customHeight="1" x14ac:dyDescent="0.2">
      <c r="A71" s="54">
        <v>44276</v>
      </c>
      <c r="B71" s="55">
        <v>2304074</v>
      </c>
      <c r="C71" s="55">
        <v>17510643.314768098</v>
      </c>
      <c r="D71" s="56">
        <f t="shared" si="2"/>
        <v>0.13158134504726013</v>
      </c>
      <c r="E71" s="32"/>
      <c r="F71" s="30"/>
      <c r="G71" s="30"/>
      <c r="H71" s="30"/>
      <c r="I71" s="30"/>
      <c r="J71" s="30"/>
      <c r="K71" s="30"/>
      <c r="L71" s="30"/>
      <c r="M71" s="30"/>
    </row>
    <row r="72" spans="1:13" ht="20.100000000000001" customHeight="1" x14ac:dyDescent="0.2">
      <c r="A72" s="57">
        <v>44368</v>
      </c>
      <c r="B72" s="55">
        <v>2409518</v>
      </c>
      <c r="C72" s="55">
        <v>17510643.314768098</v>
      </c>
      <c r="D72" s="56">
        <f t="shared" si="2"/>
        <v>0.13760305413610158</v>
      </c>
      <c r="E72" s="32"/>
      <c r="F72" s="30"/>
      <c r="G72" s="30"/>
      <c r="H72" s="30"/>
      <c r="I72" s="30"/>
      <c r="J72" s="30"/>
      <c r="K72" s="30"/>
      <c r="L72" s="30"/>
      <c r="M72" s="30"/>
    </row>
    <row r="73" spans="1:13" ht="20.100000000000001" customHeight="1" x14ac:dyDescent="0.2">
      <c r="A73" s="57">
        <v>44440</v>
      </c>
      <c r="B73" s="55">
        <v>2518916</v>
      </c>
      <c r="C73" s="55">
        <v>17510643.314768098</v>
      </c>
      <c r="D73" s="56">
        <f t="shared" si="2"/>
        <v>0.1438505687495559</v>
      </c>
      <c r="E73" s="32"/>
      <c r="F73" s="30"/>
      <c r="G73" s="30"/>
      <c r="H73" s="30"/>
      <c r="I73" s="30"/>
      <c r="J73" s="30"/>
      <c r="K73" s="30"/>
      <c r="L73" s="30"/>
      <c r="M73" s="30"/>
    </row>
    <row r="74" spans="1:13" ht="20.100000000000001" customHeight="1" x14ac:dyDescent="0.2">
      <c r="A74" s="57">
        <v>44531</v>
      </c>
      <c r="B74" s="55">
        <v>2480572</v>
      </c>
      <c r="C74" s="55">
        <v>17510643.314768098</v>
      </c>
      <c r="D74" s="56">
        <f t="shared" si="2"/>
        <v>0.14166081482043205</v>
      </c>
      <c r="E74" s="32"/>
      <c r="F74" s="30"/>
      <c r="G74" s="30"/>
      <c r="H74" s="30"/>
      <c r="I74" s="30"/>
      <c r="J74" s="30"/>
      <c r="K74" s="30"/>
      <c r="L74" s="30"/>
      <c r="M74" s="30"/>
    </row>
    <row r="75" spans="1:13" ht="20.100000000000001" customHeight="1" x14ac:dyDescent="0.2">
      <c r="A75" s="57">
        <v>44621</v>
      </c>
      <c r="B75" s="55">
        <v>2505206</v>
      </c>
      <c r="C75" s="55">
        <v>17989912</v>
      </c>
      <c r="D75" s="56">
        <f t="shared" si="2"/>
        <v>0.13925615645034839</v>
      </c>
      <c r="E75" s="32"/>
      <c r="F75" s="30"/>
      <c r="G75" s="30"/>
      <c r="H75" s="30"/>
      <c r="I75" s="30"/>
      <c r="J75" s="30"/>
      <c r="K75" s="30"/>
      <c r="L75" s="30"/>
      <c r="M75" s="30"/>
    </row>
    <row r="76" spans="1:13" ht="20.100000000000001" customHeight="1" x14ac:dyDescent="0.2">
      <c r="A76" s="57">
        <v>44713</v>
      </c>
      <c r="B76" s="55">
        <v>2586630</v>
      </c>
      <c r="C76" s="55">
        <v>17989912</v>
      </c>
      <c r="D76" s="56">
        <f>B76/C76</f>
        <v>0.14378224862912059</v>
      </c>
      <c r="E76" s="32"/>
      <c r="F76" s="30"/>
      <c r="G76" s="30"/>
      <c r="H76" s="30"/>
      <c r="I76" s="30"/>
      <c r="J76" s="30"/>
      <c r="K76" s="30"/>
      <c r="L76" s="30"/>
      <c r="M76" s="30"/>
    </row>
    <row r="77" spans="1:13" ht="20.100000000000001" customHeight="1" x14ac:dyDescent="0.2">
      <c r="A77" s="53"/>
      <c r="B77" s="34"/>
      <c r="C77" s="34"/>
      <c r="D77" s="35"/>
      <c r="E77" s="30"/>
      <c r="F77" s="30"/>
      <c r="G77" s="30"/>
      <c r="H77" s="30"/>
      <c r="I77" s="30"/>
      <c r="J77" s="30"/>
      <c r="K77" s="30"/>
      <c r="L77" s="30"/>
      <c r="M77" s="30"/>
    </row>
    <row r="78" spans="1:13" ht="22.5" customHeight="1" x14ac:dyDescent="0.2">
      <c r="A78" s="124" t="s">
        <v>164</v>
      </c>
      <c r="B78" s="125" t="s">
        <v>168</v>
      </c>
      <c r="C78" s="125" t="s">
        <v>165</v>
      </c>
      <c r="D78" s="125" t="s">
        <v>171</v>
      </c>
      <c r="E78" s="30"/>
      <c r="F78" s="30"/>
      <c r="G78" s="30"/>
      <c r="H78" s="30"/>
      <c r="I78" s="30"/>
      <c r="J78" s="30"/>
      <c r="K78" s="30"/>
      <c r="L78" s="30"/>
      <c r="M78" s="30"/>
    </row>
    <row r="79" spans="1:13" ht="20.100000000000001" customHeight="1" x14ac:dyDescent="0.2">
      <c r="A79" s="54">
        <v>40543</v>
      </c>
      <c r="B79" s="55">
        <v>331662</v>
      </c>
      <c r="C79" s="55">
        <v>14111640</v>
      </c>
      <c r="D79" s="56">
        <f t="shared" ref="D79:D105" si="3">B79/C79</f>
        <v>2.350272540966181E-2</v>
      </c>
      <c r="E79" s="30"/>
      <c r="F79" s="30"/>
      <c r="G79" s="30"/>
      <c r="H79" s="30"/>
      <c r="I79" s="30"/>
      <c r="J79" s="30"/>
      <c r="K79" s="30"/>
      <c r="L79" s="30"/>
      <c r="M79" s="30"/>
    </row>
    <row r="80" spans="1:13" ht="20.100000000000001" customHeight="1" x14ac:dyDescent="0.2">
      <c r="A80" s="54">
        <v>40908</v>
      </c>
      <c r="B80" s="55">
        <v>1513107</v>
      </c>
      <c r="C80" s="55">
        <v>14443679</v>
      </c>
      <c r="D80" s="56">
        <f t="shared" si="3"/>
        <v>0.10475911296560939</v>
      </c>
      <c r="E80" s="30"/>
      <c r="F80" s="30"/>
      <c r="G80" s="30"/>
      <c r="H80" s="30"/>
      <c r="I80" s="30"/>
      <c r="J80" s="30"/>
      <c r="K80" s="30"/>
      <c r="L80" s="30"/>
      <c r="M80" s="30"/>
    </row>
    <row r="81" spans="1:13" ht="20.100000000000001" customHeight="1" x14ac:dyDescent="0.2">
      <c r="A81" s="54">
        <v>41274</v>
      </c>
      <c r="B81" s="55">
        <v>3300480</v>
      </c>
      <c r="C81" s="55">
        <v>14899214</v>
      </c>
      <c r="D81" s="56">
        <f t="shared" si="3"/>
        <v>0.22152041040554221</v>
      </c>
      <c r="E81" s="30"/>
      <c r="F81" s="31"/>
      <c r="G81" s="30"/>
      <c r="H81" s="30"/>
      <c r="I81" s="30"/>
      <c r="J81" s="30"/>
      <c r="K81" s="30"/>
      <c r="L81" s="30"/>
      <c r="M81" s="30"/>
    </row>
    <row r="82" spans="1:13" ht="20.100000000000001" customHeight="1" x14ac:dyDescent="0.2">
      <c r="A82" s="54">
        <v>41639</v>
      </c>
      <c r="B82" s="55">
        <v>4205577</v>
      </c>
      <c r="C82" s="55">
        <v>15774749</v>
      </c>
      <c r="D82" s="56">
        <f t="shared" si="3"/>
        <v>0.26660183309414304</v>
      </c>
      <c r="E82" s="30"/>
      <c r="F82" s="30"/>
      <c r="G82" s="30"/>
      <c r="H82" s="30"/>
      <c r="I82" s="30"/>
      <c r="J82" s="30"/>
      <c r="K82" s="30"/>
      <c r="L82" s="30"/>
      <c r="M82" s="30"/>
    </row>
    <row r="83" spans="1:13" ht="20.100000000000001" customHeight="1" x14ac:dyDescent="0.2">
      <c r="A83" s="54">
        <v>42004</v>
      </c>
      <c r="B83" s="55">
        <v>4934076</v>
      </c>
      <c r="C83" s="55">
        <v>16027466</v>
      </c>
      <c r="D83" s="56">
        <f t="shared" si="3"/>
        <v>0.30785128478825036</v>
      </c>
      <c r="E83" s="30"/>
      <c r="F83" s="30"/>
      <c r="G83" s="30"/>
      <c r="H83" s="30"/>
      <c r="I83" s="30"/>
      <c r="J83" s="30"/>
      <c r="K83" s="30"/>
      <c r="L83" s="30"/>
      <c r="M83" s="30"/>
    </row>
    <row r="84" spans="1:13" ht="20.100000000000001" customHeight="1" x14ac:dyDescent="0.2">
      <c r="A84" s="57">
        <v>42339</v>
      </c>
      <c r="B84" s="55">
        <v>5693268</v>
      </c>
      <c r="C84" s="55">
        <v>16278844</v>
      </c>
      <c r="D84" s="56">
        <f>B84/C84</f>
        <v>0.34973417031332199</v>
      </c>
      <c r="E84" s="30"/>
      <c r="F84" s="30"/>
      <c r="G84" s="30"/>
      <c r="H84" s="30"/>
      <c r="I84" s="30"/>
      <c r="J84" s="30"/>
      <c r="K84" s="30"/>
      <c r="L84" s="30"/>
      <c r="M84" s="30"/>
    </row>
    <row r="85" spans="1:13" ht="20.100000000000001" customHeight="1" x14ac:dyDescent="0.2">
      <c r="A85" s="57">
        <v>42460</v>
      </c>
      <c r="B85" s="55">
        <v>5991107</v>
      </c>
      <c r="C85" s="55">
        <v>16341315.774747703</v>
      </c>
      <c r="D85" s="56">
        <f>B85/C85</f>
        <v>0.36662329292100704</v>
      </c>
      <c r="E85" s="30"/>
      <c r="F85" s="30"/>
      <c r="G85" s="30"/>
      <c r="H85" s="30"/>
      <c r="I85" s="30"/>
      <c r="J85" s="30"/>
      <c r="K85" s="30"/>
      <c r="L85" s="30"/>
      <c r="M85" s="30"/>
    </row>
    <row r="86" spans="1:13" ht="20.100000000000001" customHeight="1" x14ac:dyDescent="0.2">
      <c r="A86" s="57">
        <v>42551</v>
      </c>
      <c r="B86" s="55">
        <v>6246757</v>
      </c>
      <c r="C86" s="55">
        <v>16403786</v>
      </c>
      <c r="D86" s="56">
        <f>B86/C86</f>
        <v>0.38081190525162911</v>
      </c>
      <c r="E86" s="30"/>
      <c r="F86" s="30"/>
      <c r="G86" s="30"/>
      <c r="H86" s="30"/>
      <c r="I86" s="30"/>
      <c r="J86" s="30"/>
      <c r="K86" s="30"/>
      <c r="L86" s="30"/>
      <c r="M86" s="30"/>
    </row>
    <row r="87" spans="1:13" ht="20.100000000000001" customHeight="1" x14ac:dyDescent="0.2">
      <c r="A87" s="57">
        <v>42643</v>
      </c>
      <c r="B87" s="55">
        <v>6791922</v>
      </c>
      <c r="C87" s="55">
        <v>16466259.208370619</v>
      </c>
      <c r="D87" s="56">
        <f t="shared" si="3"/>
        <v>0.4124751052471789</v>
      </c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20.100000000000001" customHeight="1" x14ac:dyDescent="0.2">
      <c r="A88" s="57">
        <v>42705</v>
      </c>
      <c r="B88" s="55">
        <v>7774484</v>
      </c>
      <c r="C88" s="55">
        <v>16528730.000000004</v>
      </c>
      <c r="D88" s="56">
        <f t="shared" si="3"/>
        <v>0.47036184873247966</v>
      </c>
      <c r="E88" s="30"/>
      <c r="F88" s="30"/>
      <c r="G88" s="30"/>
      <c r="H88" s="30"/>
      <c r="I88" s="30"/>
      <c r="J88" s="30"/>
      <c r="K88" s="30"/>
      <c r="L88" s="30"/>
      <c r="M88" s="30"/>
    </row>
    <row r="89" spans="1:13" ht="20.100000000000001" customHeight="1" x14ac:dyDescent="0.2">
      <c r="A89" s="57">
        <v>42795</v>
      </c>
      <c r="B89" s="55">
        <v>7756930</v>
      </c>
      <c r="C89" s="55">
        <v>16590792</v>
      </c>
      <c r="D89" s="56">
        <f t="shared" si="3"/>
        <v>0.4675442860111802</v>
      </c>
      <c r="E89" s="30"/>
      <c r="F89" s="30"/>
      <c r="G89" s="30"/>
      <c r="H89" s="30"/>
      <c r="I89" s="30"/>
      <c r="J89" s="30"/>
      <c r="K89" s="30"/>
      <c r="L89" s="30"/>
      <c r="M89" s="30"/>
    </row>
    <row r="90" spans="1:13" ht="20.100000000000001" customHeight="1" x14ac:dyDescent="0.2">
      <c r="A90" s="57">
        <v>42887</v>
      </c>
      <c r="B90" s="55">
        <v>8107335</v>
      </c>
      <c r="C90" s="55">
        <v>16652853.5</v>
      </c>
      <c r="D90" s="56">
        <f t="shared" si="3"/>
        <v>0.48684359109986763</v>
      </c>
      <c r="E90" s="30"/>
      <c r="F90" s="30"/>
      <c r="G90" s="30"/>
      <c r="H90" s="30"/>
      <c r="I90" s="30"/>
      <c r="J90" s="30"/>
      <c r="K90" s="30"/>
      <c r="L90" s="30"/>
      <c r="M90" s="30"/>
    </row>
    <row r="91" spans="1:13" ht="20.100000000000001" customHeight="1" x14ac:dyDescent="0.2">
      <c r="A91" s="57">
        <v>42979</v>
      </c>
      <c r="B91" s="55">
        <v>8643121</v>
      </c>
      <c r="C91" s="55">
        <v>16714915.25</v>
      </c>
      <c r="D91" s="56">
        <f t="shared" si="3"/>
        <v>0.51709032745469652</v>
      </c>
      <c r="E91" s="30"/>
      <c r="F91" s="30"/>
      <c r="G91" s="30"/>
      <c r="H91" s="30"/>
      <c r="I91" s="30"/>
      <c r="J91" s="30"/>
      <c r="K91" s="30"/>
      <c r="L91" s="30"/>
      <c r="M91" s="30"/>
    </row>
    <row r="92" spans="1:13" ht="20.100000000000001" customHeight="1" x14ac:dyDescent="0.2">
      <c r="A92" s="57">
        <v>43070</v>
      </c>
      <c r="B92" s="55">
        <v>8807079.2977002598</v>
      </c>
      <c r="C92" s="55">
        <v>16776977</v>
      </c>
      <c r="D92" s="56">
        <f t="shared" si="3"/>
        <v>0.52495031123308211</v>
      </c>
      <c r="E92" s="30"/>
      <c r="F92" s="30"/>
      <c r="G92" s="30"/>
      <c r="H92" s="30"/>
      <c r="I92" s="30"/>
      <c r="J92" s="30"/>
      <c r="K92" s="30"/>
      <c r="L92" s="30"/>
      <c r="M92" s="30"/>
    </row>
    <row r="93" spans="1:13" ht="20.100000000000001" customHeight="1" x14ac:dyDescent="0.2">
      <c r="A93" s="57">
        <v>43160</v>
      </c>
      <c r="B93" s="55">
        <v>8673021.3534034975</v>
      </c>
      <c r="C93" s="55">
        <v>16838584.750000004</v>
      </c>
      <c r="D93" s="56">
        <f t="shared" si="3"/>
        <v>0.51506830782815616</v>
      </c>
      <c r="E93" s="30"/>
      <c r="F93" s="30"/>
      <c r="G93" s="30"/>
      <c r="H93" s="30"/>
      <c r="I93" s="30"/>
      <c r="J93" s="30"/>
      <c r="K93" s="30"/>
      <c r="L93" s="30"/>
      <c r="M93" s="30"/>
    </row>
    <row r="94" spans="1:13" ht="20.100000000000001" customHeight="1" x14ac:dyDescent="0.2">
      <c r="A94" s="54">
        <v>43252</v>
      </c>
      <c r="B94" s="55">
        <v>8910075</v>
      </c>
      <c r="C94" s="55">
        <v>16900192.500000007</v>
      </c>
      <c r="D94" s="56">
        <f t="shared" si="3"/>
        <v>0.52721736749448245</v>
      </c>
      <c r="E94" s="30"/>
      <c r="F94" s="30"/>
      <c r="G94" s="30"/>
      <c r="H94" s="30"/>
      <c r="I94" s="30"/>
      <c r="J94" s="30"/>
      <c r="K94" s="30"/>
      <c r="L94" s="30"/>
      <c r="M94" s="30"/>
    </row>
    <row r="95" spans="1:13" ht="20.100000000000001" customHeight="1" x14ac:dyDescent="0.2">
      <c r="A95" s="54">
        <v>43344</v>
      </c>
      <c r="B95" s="55">
        <v>9059204</v>
      </c>
      <c r="C95" s="55">
        <v>16961800.250000011</v>
      </c>
      <c r="D95" s="56">
        <f t="shared" si="3"/>
        <v>0.53409448681604388</v>
      </c>
      <c r="E95" s="30"/>
      <c r="F95" s="30"/>
      <c r="G95" s="30"/>
      <c r="H95" s="30"/>
      <c r="I95" s="30"/>
      <c r="J95" s="30"/>
      <c r="K95" s="30"/>
      <c r="L95" s="30"/>
      <c r="M95" s="30"/>
    </row>
    <row r="96" spans="1:13" ht="20.100000000000001" customHeight="1" x14ac:dyDescent="0.2">
      <c r="A96" s="54">
        <v>43435</v>
      </c>
      <c r="B96" s="55">
        <v>9342814</v>
      </c>
      <c r="C96" s="55">
        <v>17023408.000000015</v>
      </c>
      <c r="D96" s="56">
        <f t="shared" si="3"/>
        <v>0.54882159905936534</v>
      </c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20.100000000000001" customHeight="1" x14ac:dyDescent="0.2">
      <c r="A97" s="54">
        <v>43525</v>
      </c>
      <c r="B97" s="55">
        <v>9153525</v>
      </c>
      <c r="C97" s="55">
        <v>17084552.5</v>
      </c>
      <c r="D97" s="56">
        <f t="shared" si="3"/>
        <v>0.53577786131653138</v>
      </c>
      <c r="E97" s="30"/>
      <c r="F97" s="30"/>
      <c r="G97" s="30"/>
      <c r="H97" s="30"/>
      <c r="I97" s="30"/>
      <c r="J97" s="30"/>
      <c r="K97" s="30"/>
      <c r="L97" s="30"/>
      <c r="M97" s="30"/>
    </row>
    <row r="98" spans="1:13" ht="20.100000000000001" customHeight="1" x14ac:dyDescent="0.2">
      <c r="A98" s="54">
        <v>43617</v>
      </c>
      <c r="B98" s="55">
        <v>9484772</v>
      </c>
      <c r="C98" s="55">
        <v>17145697</v>
      </c>
      <c r="D98" s="56">
        <f t="shared" si="3"/>
        <v>0.5531867266755035</v>
      </c>
      <c r="E98" s="30"/>
      <c r="F98" s="30"/>
      <c r="G98" s="30"/>
      <c r="H98" s="30"/>
      <c r="I98" s="30"/>
      <c r="J98" s="30"/>
      <c r="K98" s="30"/>
      <c r="L98" s="30"/>
      <c r="M98" s="30"/>
    </row>
    <row r="99" spans="1:13" ht="20.100000000000001" customHeight="1" x14ac:dyDescent="0.2">
      <c r="A99" s="54">
        <v>43709</v>
      </c>
      <c r="B99" s="55">
        <v>9348714</v>
      </c>
      <c r="C99" s="55">
        <v>17206841.5</v>
      </c>
      <c r="D99" s="56">
        <f t="shared" si="3"/>
        <v>0.54331377434958061</v>
      </c>
      <c r="E99" s="30"/>
      <c r="F99" s="30"/>
      <c r="G99" s="30"/>
      <c r="H99" s="30"/>
      <c r="I99" s="30"/>
      <c r="J99" s="30"/>
      <c r="K99" s="30"/>
      <c r="L99" s="30"/>
      <c r="M99" s="30"/>
    </row>
    <row r="100" spans="1:13" ht="20.100000000000001" customHeight="1" x14ac:dyDescent="0.2">
      <c r="A100" s="54">
        <v>43800</v>
      </c>
      <c r="B100" s="55">
        <v>9335830</v>
      </c>
      <c r="C100" s="55">
        <v>17267985.999999993</v>
      </c>
      <c r="D100" s="56">
        <f t="shared" si="3"/>
        <v>0.54064382493708318</v>
      </c>
      <c r="E100" s="30"/>
      <c r="F100" s="30"/>
      <c r="G100" s="30"/>
      <c r="H100" s="30"/>
      <c r="I100" s="30"/>
      <c r="J100" s="30"/>
      <c r="K100" s="30"/>
      <c r="L100" s="30"/>
      <c r="M100" s="30"/>
    </row>
    <row r="101" spans="1:13" ht="20.100000000000001" customHeight="1" x14ac:dyDescent="0.2">
      <c r="A101" s="54">
        <v>43891</v>
      </c>
      <c r="B101" s="55">
        <v>9180715</v>
      </c>
      <c r="C101" s="55">
        <v>17328650.295135684</v>
      </c>
      <c r="D101" s="56">
        <f t="shared" si="3"/>
        <v>0.52979977341784745</v>
      </c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1:13" ht="20.100000000000001" customHeight="1" x14ac:dyDescent="0.2">
      <c r="A102" s="54">
        <v>43983</v>
      </c>
      <c r="B102" s="55">
        <v>8948336</v>
      </c>
      <c r="C102" s="55">
        <v>17389314.635013156</v>
      </c>
      <c r="D102" s="56">
        <f t="shared" si="3"/>
        <v>0.51458819325648653</v>
      </c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1:13" ht="20.100000000000001" customHeight="1" x14ac:dyDescent="0.2">
      <c r="A103" s="54">
        <v>44075</v>
      </c>
      <c r="B103" s="55">
        <v>9765161</v>
      </c>
      <c r="C103" s="55">
        <v>17449978.974890605</v>
      </c>
      <c r="D103" s="56">
        <f t="shared" si="3"/>
        <v>0.55960875448912795</v>
      </c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1:13" ht="20.100000000000001" customHeight="1" x14ac:dyDescent="0.2">
      <c r="A104" s="54">
        <v>44166</v>
      </c>
      <c r="B104" s="55">
        <v>9550499</v>
      </c>
      <c r="C104" s="55">
        <v>17510643.314768102</v>
      </c>
      <c r="D104" s="56">
        <f t="shared" si="3"/>
        <v>0.54541108675004035</v>
      </c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1:13" ht="20.100000000000001" customHeight="1" x14ac:dyDescent="0.2">
      <c r="A105" s="54">
        <v>44276</v>
      </c>
      <c r="B105" s="55">
        <v>9524462</v>
      </c>
      <c r="C105" s="55">
        <v>17510643.314768102</v>
      </c>
      <c r="D105" s="56">
        <f t="shared" si="3"/>
        <v>0.54392416251019582</v>
      </c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ht="20.100000000000001" customHeight="1" x14ac:dyDescent="0.2">
      <c r="A106" s="54">
        <v>44348</v>
      </c>
      <c r="B106" s="55">
        <v>9763841</v>
      </c>
      <c r="C106" s="55">
        <v>17510643.314768102</v>
      </c>
      <c r="D106" s="56">
        <f t="shared" ref="D106:D110" si="4">B106/C106</f>
        <v>0.55759464826545724</v>
      </c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ht="20.100000000000001" customHeight="1" x14ac:dyDescent="0.2">
      <c r="A107" s="57">
        <v>44440</v>
      </c>
      <c r="B107" s="55">
        <v>10012838</v>
      </c>
      <c r="C107" s="55">
        <v>17510643.314768102</v>
      </c>
      <c r="D107" s="56">
        <f t="shared" si="4"/>
        <v>0.57181439996298633</v>
      </c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ht="20.100000000000001" customHeight="1" x14ac:dyDescent="0.2">
      <c r="A108" s="57">
        <v>44531</v>
      </c>
      <c r="B108" s="55">
        <v>10082448</v>
      </c>
      <c r="C108" s="55">
        <v>17510643.314768102</v>
      </c>
      <c r="D108" s="56">
        <f t="shared" si="4"/>
        <v>0.57578969651541467</v>
      </c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20.100000000000001" customHeight="1" x14ac:dyDescent="0.2">
      <c r="A109" s="57">
        <v>44621</v>
      </c>
      <c r="B109" s="55">
        <f>5711638+1292910+3329843</f>
        <v>10334391</v>
      </c>
      <c r="C109" s="55">
        <v>17989912</v>
      </c>
      <c r="D109" s="56">
        <f t="shared" si="4"/>
        <v>0.57445478332523248</v>
      </c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20.100000000000001" customHeight="1" x14ac:dyDescent="0.2">
      <c r="A110" s="57">
        <v>44713</v>
      </c>
      <c r="B110" s="55">
        <f>' D Provincia'!E36</f>
        <v>10352526.74626014</v>
      </c>
      <c r="C110" s="55">
        <v>17989912</v>
      </c>
      <c r="D110" s="56">
        <f t="shared" si="4"/>
        <v>0.5754628897717865</v>
      </c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ht="20.100000000000001" customHeight="1" x14ac:dyDescent="0.2">
      <c r="A111" s="35"/>
      <c r="B111" s="34"/>
      <c r="C111" s="34"/>
      <c r="D111" s="35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ht="33.75" customHeight="1" x14ac:dyDescent="0.2">
      <c r="A112" s="124" t="s">
        <v>164</v>
      </c>
      <c r="B112" s="125" t="s">
        <v>168</v>
      </c>
      <c r="C112" s="125" t="s">
        <v>165</v>
      </c>
      <c r="D112" s="125" t="s">
        <v>341</v>
      </c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ht="20.100000000000001" customHeight="1" x14ac:dyDescent="0.2">
      <c r="A113" s="54">
        <v>43100</v>
      </c>
      <c r="B113" s="55">
        <v>1194528</v>
      </c>
      <c r="C113" s="55">
        <v>16776977</v>
      </c>
      <c r="D113" s="56">
        <f t="shared" ref="D113:D116" si="5">B113/C113</f>
        <v>7.1200431400722547E-2</v>
      </c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ht="20.100000000000001" customHeight="1" x14ac:dyDescent="0.2">
      <c r="A114" s="54">
        <v>43160</v>
      </c>
      <c r="B114" s="55">
        <v>1278120</v>
      </c>
      <c r="C114" s="55">
        <v>16838584.750000004</v>
      </c>
      <c r="D114" s="56">
        <f t="shared" si="5"/>
        <v>7.590424129913885E-2</v>
      </c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3" ht="20.100000000000001" customHeight="1" x14ac:dyDescent="0.2">
      <c r="A115" s="54">
        <v>43252</v>
      </c>
      <c r="B115" s="55">
        <v>1487438</v>
      </c>
      <c r="C115" s="55">
        <v>16900192.500000007</v>
      </c>
      <c r="D115" s="56">
        <f t="shared" si="5"/>
        <v>8.8013080324380877E-2</v>
      </c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1:13" ht="20.100000000000001" customHeight="1" x14ac:dyDescent="0.2">
      <c r="A116" s="54">
        <v>43344</v>
      </c>
      <c r="B116" s="55">
        <v>1578327</v>
      </c>
      <c r="C116" s="55">
        <v>16961800.250000011</v>
      </c>
      <c r="D116" s="56">
        <f t="shared" si="5"/>
        <v>9.3051856332289906E-2</v>
      </c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ht="20.100000000000001" customHeight="1" x14ac:dyDescent="0.2">
      <c r="A117" s="54">
        <v>43435</v>
      </c>
      <c r="B117" s="55">
        <v>1656277</v>
      </c>
      <c r="C117" s="55">
        <v>17023408.000000015</v>
      </c>
      <c r="D117" s="56">
        <f t="shared" ref="D117:D131" si="6">B117/C117</f>
        <v>9.7294090583976992E-2</v>
      </c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ht="20.100000000000001" customHeight="1" x14ac:dyDescent="0.2">
      <c r="A118" s="54">
        <v>43525</v>
      </c>
      <c r="B118" s="55">
        <v>1710788</v>
      </c>
      <c r="C118" s="55">
        <v>17084552.5</v>
      </c>
      <c r="D118" s="56">
        <f t="shared" si="6"/>
        <v>0.10013654147511326</v>
      </c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ht="20.100000000000001" customHeight="1" x14ac:dyDescent="0.2">
      <c r="A119" s="54">
        <v>43617</v>
      </c>
      <c r="B119" s="55">
        <v>1751828</v>
      </c>
      <c r="C119" s="55">
        <v>17145697</v>
      </c>
      <c r="D119" s="56">
        <f t="shared" si="6"/>
        <v>0.10217304085100769</v>
      </c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ht="20.100000000000001" customHeight="1" x14ac:dyDescent="0.2">
      <c r="A120" s="54">
        <v>43709</v>
      </c>
      <c r="B120" s="55">
        <v>1820085</v>
      </c>
      <c r="C120" s="55">
        <v>17206841.5</v>
      </c>
      <c r="D120" s="56">
        <f t="shared" si="6"/>
        <v>0.10577682138816703</v>
      </c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ht="20.100000000000001" customHeight="1" x14ac:dyDescent="0.2">
      <c r="A121" s="54">
        <v>43800</v>
      </c>
      <c r="B121" s="55">
        <v>1866866</v>
      </c>
      <c r="C121" s="55">
        <v>17267985.999999993</v>
      </c>
      <c r="D121" s="56">
        <f t="shared" si="6"/>
        <v>0.10811139179751482</v>
      </c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ht="20.100000000000001" customHeight="1" x14ac:dyDescent="0.2">
      <c r="A122" s="54">
        <v>43891</v>
      </c>
      <c r="B122" s="55">
        <v>1910464</v>
      </c>
      <c r="C122" s="55">
        <v>17328650.295135684</v>
      </c>
      <c r="D122" s="56">
        <f t="shared" si="6"/>
        <v>0.11024886344069655</v>
      </c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ht="20.100000000000001" customHeight="1" x14ac:dyDescent="0.2">
      <c r="A123" s="54">
        <v>43983</v>
      </c>
      <c r="B123" s="55">
        <v>1990489</v>
      </c>
      <c r="C123" s="55">
        <v>17389314.635013156</v>
      </c>
      <c r="D123" s="56">
        <f t="shared" si="6"/>
        <v>0.11446621340625908</v>
      </c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ht="20.100000000000001" customHeight="1" x14ac:dyDescent="0.2">
      <c r="A124" s="54">
        <v>44075</v>
      </c>
      <c r="B124" s="55">
        <v>2090115</v>
      </c>
      <c r="C124" s="55">
        <v>17449978.974890605</v>
      </c>
      <c r="D124" s="56">
        <f t="shared" si="6"/>
        <v>0.11977750821405234</v>
      </c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ht="20.100000000000001" customHeight="1" x14ac:dyDescent="0.2">
      <c r="A125" s="54">
        <v>44166</v>
      </c>
      <c r="B125" s="55">
        <v>2177653</v>
      </c>
      <c r="C125" s="55">
        <v>17510643.314768102</v>
      </c>
      <c r="D125" s="56">
        <f t="shared" si="6"/>
        <v>0.12436167882897906</v>
      </c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ht="20.100000000000001" customHeight="1" x14ac:dyDescent="0.2">
      <c r="A126" s="54">
        <v>44256</v>
      </c>
      <c r="B126" s="55">
        <v>2189661</v>
      </c>
      <c r="C126" s="55">
        <v>17510643.314768102</v>
      </c>
      <c r="D126" s="56">
        <f t="shared" si="6"/>
        <v>0.12504743318900721</v>
      </c>
      <c r="E126" s="30"/>
      <c r="F126" s="16"/>
      <c r="G126" s="30"/>
      <c r="H126" s="148"/>
      <c r="I126" s="30"/>
      <c r="J126" s="30"/>
      <c r="K126" s="30"/>
      <c r="L126" s="30"/>
      <c r="M126" s="30"/>
    </row>
    <row r="127" spans="1:13" ht="20.100000000000001" customHeight="1" x14ac:dyDescent="0.2">
      <c r="A127" s="54">
        <v>44368</v>
      </c>
      <c r="B127" s="55">
        <v>2255897</v>
      </c>
      <c r="C127" s="55">
        <v>17510643.314768102</v>
      </c>
      <c r="D127" s="56">
        <f t="shared" si="6"/>
        <v>0.12883004692908254</v>
      </c>
      <c r="E127" s="30"/>
      <c r="F127" s="16"/>
      <c r="G127" s="30"/>
      <c r="H127" s="148"/>
      <c r="I127" s="30"/>
      <c r="J127" s="30"/>
      <c r="K127" s="30"/>
      <c r="L127" s="30"/>
      <c r="M127" s="30"/>
    </row>
    <row r="128" spans="1:13" ht="20.100000000000001" customHeight="1" x14ac:dyDescent="0.2">
      <c r="A128" s="57">
        <v>44440</v>
      </c>
      <c r="B128" s="55">
        <v>2352432</v>
      </c>
      <c r="C128" s="55">
        <v>17510643.314768102</v>
      </c>
      <c r="D128" s="56">
        <f t="shared" si="6"/>
        <v>0.13434297973598772</v>
      </c>
      <c r="E128" s="30"/>
      <c r="F128" s="16"/>
      <c r="G128" s="30"/>
      <c r="H128" s="148"/>
      <c r="I128" s="30"/>
      <c r="J128" s="30"/>
      <c r="K128" s="30"/>
      <c r="L128" s="30"/>
      <c r="M128" s="30"/>
    </row>
    <row r="129" spans="1:19" ht="20.100000000000001" customHeight="1" x14ac:dyDescent="0.2">
      <c r="A129" s="57">
        <v>44531</v>
      </c>
      <c r="B129" s="162">
        <v>2364000</v>
      </c>
      <c r="C129" s="55">
        <v>17510643.314768102</v>
      </c>
      <c r="D129" s="56">
        <f t="shared" si="6"/>
        <v>0.13500360652119806</v>
      </c>
      <c r="E129" s="30"/>
      <c r="F129" s="16"/>
      <c r="G129" s="30"/>
      <c r="H129" s="148"/>
      <c r="I129" s="30"/>
      <c r="J129" s="30"/>
      <c r="K129" s="30"/>
      <c r="L129" s="30"/>
      <c r="M129" s="30"/>
    </row>
    <row r="130" spans="1:19" ht="20.100000000000001" customHeight="1" x14ac:dyDescent="0.2">
      <c r="A130" s="57">
        <v>44621</v>
      </c>
      <c r="B130" s="162">
        <v>2400660</v>
      </c>
      <c r="C130" s="55">
        <v>17989912</v>
      </c>
      <c r="D130" s="56">
        <f t="shared" si="6"/>
        <v>0.13344478839029342</v>
      </c>
      <c r="E130" s="30"/>
      <c r="F130" s="16"/>
      <c r="G130" s="30"/>
      <c r="H130" s="148"/>
      <c r="I130" s="30"/>
      <c r="J130" s="30"/>
      <c r="K130" s="30"/>
      <c r="L130" s="30"/>
      <c r="M130" s="30"/>
    </row>
    <row r="131" spans="1:19" ht="20.100000000000001" customHeight="1" x14ac:dyDescent="0.2">
      <c r="A131" s="57">
        <v>44713</v>
      </c>
      <c r="B131" s="162">
        <f>'D Prestador'!F977</f>
        <v>2491777</v>
      </c>
      <c r="C131" s="55">
        <v>17989912</v>
      </c>
      <c r="D131" s="56">
        <f t="shared" si="6"/>
        <v>0.13850968253763554</v>
      </c>
      <c r="E131" s="30"/>
      <c r="F131" s="16"/>
      <c r="G131" s="30"/>
      <c r="H131" s="148"/>
      <c r="I131" s="30"/>
      <c r="J131" s="30"/>
      <c r="K131" s="30"/>
      <c r="L131" s="30"/>
      <c r="M131" s="30"/>
    </row>
    <row r="132" spans="1:19" ht="20.100000000000001" customHeight="1" x14ac:dyDescent="0.2">
      <c r="A132" s="74"/>
      <c r="B132" s="34"/>
      <c r="C132" s="34"/>
      <c r="D132" s="75"/>
      <c r="E132" s="30"/>
      <c r="F132" s="16"/>
      <c r="G132" s="30"/>
      <c r="H132" s="30"/>
      <c r="I132" s="30"/>
      <c r="J132" s="30"/>
      <c r="K132" s="30"/>
      <c r="L132" s="30"/>
      <c r="M132" s="30"/>
    </row>
    <row r="133" spans="1:19" ht="20.100000000000001" customHeight="1" x14ac:dyDescent="0.2">
      <c r="A133" s="209" t="s">
        <v>507</v>
      </c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</row>
    <row r="134" spans="1:19" ht="20.100000000000001" customHeight="1" x14ac:dyDescent="0.2">
      <c r="A134" s="76" t="s">
        <v>509</v>
      </c>
      <c r="B134" s="216" t="s">
        <v>1094</v>
      </c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</row>
    <row r="135" spans="1:19" ht="15.75" customHeight="1" x14ac:dyDescent="0.2">
      <c r="A135" s="76" t="s">
        <v>508</v>
      </c>
      <c r="B135" s="216" t="s">
        <v>310</v>
      </c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</row>
    <row r="136" spans="1:19" ht="26.25" customHeight="1" x14ac:dyDescent="0.2">
      <c r="A136" s="76" t="s">
        <v>510</v>
      </c>
      <c r="B136" s="216" t="s">
        <v>512</v>
      </c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</row>
    <row r="137" spans="1:19" ht="48.75" customHeight="1" x14ac:dyDescent="0.2">
      <c r="A137" s="76" t="s">
        <v>511</v>
      </c>
      <c r="B137" s="213" t="s">
        <v>342</v>
      </c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5"/>
    </row>
    <row r="138" spans="1:19" x14ac:dyDescent="0.2">
      <c r="A138" s="76" t="s">
        <v>513</v>
      </c>
      <c r="B138" s="210" t="s">
        <v>514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2"/>
    </row>
    <row r="139" spans="1:19" ht="26.25" customHeight="1" x14ac:dyDescent="0.2">
      <c r="A139" s="76" t="s">
        <v>940</v>
      </c>
      <c r="B139" s="206" t="s">
        <v>941</v>
      </c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8"/>
      <c r="P139" s="164"/>
      <c r="Q139" s="164"/>
      <c r="R139" s="164"/>
      <c r="S139" s="164"/>
    </row>
    <row r="140" spans="1:19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 spans="1:19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9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9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9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</sheetData>
  <mergeCells count="8">
    <mergeCell ref="F10:S10"/>
    <mergeCell ref="B139:O139"/>
    <mergeCell ref="A133:O133"/>
    <mergeCell ref="B138:O138"/>
    <mergeCell ref="B137:O137"/>
    <mergeCell ref="B136:O136"/>
    <mergeCell ref="B134:O134"/>
    <mergeCell ref="B135:O135"/>
  </mergeCells>
  <hyperlinks>
    <hyperlink ref="K7" location="Índice!A1" display="Regresar al Índice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2"/>
  <sheetViews>
    <sheetView showGridLines="0" zoomScaleNormal="100" workbookViewId="0">
      <pane ySplit="10" topLeftCell="A976" activePane="bottomLeft" state="frozen"/>
      <selection pane="bottomLeft" activeCell="G976" sqref="G976"/>
    </sheetView>
  </sheetViews>
  <sheetFormatPr baseColWidth="10" defaultColWidth="0" defaultRowHeight="12.75" x14ac:dyDescent="0.2"/>
  <cols>
    <col min="1" max="1" width="9.85546875" customWidth="1"/>
    <col min="2" max="2" width="59.140625" customWidth="1"/>
    <col min="3" max="5" width="20.7109375" customWidth="1"/>
    <col min="6" max="6" width="16.5703125" customWidth="1"/>
    <col min="7" max="16364" width="11.42578125" style="16" customWidth="1"/>
    <col min="16365" max="16365" width="1.28515625" style="16" customWidth="1"/>
    <col min="16366" max="16366" width="6.28515625" style="16" customWidth="1"/>
    <col min="16367" max="16367" width="7.28515625" style="16" customWidth="1"/>
    <col min="16368" max="16368" width="6.85546875" style="16" customWidth="1"/>
    <col min="16369" max="16369" width="5.28515625" style="16" customWidth="1"/>
    <col min="16370" max="16370" width="5.7109375" style="16" customWidth="1"/>
    <col min="16371" max="16371" width="7.140625" style="16" customWidth="1"/>
    <col min="16372" max="16372" width="7.85546875" style="16" customWidth="1"/>
    <col min="16373" max="16373" width="5.85546875" style="16" customWidth="1"/>
    <col min="16374" max="16384" width="4.42578125" style="16" customWidth="1"/>
  </cols>
  <sheetData>
    <row r="1" spans="1:7" s="49" customFormat="1" ht="15" x14ac:dyDescent="0.25">
      <c r="A1" s="79"/>
      <c r="B1" s="80"/>
      <c r="C1" s="80"/>
      <c r="D1" s="80"/>
      <c r="E1" s="80"/>
      <c r="F1" s="81"/>
    </row>
    <row r="2" spans="1:7" s="49" customFormat="1" ht="18" x14ac:dyDescent="0.25">
      <c r="A2" s="82"/>
      <c r="B2" s="83" t="s">
        <v>205</v>
      </c>
      <c r="C2" s="84"/>
      <c r="D2" s="84"/>
      <c r="E2" s="84"/>
      <c r="F2" s="85"/>
    </row>
    <row r="3" spans="1:7" s="49" customFormat="1" ht="15" x14ac:dyDescent="0.25">
      <c r="A3" s="82"/>
      <c r="B3" s="86"/>
      <c r="C3" s="84"/>
      <c r="D3" s="84"/>
      <c r="E3" s="84"/>
      <c r="F3" s="85"/>
    </row>
    <row r="4" spans="1:7" s="49" customFormat="1" ht="15" x14ac:dyDescent="0.25">
      <c r="A4" s="82"/>
      <c r="B4" s="87" t="s">
        <v>207</v>
      </c>
      <c r="C4" s="84"/>
      <c r="D4" s="84"/>
      <c r="E4" s="84"/>
      <c r="F4" s="85"/>
    </row>
    <row r="5" spans="1:7" s="49" customFormat="1" ht="15.75" thickBot="1" x14ac:dyDescent="0.3">
      <c r="A5" s="103"/>
      <c r="B5" s="84"/>
      <c r="C5" s="84"/>
      <c r="D5" s="108"/>
      <c r="E5" s="108"/>
      <c r="F5" s="109"/>
    </row>
    <row r="6" spans="1:7" s="49" customFormat="1" ht="18.75" x14ac:dyDescent="0.2">
      <c r="A6" s="128"/>
      <c r="B6" s="89" t="s">
        <v>565</v>
      </c>
      <c r="C6" s="129"/>
      <c r="D6" s="129"/>
      <c r="E6" s="129"/>
      <c r="F6" s="130"/>
    </row>
    <row r="7" spans="1:7" s="49" customFormat="1" ht="18.75" x14ac:dyDescent="0.2">
      <c r="A7" s="131"/>
      <c r="B7" s="101" t="str">
        <f>Índice!B7</f>
        <v>Fecha de publicación: Julio 2022</v>
      </c>
      <c r="C7" s="132"/>
      <c r="D7" s="106"/>
      <c r="E7" s="106" t="s">
        <v>179</v>
      </c>
      <c r="F7" s="133"/>
    </row>
    <row r="8" spans="1:7" s="49" customFormat="1" ht="19.5" thickBot="1" x14ac:dyDescent="0.25">
      <c r="A8" s="134"/>
      <c r="B8" s="102" t="str">
        <f>Índice!B8</f>
        <v>Fecha de corte: Junio 2022 (II Trimestre)</v>
      </c>
      <c r="C8" s="135"/>
      <c r="D8" s="135"/>
      <c r="E8" s="135"/>
      <c r="F8" s="136"/>
    </row>
    <row r="9" spans="1:7" x14ac:dyDescent="0.2">
      <c r="A9" s="16"/>
      <c r="B9" s="16"/>
      <c r="C9" s="16"/>
      <c r="D9" s="16"/>
      <c r="E9" s="16"/>
      <c r="F9" s="16"/>
    </row>
    <row r="10" spans="1:7" s="50" customFormat="1" ht="60" x14ac:dyDescent="0.2">
      <c r="A10" s="137" t="s">
        <v>3</v>
      </c>
      <c r="B10" s="138" t="s">
        <v>324</v>
      </c>
      <c r="C10" s="139">
        <v>44652</v>
      </c>
      <c r="D10" s="139">
        <v>44682</v>
      </c>
      <c r="E10" s="139">
        <v>44713</v>
      </c>
      <c r="F10" s="139" t="s">
        <v>1093</v>
      </c>
      <c r="G10" s="161"/>
    </row>
    <row r="11" spans="1:7" x14ac:dyDescent="0.2">
      <c r="A11" s="26">
        <v>1</v>
      </c>
      <c r="B11" s="151" t="s">
        <v>800</v>
      </c>
      <c r="C11" s="168">
        <v>0</v>
      </c>
      <c r="D11" s="167">
        <v>0</v>
      </c>
      <c r="E11" s="167">
        <v>0</v>
      </c>
      <c r="F11" s="172">
        <v>0</v>
      </c>
    </row>
    <row r="12" spans="1:7" x14ac:dyDescent="0.2">
      <c r="A12" s="26">
        <v>2</v>
      </c>
      <c r="B12" s="151" t="s">
        <v>18</v>
      </c>
      <c r="C12" s="168">
        <v>2711</v>
      </c>
      <c r="D12" s="167">
        <v>2715</v>
      </c>
      <c r="E12" s="167">
        <v>2763</v>
      </c>
      <c r="F12" s="172">
        <v>2125</v>
      </c>
    </row>
    <row r="13" spans="1:7" x14ac:dyDescent="0.2">
      <c r="A13" s="26">
        <v>3</v>
      </c>
      <c r="B13" s="151" t="s">
        <v>880</v>
      </c>
      <c r="C13" s="168">
        <v>0</v>
      </c>
      <c r="D13" s="167">
        <v>0</v>
      </c>
      <c r="E13" s="167">
        <v>0</v>
      </c>
      <c r="F13" s="172">
        <v>0</v>
      </c>
    </row>
    <row r="14" spans="1:7" x14ac:dyDescent="0.2">
      <c r="A14" s="26">
        <v>4</v>
      </c>
      <c r="B14" s="151" t="s">
        <v>387</v>
      </c>
      <c r="C14" s="168">
        <v>87</v>
      </c>
      <c r="D14" s="167">
        <v>89</v>
      </c>
      <c r="E14" s="167">
        <v>93</v>
      </c>
      <c r="F14" s="172">
        <v>93</v>
      </c>
    </row>
    <row r="15" spans="1:7" x14ac:dyDescent="0.2">
      <c r="A15" s="26">
        <v>5</v>
      </c>
      <c r="B15" s="151" t="s">
        <v>706</v>
      </c>
      <c r="C15" s="168">
        <v>0</v>
      </c>
      <c r="D15" s="167">
        <v>0</v>
      </c>
      <c r="E15" s="167">
        <v>0</v>
      </c>
      <c r="F15" s="172">
        <v>0</v>
      </c>
    </row>
    <row r="16" spans="1:7" x14ac:dyDescent="0.2">
      <c r="A16" s="26">
        <v>6</v>
      </c>
      <c r="B16" s="151" t="s">
        <v>388</v>
      </c>
      <c r="C16" s="168">
        <v>407</v>
      </c>
      <c r="D16" s="167">
        <v>407</v>
      </c>
      <c r="E16" s="167">
        <v>407</v>
      </c>
      <c r="F16" s="172">
        <v>252</v>
      </c>
    </row>
    <row r="17" spans="1:6" x14ac:dyDescent="0.2">
      <c r="A17" s="26">
        <v>7</v>
      </c>
      <c r="B17" s="151" t="s">
        <v>481</v>
      </c>
      <c r="C17" s="168">
        <v>30</v>
      </c>
      <c r="D17" s="167">
        <v>30</v>
      </c>
      <c r="E17" s="167">
        <v>30</v>
      </c>
      <c r="F17" s="172">
        <v>0</v>
      </c>
    </row>
    <row r="18" spans="1:6" x14ac:dyDescent="0.2">
      <c r="A18" s="26">
        <v>8</v>
      </c>
      <c r="B18" s="151" t="s">
        <v>311</v>
      </c>
      <c r="C18" s="168">
        <v>595</v>
      </c>
      <c r="D18" s="167">
        <v>633</v>
      </c>
      <c r="E18" s="167">
        <v>659</v>
      </c>
      <c r="F18" s="172">
        <v>659</v>
      </c>
    </row>
    <row r="19" spans="1:6" x14ac:dyDescent="0.2">
      <c r="A19" s="26">
        <v>9</v>
      </c>
      <c r="B19" s="151" t="s">
        <v>445</v>
      </c>
      <c r="C19" s="168">
        <v>121</v>
      </c>
      <c r="D19" s="167">
        <v>121</v>
      </c>
      <c r="E19" s="167">
        <v>121</v>
      </c>
      <c r="F19" s="172">
        <v>29</v>
      </c>
    </row>
    <row r="20" spans="1:6" x14ac:dyDescent="0.2">
      <c r="A20" s="26">
        <v>10</v>
      </c>
      <c r="B20" s="151" t="s">
        <v>261</v>
      </c>
      <c r="C20" s="168">
        <v>193</v>
      </c>
      <c r="D20" s="167">
        <v>193</v>
      </c>
      <c r="E20" s="167">
        <v>193</v>
      </c>
      <c r="F20" s="172">
        <v>137</v>
      </c>
    </row>
    <row r="21" spans="1:6" x14ac:dyDescent="0.2">
      <c r="A21" s="26">
        <v>11</v>
      </c>
      <c r="B21" s="151" t="s">
        <v>123</v>
      </c>
      <c r="C21" s="168">
        <v>5307</v>
      </c>
      <c r="D21" s="167">
        <v>5457</v>
      </c>
      <c r="E21" s="167">
        <v>5607</v>
      </c>
      <c r="F21" s="172">
        <v>5313</v>
      </c>
    </row>
    <row r="22" spans="1:6" x14ac:dyDescent="0.2">
      <c r="A22" s="26">
        <v>12</v>
      </c>
      <c r="B22" s="151" t="s">
        <v>664</v>
      </c>
      <c r="C22" s="168">
        <v>285</v>
      </c>
      <c r="D22" s="167">
        <v>285</v>
      </c>
      <c r="E22" s="167">
        <v>285</v>
      </c>
      <c r="F22" s="172">
        <v>285</v>
      </c>
    </row>
    <row r="23" spans="1:6" x14ac:dyDescent="0.2">
      <c r="A23" s="26">
        <v>13</v>
      </c>
      <c r="B23" s="151" t="s">
        <v>56</v>
      </c>
      <c r="C23" s="168">
        <v>1549</v>
      </c>
      <c r="D23" s="167">
        <v>1549</v>
      </c>
      <c r="E23" s="167">
        <v>1549</v>
      </c>
      <c r="F23" s="172">
        <v>47</v>
      </c>
    </row>
    <row r="24" spans="1:6" x14ac:dyDescent="0.2">
      <c r="A24" s="26">
        <v>14</v>
      </c>
      <c r="B24" s="151" t="s">
        <v>312</v>
      </c>
      <c r="C24" s="168">
        <v>13025</v>
      </c>
      <c r="D24" s="167">
        <v>26706</v>
      </c>
      <c r="E24" s="167">
        <v>26478</v>
      </c>
      <c r="F24" s="172">
        <v>26454</v>
      </c>
    </row>
    <row r="25" spans="1:6" x14ac:dyDescent="0.2">
      <c r="A25" s="26">
        <v>15</v>
      </c>
      <c r="B25" s="151" t="s">
        <v>1034</v>
      </c>
      <c r="C25" s="168">
        <v>0</v>
      </c>
      <c r="D25" s="167">
        <v>0</v>
      </c>
      <c r="E25" s="167">
        <v>0</v>
      </c>
      <c r="F25" s="172">
        <v>0</v>
      </c>
    </row>
    <row r="26" spans="1:6" x14ac:dyDescent="0.2">
      <c r="A26" s="26">
        <v>16</v>
      </c>
      <c r="B26" s="151" t="s">
        <v>289</v>
      </c>
      <c r="C26" s="168">
        <v>8952</v>
      </c>
      <c r="D26" s="167">
        <v>8882</v>
      </c>
      <c r="E26" s="167">
        <v>8164</v>
      </c>
      <c r="F26" s="172">
        <v>7822</v>
      </c>
    </row>
    <row r="27" spans="1:6" x14ac:dyDescent="0.2">
      <c r="A27" s="26">
        <v>17</v>
      </c>
      <c r="B27" s="151" t="s">
        <v>749</v>
      </c>
      <c r="C27" s="168">
        <v>428</v>
      </c>
      <c r="D27" s="167">
        <v>428</v>
      </c>
      <c r="E27" s="167">
        <v>415</v>
      </c>
      <c r="F27" s="172">
        <v>415</v>
      </c>
    </row>
    <row r="28" spans="1:6" x14ac:dyDescent="0.2">
      <c r="A28" s="26">
        <v>18</v>
      </c>
      <c r="B28" s="151" t="s">
        <v>262</v>
      </c>
      <c r="C28" s="168">
        <v>66</v>
      </c>
      <c r="D28" s="167">
        <v>66</v>
      </c>
      <c r="E28" s="167">
        <v>66</v>
      </c>
      <c r="F28" s="172">
        <v>0</v>
      </c>
    </row>
    <row r="29" spans="1:6" x14ac:dyDescent="0.2">
      <c r="A29" s="26">
        <v>19</v>
      </c>
      <c r="B29" s="151" t="s">
        <v>446</v>
      </c>
      <c r="C29" s="168">
        <v>243</v>
      </c>
      <c r="D29" s="167">
        <v>242</v>
      </c>
      <c r="E29" s="167">
        <v>243</v>
      </c>
      <c r="F29" s="172">
        <v>243</v>
      </c>
    </row>
    <row r="30" spans="1:6" x14ac:dyDescent="0.2">
      <c r="A30" s="26">
        <v>20</v>
      </c>
      <c r="B30" s="151" t="s">
        <v>624</v>
      </c>
      <c r="C30" s="168">
        <v>274</v>
      </c>
      <c r="D30" s="167">
        <v>274</v>
      </c>
      <c r="E30" s="167">
        <v>274</v>
      </c>
      <c r="F30" s="172">
        <v>274</v>
      </c>
    </row>
    <row r="31" spans="1:6" x14ac:dyDescent="0.2">
      <c r="A31" s="26">
        <v>21</v>
      </c>
      <c r="B31" s="151" t="s">
        <v>544</v>
      </c>
      <c r="C31" s="168">
        <v>599</v>
      </c>
      <c r="D31" s="167">
        <v>608</v>
      </c>
      <c r="E31" s="167">
        <v>614</v>
      </c>
      <c r="F31" s="172">
        <v>614</v>
      </c>
    </row>
    <row r="32" spans="1:6" x14ac:dyDescent="0.2">
      <c r="A32" s="26">
        <v>22</v>
      </c>
      <c r="B32" s="151" t="s">
        <v>801</v>
      </c>
      <c r="C32" s="168">
        <v>0</v>
      </c>
      <c r="D32" s="167">
        <v>0</v>
      </c>
      <c r="E32" s="167">
        <v>0</v>
      </c>
      <c r="F32" s="172">
        <v>0</v>
      </c>
    </row>
    <row r="33" spans="1:6" x14ac:dyDescent="0.2">
      <c r="A33" s="26">
        <v>23</v>
      </c>
      <c r="B33" s="151" t="s">
        <v>1035</v>
      </c>
      <c r="C33" s="168">
        <v>0</v>
      </c>
      <c r="D33" s="167">
        <v>0</v>
      </c>
      <c r="E33" s="167">
        <v>0</v>
      </c>
      <c r="F33" s="172">
        <v>0</v>
      </c>
    </row>
    <row r="34" spans="1:6" x14ac:dyDescent="0.2">
      <c r="A34" s="26">
        <v>24</v>
      </c>
      <c r="B34" s="151" t="s">
        <v>182</v>
      </c>
      <c r="C34" s="168">
        <v>18</v>
      </c>
      <c r="D34" s="167">
        <v>18</v>
      </c>
      <c r="E34" s="167">
        <v>18</v>
      </c>
      <c r="F34" s="172">
        <v>0</v>
      </c>
    </row>
    <row r="35" spans="1:6" x14ac:dyDescent="0.2">
      <c r="A35" s="26">
        <v>25</v>
      </c>
      <c r="B35" s="151" t="s">
        <v>313</v>
      </c>
      <c r="C35" s="168">
        <v>15</v>
      </c>
      <c r="D35" s="167">
        <v>15</v>
      </c>
      <c r="E35" s="167">
        <v>15</v>
      </c>
      <c r="F35" s="172">
        <v>0</v>
      </c>
    </row>
    <row r="36" spans="1:6" x14ac:dyDescent="0.2">
      <c r="A36" s="26">
        <v>26</v>
      </c>
      <c r="B36" s="151" t="s">
        <v>881</v>
      </c>
      <c r="C36" s="168">
        <v>2</v>
      </c>
      <c r="D36" s="167">
        <v>4</v>
      </c>
      <c r="E36" s="167">
        <v>4</v>
      </c>
      <c r="F36" s="172">
        <v>4</v>
      </c>
    </row>
    <row r="37" spans="1:6" x14ac:dyDescent="0.2">
      <c r="A37" s="26">
        <v>27</v>
      </c>
      <c r="B37" s="151" t="s">
        <v>609</v>
      </c>
      <c r="C37" s="168">
        <v>1167</v>
      </c>
      <c r="D37" s="167">
        <v>1179</v>
      </c>
      <c r="E37" s="167">
        <v>1200</v>
      </c>
      <c r="F37" s="172">
        <v>1200</v>
      </c>
    </row>
    <row r="38" spans="1:6" x14ac:dyDescent="0.2">
      <c r="A38" s="26">
        <v>28</v>
      </c>
      <c r="B38" s="151" t="s">
        <v>1036</v>
      </c>
      <c r="C38" s="168">
        <v>617</v>
      </c>
      <c r="D38" s="167">
        <v>617</v>
      </c>
      <c r="E38" s="167">
        <v>617</v>
      </c>
      <c r="F38" s="172">
        <v>617</v>
      </c>
    </row>
    <row r="39" spans="1:6" x14ac:dyDescent="0.2">
      <c r="A39" s="26">
        <v>29</v>
      </c>
      <c r="B39" s="151" t="s">
        <v>325</v>
      </c>
      <c r="C39" s="168">
        <v>287</v>
      </c>
      <c r="D39" s="167">
        <v>282</v>
      </c>
      <c r="E39" s="167">
        <v>279</v>
      </c>
      <c r="F39" s="172">
        <v>279</v>
      </c>
    </row>
    <row r="40" spans="1:6" x14ac:dyDescent="0.2">
      <c r="A40" s="26">
        <v>30</v>
      </c>
      <c r="B40" s="151" t="s">
        <v>215</v>
      </c>
      <c r="C40" s="168">
        <v>19</v>
      </c>
      <c r="D40" s="167">
        <v>19</v>
      </c>
      <c r="E40" s="167">
        <v>19</v>
      </c>
      <c r="F40" s="172">
        <v>0</v>
      </c>
    </row>
    <row r="41" spans="1:6" x14ac:dyDescent="0.2">
      <c r="A41" s="26">
        <v>31</v>
      </c>
      <c r="B41" s="151" t="s">
        <v>447</v>
      </c>
      <c r="C41" s="168">
        <v>61</v>
      </c>
      <c r="D41" s="167">
        <v>62</v>
      </c>
      <c r="E41" s="167">
        <v>61</v>
      </c>
      <c r="F41" s="172">
        <v>51</v>
      </c>
    </row>
    <row r="42" spans="1:6" x14ac:dyDescent="0.2">
      <c r="A42" s="26">
        <v>32</v>
      </c>
      <c r="B42" s="151" t="s">
        <v>750</v>
      </c>
      <c r="C42" s="168">
        <v>109</v>
      </c>
      <c r="D42" s="167">
        <v>114</v>
      </c>
      <c r="E42" s="167">
        <v>123</v>
      </c>
      <c r="F42" s="172">
        <v>123</v>
      </c>
    </row>
    <row r="43" spans="1:6" x14ac:dyDescent="0.2">
      <c r="A43" s="26">
        <v>33</v>
      </c>
      <c r="B43" s="151" t="s">
        <v>751</v>
      </c>
      <c r="C43" s="168">
        <v>0</v>
      </c>
      <c r="D43" s="167">
        <v>0</v>
      </c>
      <c r="E43" s="167">
        <v>0</v>
      </c>
      <c r="F43" s="172">
        <v>0</v>
      </c>
    </row>
    <row r="44" spans="1:6" x14ac:dyDescent="0.2">
      <c r="A44" s="26">
        <v>34</v>
      </c>
      <c r="B44" s="151" t="s">
        <v>416</v>
      </c>
      <c r="C44" s="168">
        <v>10</v>
      </c>
      <c r="D44" s="167">
        <v>10</v>
      </c>
      <c r="E44" s="167">
        <v>10</v>
      </c>
      <c r="F44" s="172">
        <v>10</v>
      </c>
    </row>
    <row r="45" spans="1:6" x14ac:dyDescent="0.2">
      <c r="A45" s="26">
        <v>35</v>
      </c>
      <c r="B45" s="151" t="s">
        <v>389</v>
      </c>
      <c r="C45" s="168">
        <v>221</v>
      </c>
      <c r="D45" s="167">
        <v>221</v>
      </c>
      <c r="E45" s="167">
        <v>221</v>
      </c>
      <c r="F45" s="172">
        <v>0</v>
      </c>
    </row>
    <row r="46" spans="1:6" x14ac:dyDescent="0.2">
      <c r="A46" s="26">
        <v>36</v>
      </c>
      <c r="B46" s="151" t="s">
        <v>752</v>
      </c>
      <c r="C46" s="168">
        <v>0</v>
      </c>
      <c r="D46" s="167">
        <v>0</v>
      </c>
      <c r="E46" s="167">
        <v>0</v>
      </c>
      <c r="F46" s="172">
        <v>0</v>
      </c>
    </row>
    <row r="47" spans="1:6" x14ac:dyDescent="0.2">
      <c r="A47" s="26">
        <v>37</v>
      </c>
      <c r="B47" s="151" t="s">
        <v>1037</v>
      </c>
      <c r="C47" s="168">
        <v>0</v>
      </c>
      <c r="D47" s="167">
        <v>0</v>
      </c>
      <c r="E47" s="167">
        <v>0</v>
      </c>
      <c r="F47" s="172">
        <v>0</v>
      </c>
    </row>
    <row r="48" spans="1:6" x14ac:dyDescent="0.2">
      <c r="A48" s="26">
        <v>38</v>
      </c>
      <c r="B48" s="151" t="s">
        <v>802</v>
      </c>
      <c r="C48" s="168">
        <v>0</v>
      </c>
      <c r="D48" s="167">
        <v>0</v>
      </c>
      <c r="E48" s="167">
        <v>0</v>
      </c>
      <c r="F48" s="172">
        <v>0</v>
      </c>
    </row>
    <row r="49" spans="1:6" x14ac:dyDescent="0.2">
      <c r="A49" s="26">
        <v>39</v>
      </c>
      <c r="B49" s="151" t="s">
        <v>707</v>
      </c>
      <c r="C49" s="168">
        <v>23</v>
      </c>
      <c r="D49" s="167">
        <v>23</v>
      </c>
      <c r="E49" s="167">
        <v>23</v>
      </c>
      <c r="F49" s="172">
        <v>23</v>
      </c>
    </row>
    <row r="50" spans="1:6" x14ac:dyDescent="0.2">
      <c r="A50" s="26">
        <v>40</v>
      </c>
      <c r="B50" s="151" t="s">
        <v>417</v>
      </c>
      <c r="C50" s="168">
        <v>2592</v>
      </c>
      <c r="D50" s="167">
        <v>2592</v>
      </c>
      <c r="E50" s="167">
        <v>2592</v>
      </c>
      <c r="F50" s="172">
        <v>2592</v>
      </c>
    </row>
    <row r="51" spans="1:6" x14ac:dyDescent="0.2">
      <c r="A51" s="26">
        <v>41</v>
      </c>
      <c r="B51" s="151" t="s">
        <v>753</v>
      </c>
      <c r="C51" s="168">
        <v>408</v>
      </c>
      <c r="D51" s="167">
        <v>408</v>
      </c>
      <c r="E51" s="167">
        <v>617</v>
      </c>
      <c r="F51" s="172">
        <v>617</v>
      </c>
    </row>
    <row r="52" spans="1:6" x14ac:dyDescent="0.2">
      <c r="A52" s="26">
        <v>42</v>
      </c>
      <c r="B52" s="151" t="s">
        <v>448</v>
      </c>
      <c r="C52" s="168">
        <v>345</v>
      </c>
      <c r="D52" s="167">
        <v>345</v>
      </c>
      <c r="E52" s="167">
        <v>345</v>
      </c>
      <c r="F52" s="172">
        <v>345</v>
      </c>
    </row>
    <row r="53" spans="1:6" x14ac:dyDescent="0.2">
      <c r="A53" s="26">
        <v>43</v>
      </c>
      <c r="B53" s="151" t="s">
        <v>1038</v>
      </c>
      <c r="C53" s="168">
        <v>0</v>
      </c>
      <c r="D53" s="167">
        <v>0</v>
      </c>
      <c r="E53" s="167">
        <v>0</v>
      </c>
      <c r="F53" s="172">
        <v>0</v>
      </c>
    </row>
    <row r="54" spans="1:6" x14ac:dyDescent="0.2">
      <c r="A54" s="26">
        <v>44</v>
      </c>
      <c r="B54" s="151" t="s">
        <v>418</v>
      </c>
      <c r="C54" s="168">
        <v>21</v>
      </c>
      <c r="D54" s="167">
        <v>21</v>
      </c>
      <c r="E54" s="167">
        <v>21</v>
      </c>
      <c r="F54" s="172">
        <v>0</v>
      </c>
    </row>
    <row r="55" spans="1:6" x14ac:dyDescent="0.2">
      <c r="A55" s="26">
        <v>45</v>
      </c>
      <c r="B55" s="151" t="s">
        <v>803</v>
      </c>
      <c r="C55" s="168">
        <v>21</v>
      </c>
      <c r="D55" s="167">
        <v>21</v>
      </c>
      <c r="E55" s="167">
        <v>21</v>
      </c>
      <c r="F55" s="172">
        <v>0</v>
      </c>
    </row>
    <row r="56" spans="1:6" x14ac:dyDescent="0.2">
      <c r="A56" s="26">
        <v>46</v>
      </c>
      <c r="B56" s="151" t="s">
        <v>882</v>
      </c>
      <c r="C56" s="168">
        <v>0</v>
      </c>
      <c r="D56" s="167">
        <v>0</v>
      </c>
      <c r="E56" s="167">
        <v>0</v>
      </c>
      <c r="F56" s="172">
        <v>0</v>
      </c>
    </row>
    <row r="57" spans="1:6" x14ac:dyDescent="0.2">
      <c r="A57" s="26">
        <v>47</v>
      </c>
      <c r="B57" s="151" t="s">
        <v>57</v>
      </c>
      <c r="C57" s="168">
        <v>19</v>
      </c>
      <c r="D57" s="167">
        <v>19</v>
      </c>
      <c r="E57" s="167">
        <v>19</v>
      </c>
      <c r="F57" s="172">
        <v>17</v>
      </c>
    </row>
    <row r="58" spans="1:6" x14ac:dyDescent="0.2">
      <c r="A58" s="26">
        <v>48</v>
      </c>
      <c r="B58" s="151" t="s">
        <v>301</v>
      </c>
      <c r="C58" s="168">
        <v>41</v>
      </c>
      <c r="D58" s="167">
        <v>41</v>
      </c>
      <c r="E58" s="167">
        <v>41</v>
      </c>
      <c r="F58" s="172">
        <v>41</v>
      </c>
    </row>
    <row r="59" spans="1:6" x14ac:dyDescent="0.2">
      <c r="A59" s="26">
        <v>49</v>
      </c>
      <c r="B59" s="151" t="s">
        <v>419</v>
      </c>
      <c r="C59" s="168">
        <v>215</v>
      </c>
      <c r="D59" s="167">
        <v>215</v>
      </c>
      <c r="E59" s="167">
        <v>215</v>
      </c>
      <c r="F59" s="172">
        <v>215</v>
      </c>
    </row>
    <row r="60" spans="1:6" x14ac:dyDescent="0.2">
      <c r="A60" s="26">
        <v>50</v>
      </c>
      <c r="B60" s="151" t="s">
        <v>1039</v>
      </c>
      <c r="C60" s="168">
        <v>0</v>
      </c>
      <c r="D60" s="167">
        <v>0</v>
      </c>
      <c r="E60" s="167">
        <v>0</v>
      </c>
      <c r="F60" s="172">
        <v>0</v>
      </c>
    </row>
    <row r="61" spans="1:6" x14ac:dyDescent="0.2">
      <c r="A61" s="26">
        <v>51</v>
      </c>
      <c r="B61" s="151" t="s">
        <v>625</v>
      </c>
      <c r="C61" s="168">
        <v>0</v>
      </c>
      <c r="D61" s="167">
        <v>0</v>
      </c>
      <c r="E61" s="167">
        <v>0</v>
      </c>
      <c r="F61" s="172">
        <v>0</v>
      </c>
    </row>
    <row r="62" spans="1:6" x14ac:dyDescent="0.2">
      <c r="A62" s="26">
        <v>52</v>
      </c>
      <c r="B62" s="151" t="s">
        <v>754</v>
      </c>
      <c r="C62" s="168">
        <v>0</v>
      </c>
      <c r="D62" s="167">
        <v>0</v>
      </c>
      <c r="E62" s="167">
        <v>0</v>
      </c>
      <c r="F62" s="172">
        <v>0</v>
      </c>
    </row>
    <row r="63" spans="1:6" x14ac:dyDescent="0.2">
      <c r="A63" s="26">
        <v>53</v>
      </c>
      <c r="B63" s="151" t="s">
        <v>420</v>
      </c>
      <c r="C63" s="168">
        <v>196</v>
      </c>
      <c r="D63" s="167">
        <v>141</v>
      </c>
      <c r="E63" s="167">
        <v>160</v>
      </c>
      <c r="F63" s="172">
        <v>160</v>
      </c>
    </row>
    <row r="64" spans="1:6" x14ac:dyDescent="0.2">
      <c r="A64" s="26">
        <v>54</v>
      </c>
      <c r="B64" s="151" t="s">
        <v>343</v>
      </c>
      <c r="C64" s="168">
        <v>49</v>
      </c>
      <c r="D64" s="167">
        <v>49</v>
      </c>
      <c r="E64" s="167">
        <v>49</v>
      </c>
      <c r="F64" s="172">
        <v>49</v>
      </c>
    </row>
    <row r="65" spans="1:6" x14ac:dyDescent="0.2">
      <c r="A65" s="26">
        <v>55</v>
      </c>
      <c r="B65" s="151" t="s">
        <v>755</v>
      </c>
      <c r="C65" s="168">
        <v>26</v>
      </c>
      <c r="D65" s="167">
        <v>26</v>
      </c>
      <c r="E65" s="167">
        <v>26</v>
      </c>
      <c r="F65" s="172">
        <v>26</v>
      </c>
    </row>
    <row r="66" spans="1:6" x14ac:dyDescent="0.2">
      <c r="A66" s="26">
        <v>56</v>
      </c>
      <c r="B66" s="151" t="s">
        <v>19</v>
      </c>
      <c r="C66" s="168">
        <v>1345</v>
      </c>
      <c r="D66" s="167">
        <v>1464</v>
      </c>
      <c r="E66" s="167">
        <v>1544</v>
      </c>
      <c r="F66" s="172">
        <v>1544</v>
      </c>
    </row>
    <row r="67" spans="1:6" x14ac:dyDescent="0.2">
      <c r="A67" s="26">
        <v>57</v>
      </c>
      <c r="B67" s="151" t="s">
        <v>883</v>
      </c>
      <c r="C67" s="168">
        <v>0</v>
      </c>
      <c r="D67" s="167">
        <v>0</v>
      </c>
      <c r="E67" s="167">
        <v>0</v>
      </c>
      <c r="F67" s="172">
        <v>0</v>
      </c>
    </row>
    <row r="68" spans="1:6" x14ac:dyDescent="0.2">
      <c r="A68" s="26">
        <v>58</v>
      </c>
      <c r="B68" s="151" t="s">
        <v>216</v>
      </c>
      <c r="C68" s="168">
        <v>4</v>
      </c>
      <c r="D68" s="167">
        <v>4</v>
      </c>
      <c r="E68" s="167">
        <v>4</v>
      </c>
      <c r="F68" s="172">
        <v>2</v>
      </c>
    </row>
    <row r="69" spans="1:6" x14ac:dyDescent="0.2">
      <c r="A69" s="26">
        <v>59</v>
      </c>
      <c r="B69" s="151" t="s">
        <v>390</v>
      </c>
      <c r="C69" s="168">
        <v>300</v>
      </c>
      <c r="D69" s="167">
        <v>300</v>
      </c>
      <c r="E69" s="167">
        <v>300</v>
      </c>
      <c r="F69" s="172">
        <v>300</v>
      </c>
    </row>
    <row r="70" spans="1:6" x14ac:dyDescent="0.2">
      <c r="A70" s="26">
        <v>60</v>
      </c>
      <c r="B70" s="151" t="s">
        <v>20</v>
      </c>
      <c r="C70" s="168">
        <v>10</v>
      </c>
      <c r="D70" s="167">
        <v>10</v>
      </c>
      <c r="E70" s="167">
        <v>10</v>
      </c>
      <c r="F70" s="172">
        <v>2</v>
      </c>
    </row>
    <row r="71" spans="1:6" x14ac:dyDescent="0.2">
      <c r="A71" s="26">
        <v>61</v>
      </c>
      <c r="B71" s="151" t="s">
        <v>421</v>
      </c>
      <c r="C71" s="168">
        <v>110</v>
      </c>
      <c r="D71" s="167">
        <v>110</v>
      </c>
      <c r="E71" s="167">
        <v>110</v>
      </c>
      <c r="F71" s="172">
        <v>110</v>
      </c>
    </row>
    <row r="72" spans="1:6" x14ac:dyDescent="0.2">
      <c r="A72" s="26">
        <v>7</v>
      </c>
      <c r="B72" s="151" t="s">
        <v>665</v>
      </c>
      <c r="C72" s="168">
        <v>525</v>
      </c>
      <c r="D72" s="167">
        <v>527</v>
      </c>
      <c r="E72" s="167">
        <v>530</v>
      </c>
      <c r="F72" s="172">
        <v>530</v>
      </c>
    </row>
    <row r="73" spans="1:6" x14ac:dyDescent="0.2">
      <c r="A73" s="26">
        <v>8</v>
      </c>
      <c r="B73" s="151" t="s">
        <v>391</v>
      </c>
      <c r="C73" s="168">
        <v>303</v>
      </c>
      <c r="D73" s="167">
        <v>309</v>
      </c>
      <c r="E73" s="167">
        <v>317</v>
      </c>
      <c r="F73" s="172">
        <v>317</v>
      </c>
    </row>
    <row r="74" spans="1:6" x14ac:dyDescent="0.2">
      <c r="A74" s="26">
        <v>9</v>
      </c>
      <c r="B74" s="151" t="s">
        <v>292</v>
      </c>
      <c r="C74" s="168">
        <v>20</v>
      </c>
      <c r="D74" s="167">
        <v>20</v>
      </c>
      <c r="E74" s="167">
        <v>20</v>
      </c>
      <c r="F74" s="172">
        <v>0</v>
      </c>
    </row>
    <row r="75" spans="1:6" x14ac:dyDescent="0.2">
      <c r="A75" s="26">
        <v>10</v>
      </c>
      <c r="B75" s="151" t="s">
        <v>274</v>
      </c>
      <c r="C75" s="168">
        <v>0</v>
      </c>
      <c r="D75" s="167">
        <v>0</v>
      </c>
      <c r="E75" s="167">
        <v>0</v>
      </c>
      <c r="F75" s="172">
        <v>0</v>
      </c>
    </row>
    <row r="76" spans="1:6" x14ac:dyDescent="0.2">
      <c r="A76" s="26">
        <v>11</v>
      </c>
      <c r="B76" s="151" t="s">
        <v>944</v>
      </c>
      <c r="C76" s="168">
        <v>0</v>
      </c>
      <c r="D76" s="167">
        <v>0</v>
      </c>
      <c r="E76" s="167">
        <v>0</v>
      </c>
      <c r="F76" s="172">
        <v>0</v>
      </c>
    </row>
    <row r="77" spans="1:6" x14ac:dyDescent="0.2">
      <c r="A77" s="26">
        <v>12</v>
      </c>
      <c r="B77" s="151" t="s">
        <v>756</v>
      </c>
      <c r="C77" s="168">
        <v>116</v>
      </c>
      <c r="D77" s="167">
        <v>116</v>
      </c>
      <c r="E77" s="167">
        <v>116</v>
      </c>
      <c r="F77" s="172">
        <v>116</v>
      </c>
    </row>
    <row r="78" spans="1:6" x14ac:dyDescent="0.2">
      <c r="A78" s="26">
        <v>13</v>
      </c>
      <c r="B78" s="151" t="s">
        <v>290</v>
      </c>
      <c r="C78" s="168">
        <v>607</v>
      </c>
      <c r="D78" s="167">
        <v>615</v>
      </c>
      <c r="E78" s="167">
        <v>628</v>
      </c>
      <c r="F78" s="172">
        <v>628</v>
      </c>
    </row>
    <row r="79" spans="1:6" x14ac:dyDescent="0.2">
      <c r="A79" s="26">
        <v>14</v>
      </c>
      <c r="B79" s="151" t="s">
        <v>21</v>
      </c>
      <c r="C79" s="168">
        <v>8</v>
      </c>
      <c r="D79" s="167">
        <v>8</v>
      </c>
      <c r="E79" s="167">
        <v>8</v>
      </c>
      <c r="F79" s="172">
        <v>8</v>
      </c>
    </row>
    <row r="80" spans="1:6" x14ac:dyDescent="0.2">
      <c r="A80" s="26">
        <v>15</v>
      </c>
      <c r="B80" s="151" t="s">
        <v>183</v>
      </c>
      <c r="C80" s="168">
        <v>759</v>
      </c>
      <c r="D80" s="167">
        <v>759</v>
      </c>
      <c r="E80" s="167">
        <v>759</v>
      </c>
      <c r="F80" s="172">
        <v>477</v>
      </c>
    </row>
    <row r="81" spans="1:6" x14ac:dyDescent="0.2">
      <c r="A81" s="26">
        <v>16</v>
      </c>
      <c r="B81" s="151" t="s">
        <v>392</v>
      </c>
      <c r="C81" s="168">
        <v>59</v>
      </c>
      <c r="D81" s="167">
        <v>59</v>
      </c>
      <c r="E81" s="167">
        <v>59</v>
      </c>
      <c r="F81" s="172">
        <v>59</v>
      </c>
    </row>
    <row r="82" spans="1:6" x14ac:dyDescent="0.2">
      <c r="A82" s="26">
        <v>17</v>
      </c>
      <c r="B82" s="151" t="s">
        <v>804</v>
      </c>
      <c r="C82" s="168">
        <v>93</v>
      </c>
      <c r="D82" s="167">
        <v>93</v>
      </c>
      <c r="E82" s="167">
        <v>93</v>
      </c>
      <c r="F82" s="172">
        <v>93</v>
      </c>
    </row>
    <row r="83" spans="1:6" x14ac:dyDescent="0.2">
      <c r="A83" s="26">
        <v>18</v>
      </c>
      <c r="B83" s="151" t="s">
        <v>1040</v>
      </c>
      <c r="C83" s="168">
        <v>84</v>
      </c>
      <c r="D83" s="167">
        <v>83</v>
      </c>
      <c r="E83" s="167">
        <v>96</v>
      </c>
      <c r="F83" s="172">
        <v>29</v>
      </c>
    </row>
    <row r="84" spans="1:6" x14ac:dyDescent="0.2">
      <c r="A84" s="26">
        <v>19</v>
      </c>
      <c r="B84" s="151" t="s">
        <v>884</v>
      </c>
      <c r="C84" s="168">
        <v>0</v>
      </c>
      <c r="D84" s="167">
        <v>0</v>
      </c>
      <c r="E84" s="167">
        <v>0</v>
      </c>
      <c r="F84" s="172">
        <v>0</v>
      </c>
    </row>
    <row r="85" spans="1:6" x14ac:dyDescent="0.2">
      <c r="A85" s="26">
        <v>20</v>
      </c>
      <c r="B85" s="151" t="s">
        <v>1041</v>
      </c>
      <c r="C85" s="168">
        <v>0</v>
      </c>
      <c r="D85" s="167">
        <v>0</v>
      </c>
      <c r="E85" s="167">
        <v>0</v>
      </c>
      <c r="F85" s="172">
        <v>0</v>
      </c>
    </row>
    <row r="86" spans="1:6" x14ac:dyDescent="0.2">
      <c r="A86" s="26">
        <v>21</v>
      </c>
      <c r="B86" s="151" t="s">
        <v>805</v>
      </c>
      <c r="C86" s="168">
        <v>1757</v>
      </c>
      <c r="D86" s="167">
        <v>1757</v>
      </c>
      <c r="E86" s="167">
        <v>1757</v>
      </c>
      <c r="F86" s="172">
        <v>1757</v>
      </c>
    </row>
    <row r="87" spans="1:6" x14ac:dyDescent="0.2">
      <c r="A87" s="26">
        <v>22</v>
      </c>
      <c r="B87" s="151" t="s">
        <v>22</v>
      </c>
      <c r="C87" s="168">
        <v>794</v>
      </c>
      <c r="D87" s="167">
        <v>794</v>
      </c>
      <c r="E87" s="167">
        <v>794</v>
      </c>
      <c r="F87" s="172">
        <v>1</v>
      </c>
    </row>
    <row r="88" spans="1:6" x14ac:dyDescent="0.2">
      <c r="A88" s="26">
        <v>23</v>
      </c>
      <c r="B88" s="151" t="s">
        <v>275</v>
      </c>
      <c r="C88" s="168">
        <v>428</v>
      </c>
      <c r="D88" s="167">
        <v>428</v>
      </c>
      <c r="E88" s="167">
        <v>428</v>
      </c>
      <c r="F88" s="172">
        <v>395</v>
      </c>
    </row>
    <row r="89" spans="1:6" x14ac:dyDescent="0.2">
      <c r="A89" s="26">
        <v>24</v>
      </c>
      <c r="B89" s="151" t="s">
        <v>708</v>
      </c>
      <c r="C89" s="168">
        <v>300</v>
      </c>
      <c r="D89" s="167">
        <v>300</v>
      </c>
      <c r="E89" s="167">
        <v>300</v>
      </c>
      <c r="F89" s="172">
        <v>300</v>
      </c>
    </row>
    <row r="90" spans="1:6" x14ac:dyDescent="0.2">
      <c r="A90" s="26">
        <v>25</v>
      </c>
      <c r="B90" s="151" t="s">
        <v>374</v>
      </c>
      <c r="C90" s="167">
        <v>150</v>
      </c>
      <c r="D90" s="167">
        <v>150</v>
      </c>
      <c r="E90" s="167">
        <v>150</v>
      </c>
      <c r="F90" s="172">
        <v>150</v>
      </c>
    </row>
    <row r="91" spans="1:6" x14ac:dyDescent="0.2">
      <c r="A91" s="26">
        <v>26</v>
      </c>
      <c r="B91" s="151" t="s">
        <v>566</v>
      </c>
      <c r="C91" s="168">
        <v>106</v>
      </c>
      <c r="D91" s="167">
        <v>106</v>
      </c>
      <c r="E91" s="167">
        <v>106</v>
      </c>
      <c r="F91" s="172">
        <v>106</v>
      </c>
    </row>
    <row r="92" spans="1:6" x14ac:dyDescent="0.2">
      <c r="A92" s="26">
        <v>27</v>
      </c>
      <c r="B92" s="151" t="s">
        <v>757</v>
      </c>
      <c r="C92" s="168">
        <v>0</v>
      </c>
      <c r="D92" s="167">
        <v>0</v>
      </c>
      <c r="E92" s="167">
        <v>0</v>
      </c>
      <c r="F92" s="172">
        <v>0</v>
      </c>
    </row>
    <row r="93" spans="1:6" x14ac:dyDescent="0.2">
      <c r="A93" s="26">
        <v>28</v>
      </c>
      <c r="B93" s="151" t="s">
        <v>567</v>
      </c>
      <c r="C93" s="168">
        <v>43</v>
      </c>
      <c r="D93" s="167">
        <v>43</v>
      </c>
      <c r="E93" s="167">
        <v>43</v>
      </c>
      <c r="F93" s="172">
        <v>2</v>
      </c>
    </row>
    <row r="94" spans="1:6" x14ac:dyDescent="0.2">
      <c r="A94" s="26">
        <v>29</v>
      </c>
      <c r="B94" s="151" t="s">
        <v>709</v>
      </c>
      <c r="C94" s="168">
        <v>50</v>
      </c>
      <c r="D94" s="167">
        <v>50</v>
      </c>
      <c r="E94" s="167">
        <v>50</v>
      </c>
      <c r="F94" s="172">
        <v>50</v>
      </c>
    </row>
    <row r="95" spans="1:6" x14ac:dyDescent="0.2">
      <c r="A95" s="26">
        <v>30</v>
      </c>
      <c r="B95" s="151" t="s">
        <v>806</v>
      </c>
      <c r="C95" s="168">
        <v>48</v>
      </c>
      <c r="D95" s="167">
        <v>65</v>
      </c>
      <c r="E95" s="167">
        <v>59</v>
      </c>
      <c r="F95" s="172">
        <v>0</v>
      </c>
    </row>
    <row r="96" spans="1:6" x14ac:dyDescent="0.2">
      <c r="A96" s="26">
        <v>31</v>
      </c>
      <c r="B96" s="151" t="s">
        <v>545</v>
      </c>
      <c r="C96" s="168">
        <v>0</v>
      </c>
      <c r="D96" s="167">
        <v>0</v>
      </c>
      <c r="E96" s="167">
        <v>0</v>
      </c>
      <c r="F96" s="172">
        <v>0</v>
      </c>
    </row>
    <row r="97" spans="1:6" x14ac:dyDescent="0.2">
      <c r="A97" s="26">
        <v>32</v>
      </c>
      <c r="B97" s="151" t="s">
        <v>9</v>
      </c>
      <c r="C97" s="168">
        <v>490</v>
      </c>
      <c r="D97" s="167">
        <v>490</v>
      </c>
      <c r="E97" s="167">
        <v>490</v>
      </c>
      <c r="F97" s="172">
        <v>0</v>
      </c>
    </row>
    <row r="98" spans="1:6" x14ac:dyDescent="0.2">
      <c r="A98" s="26">
        <v>33</v>
      </c>
      <c r="B98" s="151" t="s">
        <v>945</v>
      </c>
      <c r="C98" s="168">
        <v>0</v>
      </c>
      <c r="D98" s="167">
        <v>0</v>
      </c>
      <c r="E98" s="167">
        <v>0</v>
      </c>
      <c r="F98" s="172">
        <v>0</v>
      </c>
    </row>
    <row r="99" spans="1:6" x14ac:dyDescent="0.2">
      <c r="A99" s="26">
        <v>34</v>
      </c>
      <c r="B99" s="151" t="s">
        <v>946</v>
      </c>
      <c r="C99" s="168">
        <v>15</v>
      </c>
      <c r="D99" s="167">
        <v>15</v>
      </c>
      <c r="E99" s="167">
        <v>15</v>
      </c>
      <c r="F99" s="172">
        <v>15</v>
      </c>
    </row>
    <row r="100" spans="1:6" x14ac:dyDescent="0.2">
      <c r="A100" s="26">
        <v>35</v>
      </c>
      <c r="B100" s="151" t="s">
        <v>947</v>
      </c>
      <c r="C100" s="168">
        <v>0</v>
      </c>
      <c r="D100" s="167">
        <v>0</v>
      </c>
      <c r="E100" s="167">
        <v>0</v>
      </c>
      <c r="F100" s="172">
        <v>0</v>
      </c>
    </row>
    <row r="101" spans="1:6" x14ac:dyDescent="0.2">
      <c r="A101" s="26">
        <v>36</v>
      </c>
      <c r="B101" s="151" t="s">
        <v>1042</v>
      </c>
      <c r="C101" s="168">
        <v>278</v>
      </c>
      <c r="D101" s="167">
        <v>278</v>
      </c>
      <c r="E101" s="167">
        <v>278</v>
      </c>
      <c r="F101" s="172">
        <v>278</v>
      </c>
    </row>
    <row r="102" spans="1:6" x14ac:dyDescent="0.2">
      <c r="A102" s="26">
        <v>37</v>
      </c>
      <c r="B102" s="151" t="s">
        <v>326</v>
      </c>
      <c r="C102" s="168">
        <v>7818</v>
      </c>
      <c r="D102" s="167">
        <v>8039</v>
      </c>
      <c r="E102" s="167">
        <v>8220</v>
      </c>
      <c r="F102" s="172">
        <v>8220</v>
      </c>
    </row>
    <row r="103" spans="1:6" x14ac:dyDescent="0.2">
      <c r="A103" s="26">
        <v>38</v>
      </c>
      <c r="B103" s="151" t="s">
        <v>948</v>
      </c>
      <c r="C103" s="168">
        <v>0</v>
      </c>
      <c r="D103" s="167">
        <v>0</v>
      </c>
      <c r="E103" s="167">
        <v>0</v>
      </c>
      <c r="F103" s="172">
        <v>0</v>
      </c>
    </row>
    <row r="104" spans="1:6" x14ac:dyDescent="0.2">
      <c r="A104" s="26">
        <v>39</v>
      </c>
      <c r="B104" s="151" t="s">
        <v>758</v>
      </c>
      <c r="C104" s="168">
        <v>15</v>
      </c>
      <c r="D104" s="167">
        <v>15</v>
      </c>
      <c r="E104" s="167">
        <v>15</v>
      </c>
      <c r="F104" s="172">
        <v>0</v>
      </c>
    </row>
    <row r="105" spans="1:6" x14ac:dyDescent="0.2">
      <c r="A105" s="26">
        <v>40</v>
      </c>
      <c r="B105" s="151" t="s">
        <v>217</v>
      </c>
      <c r="C105" s="168">
        <v>270</v>
      </c>
      <c r="D105" s="167">
        <v>270</v>
      </c>
      <c r="E105" s="167">
        <v>270</v>
      </c>
      <c r="F105" s="172">
        <v>270</v>
      </c>
    </row>
    <row r="106" spans="1:6" x14ac:dyDescent="0.2">
      <c r="A106" s="26">
        <v>41</v>
      </c>
      <c r="B106" s="151" t="s">
        <v>1043</v>
      </c>
      <c r="C106" s="168">
        <v>0</v>
      </c>
      <c r="D106" s="167">
        <v>0</v>
      </c>
      <c r="E106" s="167">
        <v>0</v>
      </c>
      <c r="F106" s="172">
        <v>0</v>
      </c>
    </row>
    <row r="107" spans="1:6" x14ac:dyDescent="0.2">
      <c r="A107" s="26">
        <v>42</v>
      </c>
      <c r="B107" s="151" t="s">
        <v>666</v>
      </c>
      <c r="C107" s="168">
        <v>0</v>
      </c>
      <c r="D107" s="167">
        <v>0</v>
      </c>
      <c r="E107" s="167">
        <v>0</v>
      </c>
      <c r="F107" s="172">
        <v>0</v>
      </c>
    </row>
    <row r="108" spans="1:6" x14ac:dyDescent="0.2">
      <c r="A108" s="26">
        <v>43</v>
      </c>
      <c r="B108" s="151" t="s">
        <v>344</v>
      </c>
      <c r="C108" s="168">
        <v>606</v>
      </c>
      <c r="D108" s="167">
        <v>616</v>
      </c>
      <c r="E108" s="167">
        <v>624</v>
      </c>
      <c r="F108" s="172">
        <v>377</v>
      </c>
    </row>
    <row r="109" spans="1:6" x14ac:dyDescent="0.2">
      <c r="A109" s="26">
        <v>44</v>
      </c>
      <c r="B109" s="151" t="s">
        <v>885</v>
      </c>
      <c r="C109" s="168">
        <v>0</v>
      </c>
      <c r="D109" s="167">
        <v>0</v>
      </c>
      <c r="E109" s="167">
        <v>0</v>
      </c>
      <c r="F109" s="172">
        <v>0</v>
      </c>
    </row>
    <row r="110" spans="1:6" x14ac:dyDescent="0.2">
      <c r="A110" s="26">
        <v>45</v>
      </c>
      <c r="B110" s="151" t="s">
        <v>710</v>
      </c>
      <c r="C110" s="168">
        <v>145</v>
      </c>
      <c r="D110" s="167">
        <v>145</v>
      </c>
      <c r="E110" s="167">
        <v>145</v>
      </c>
      <c r="F110" s="172">
        <v>145</v>
      </c>
    </row>
    <row r="111" spans="1:6" x14ac:dyDescent="0.2">
      <c r="A111" s="26">
        <v>46</v>
      </c>
      <c r="B111" s="151" t="s">
        <v>218</v>
      </c>
      <c r="C111" s="168">
        <v>386</v>
      </c>
      <c r="D111" s="167">
        <v>402</v>
      </c>
      <c r="E111" s="167">
        <v>417</v>
      </c>
      <c r="F111" s="172">
        <v>417</v>
      </c>
    </row>
    <row r="112" spans="1:6" x14ac:dyDescent="0.2">
      <c r="A112" s="26">
        <v>47</v>
      </c>
      <c r="B112" s="151" t="s">
        <v>667</v>
      </c>
      <c r="C112" s="168">
        <v>11</v>
      </c>
      <c r="D112" s="167">
        <v>11</v>
      </c>
      <c r="E112" s="167">
        <v>11</v>
      </c>
      <c r="F112" s="172">
        <v>11</v>
      </c>
    </row>
    <row r="113" spans="1:6" x14ac:dyDescent="0.2">
      <c r="A113" s="26">
        <v>48</v>
      </c>
      <c r="B113" s="151" t="s">
        <v>568</v>
      </c>
      <c r="C113" s="168">
        <v>117</v>
      </c>
      <c r="D113" s="167">
        <v>117</v>
      </c>
      <c r="E113" s="167">
        <v>117</v>
      </c>
      <c r="F113" s="172">
        <v>117</v>
      </c>
    </row>
    <row r="114" spans="1:6" x14ac:dyDescent="0.2">
      <c r="A114" s="26">
        <v>49</v>
      </c>
      <c r="B114" s="151" t="s">
        <v>23</v>
      </c>
      <c r="C114" s="168">
        <v>582</v>
      </c>
      <c r="D114" s="167">
        <v>592</v>
      </c>
      <c r="E114" s="167">
        <v>597</v>
      </c>
      <c r="F114" s="172">
        <v>586</v>
      </c>
    </row>
    <row r="115" spans="1:6" x14ac:dyDescent="0.2">
      <c r="A115" s="26">
        <v>50</v>
      </c>
      <c r="B115" s="151" t="s">
        <v>1044</v>
      </c>
      <c r="C115" s="168">
        <v>112</v>
      </c>
      <c r="D115" s="167">
        <v>114</v>
      </c>
      <c r="E115" s="167">
        <v>116</v>
      </c>
      <c r="F115" s="172">
        <v>0</v>
      </c>
    </row>
    <row r="116" spans="1:6" x14ac:dyDescent="0.2">
      <c r="A116" s="26">
        <v>51</v>
      </c>
      <c r="B116" s="151" t="s">
        <v>668</v>
      </c>
      <c r="C116" s="168">
        <v>12</v>
      </c>
      <c r="D116" s="167">
        <v>12</v>
      </c>
      <c r="E116" s="167">
        <v>12</v>
      </c>
      <c r="F116" s="172">
        <v>12</v>
      </c>
    </row>
    <row r="117" spans="1:6" x14ac:dyDescent="0.2">
      <c r="A117" s="26">
        <v>52</v>
      </c>
      <c r="B117" s="151" t="s">
        <v>276</v>
      </c>
      <c r="C117" s="168">
        <v>96</v>
      </c>
      <c r="D117" s="167">
        <v>96</v>
      </c>
      <c r="E117" s="167">
        <v>96</v>
      </c>
      <c r="F117" s="172">
        <v>0</v>
      </c>
    </row>
    <row r="118" spans="1:6" x14ac:dyDescent="0.2">
      <c r="A118" s="26">
        <v>53</v>
      </c>
      <c r="B118" s="151" t="s">
        <v>327</v>
      </c>
      <c r="C118" s="168">
        <v>72</v>
      </c>
      <c r="D118" s="167">
        <v>75</v>
      </c>
      <c r="E118" s="167">
        <v>77</v>
      </c>
      <c r="F118" s="172">
        <v>77</v>
      </c>
    </row>
    <row r="119" spans="1:6" x14ac:dyDescent="0.2">
      <c r="A119" s="26">
        <v>54</v>
      </c>
      <c r="B119" s="151" t="s">
        <v>368</v>
      </c>
      <c r="C119" s="168">
        <v>260</v>
      </c>
      <c r="D119" s="167">
        <v>260</v>
      </c>
      <c r="E119" s="167">
        <v>260</v>
      </c>
      <c r="F119" s="172">
        <v>0</v>
      </c>
    </row>
    <row r="120" spans="1:6" x14ac:dyDescent="0.2">
      <c r="A120" s="26">
        <v>55</v>
      </c>
      <c r="B120" s="151" t="s">
        <v>422</v>
      </c>
      <c r="C120" s="168">
        <v>91</v>
      </c>
      <c r="D120" s="167">
        <v>91</v>
      </c>
      <c r="E120" s="167">
        <v>91</v>
      </c>
      <c r="F120" s="172">
        <v>30</v>
      </c>
    </row>
    <row r="121" spans="1:6" x14ac:dyDescent="0.2">
      <c r="A121" s="26">
        <v>56</v>
      </c>
      <c r="B121" s="151" t="s">
        <v>111</v>
      </c>
      <c r="C121" s="168">
        <v>281</v>
      </c>
      <c r="D121" s="167">
        <v>281</v>
      </c>
      <c r="E121" s="167">
        <v>281</v>
      </c>
      <c r="F121" s="172">
        <v>281</v>
      </c>
    </row>
    <row r="122" spans="1:6" x14ac:dyDescent="0.2">
      <c r="A122" s="26">
        <v>57</v>
      </c>
      <c r="B122" s="151" t="s">
        <v>759</v>
      </c>
      <c r="C122" s="168">
        <v>863</v>
      </c>
      <c r="D122" s="167">
        <v>887</v>
      </c>
      <c r="E122" s="167">
        <v>845</v>
      </c>
      <c r="F122" s="172">
        <v>845</v>
      </c>
    </row>
    <row r="123" spans="1:6" x14ac:dyDescent="0.2">
      <c r="A123" s="26">
        <v>58</v>
      </c>
      <c r="B123" s="151" t="s">
        <v>949</v>
      </c>
      <c r="C123" s="168">
        <v>33</v>
      </c>
      <c r="D123" s="167">
        <v>33</v>
      </c>
      <c r="E123" s="167">
        <v>33</v>
      </c>
      <c r="F123" s="172">
        <v>33</v>
      </c>
    </row>
    <row r="124" spans="1:6" x14ac:dyDescent="0.2">
      <c r="A124" s="26">
        <v>59</v>
      </c>
      <c r="B124" s="151" t="s">
        <v>711</v>
      </c>
      <c r="C124" s="168">
        <v>49</v>
      </c>
      <c r="D124" s="167">
        <v>49</v>
      </c>
      <c r="E124" s="167">
        <v>49</v>
      </c>
      <c r="F124" s="172">
        <v>49</v>
      </c>
    </row>
    <row r="125" spans="1:6" x14ac:dyDescent="0.2">
      <c r="A125" s="26">
        <v>60</v>
      </c>
      <c r="B125" s="151" t="s">
        <v>345</v>
      </c>
      <c r="C125" s="168">
        <v>3400</v>
      </c>
      <c r="D125" s="167">
        <v>3500</v>
      </c>
      <c r="E125" s="167">
        <v>3599</v>
      </c>
      <c r="F125" s="172">
        <v>3599</v>
      </c>
    </row>
    <row r="126" spans="1:6" x14ac:dyDescent="0.2">
      <c r="A126" s="26">
        <v>61</v>
      </c>
      <c r="B126" s="151" t="s">
        <v>302</v>
      </c>
      <c r="C126" s="168">
        <v>354</v>
      </c>
      <c r="D126" s="167">
        <v>362</v>
      </c>
      <c r="E126" s="167">
        <v>370</v>
      </c>
      <c r="F126" s="172">
        <v>0</v>
      </c>
    </row>
    <row r="127" spans="1:6" x14ac:dyDescent="0.2">
      <c r="A127" s="26">
        <v>62</v>
      </c>
      <c r="B127" s="151" t="s">
        <v>482</v>
      </c>
      <c r="C127" s="168">
        <v>0</v>
      </c>
      <c r="D127" s="167">
        <v>0</v>
      </c>
      <c r="E127" s="167">
        <v>0</v>
      </c>
      <c r="F127" s="172">
        <v>0</v>
      </c>
    </row>
    <row r="128" spans="1:6" x14ac:dyDescent="0.2">
      <c r="A128" s="26">
        <v>63</v>
      </c>
      <c r="B128" s="151" t="s">
        <v>569</v>
      </c>
      <c r="C128" s="168">
        <v>643</v>
      </c>
      <c r="D128" s="167">
        <v>663</v>
      </c>
      <c r="E128" s="167">
        <v>723</v>
      </c>
      <c r="F128" s="172">
        <v>723</v>
      </c>
    </row>
    <row r="129" spans="1:6" x14ac:dyDescent="0.2">
      <c r="A129" s="26">
        <v>64</v>
      </c>
      <c r="B129" s="151" t="s">
        <v>886</v>
      </c>
      <c r="C129" s="168">
        <v>92</v>
      </c>
      <c r="D129" s="167">
        <v>125</v>
      </c>
      <c r="E129" s="167">
        <v>147</v>
      </c>
      <c r="F129" s="172">
        <v>147</v>
      </c>
    </row>
    <row r="130" spans="1:6" x14ac:dyDescent="0.2">
      <c r="A130" s="26">
        <v>65</v>
      </c>
      <c r="B130" s="151" t="s">
        <v>546</v>
      </c>
      <c r="C130" s="168">
        <v>90</v>
      </c>
      <c r="D130" s="167">
        <v>90</v>
      </c>
      <c r="E130" s="167">
        <v>90</v>
      </c>
      <c r="F130" s="172">
        <v>90</v>
      </c>
    </row>
    <row r="131" spans="1:6" x14ac:dyDescent="0.2">
      <c r="A131" s="26">
        <v>66</v>
      </c>
      <c r="B131" s="151" t="s">
        <v>219</v>
      </c>
      <c r="C131" s="168">
        <v>100</v>
      </c>
      <c r="D131" s="167">
        <v>100</v>
      </c>
      <c r="E131" s="167">
        <v>100</v>
      </c>
      <c r="F131" s="172">
        <v>100</v>
      </c>
    </row>
    <row r="132" spans="1:6" x14ac:dyDescent="0.2">
      <c r="A132" s="26">
        <v>67</v>
      </c>
      <c r="B132" s="151" t="s">
        <v>887</v>
      </c>
      <c r="C132" s="168">
        <v>180</v>
      </c>
      <c r="D132" s="167">
        <v>180</v>
      </c>
      <c r="E132" s="167">
        <v>179</v>
      </c>
      <c r="F132" s="172">
        <v>179</v>
      </c>
    </row>
    <row r="133" spans="1:6" x14ac:dyDescent="0.2">
      <c r="A133" s="26">
        <v>68</v>
      </c>
      <c r="B133" s="151" t="s">
        <v>515</v>
      </c>
      <c r="C133" s="168">
        <v>6</v>
      </c>
      <c r="D133" s="167">
        <v>6</v>
      </c>
      <c r="E133" s="167">
        <v>6</v>
      </c>
      <c r="F133" s="172">
        <v>0</v>
      </c>
    </row>
    <row r="134" spans="1:6" x14ac:dyDescent="0.2">
      <c r="A134" s="26">
        <v>69</v>
      </c>
      <c r="B134" s="151" t="s">
        <v>712</v>
      </c>
      <c r="C134" s="168">
        <v>931</v>
      </c>
      <c r="D134" s="167">
        <v>931</v>
      </c>
      <c r="E134" s="167">
        <v>931</v>
      </c>
      <c r="F134" s="172">
        <v>931</v>
      </c>
    </row>
    <row r="135" spans="1:6" x14ac:dyDescent="0.2">
      <c r="A135" s="26">
        <v>70</v>
      </c>
      <c r="B135" s="151" t="s">
        <v>713</v>
      </c>
      <c r="C135" s="168">
        <v>20</v>
      </c>
      <c r="D135" s="167">
        <v>20</v>
      </c>
      <c r="E135" s="167">
        <v>20</v>
      </c>
      <c r="F135" s="172">
        <v>2</v>
      </c>
    </row>
    <row r="136" spans="1:6" x14ac:dyDescent="0.2">
      <c r="A136" s="26">
        <v>71</v>
      </c>
      <c r="B136" s="151" t="s">
        <v>24</v>
      </c>
      <c r="C136" s="168">
        <v>0</v>
      </c>
      <c r="D136" s="168">
        <v>0</v>
      </c>
      <c r="E136" s="167">
        <v>0</v>
      </c>
      <c r="F136" s="172">
        <v>0</v>
      </c>
    </row>
    <row r="137" spans="1:6" x14ac:dyDescent="0.2">
      <c r="A137" s="26">
        <v>72</v>
      </c>
      <c r="B137" s="151" t="s">
        <v>760</v>
      </c>
      <c r="C137" s="168">
        <v>0</v>
      </c>
      <c r="D137" s="167">
        <v>0</v>
      </c>
      <c r="E137" s="167">
        <v>0</v>
      </c>
      <c r="F137" s="172">
        <v>0</v>
      </c>
    </row>
    <row r="138" spans="1:6" x14ac:dyDescent="0.2">
      <c r="A138" s="26">
        <v>73</v>
      </c>
      <c r="B138" s="151" t="s">
        <v>124</v>
      </c>
      <c r="C138" s="168">
        <v>727</v>
      </c>
      <c r="D138" s="167">
        <v>737</v>
      </c>
      <c r="E138" s="167">
        <v>747</v>
      </c>
      <c r="F138" s="172">
        <v>477</v>
      </c>
    </row>
    <row r="139" spans="1:6" x14ac:dyDescent="0.2">
      <c r="A139" s="26">
        <v>74</v>
      </c>
      <c r="B139" s="151" t="s">
        <v>8</v>
      </c>
      <c r="C139" s="168">
        <v>237</v>
      </c>
      <c r="D139" s="167">
        <v>241</v>
      </c>
      <c r="E139" s="167">
        <v>278</v>
      </c>
      <c r="F139" s="172">
        <v>278</v>
      </c>
    </row>
    <row r="140" spans="1:6" x14ac:dyDescent="0.2">
      <c r="A140" s="26">
        <v>75</v>
      </c>
      <c r="B140" s="151" t="s">
        <v>888</v>
      </c>
      <c r="C140" s="168">
        <v>0</v>
      </c>
      <c r="D140" s="167">
        <v>0</v>
      </c>
      <c r="E140" s="167">
        <v>0</v>
      </c>
      <c r="F140" s="172">
        <v>0</v>
      </c>
    </row>
    <row r="141" spans="1:6" x14ac:dyDescent="0.2">
      <c r="A141" s="26">
        <v>76</v>
      </c>
      <c r="B141" s="151" t="s">
        <v>950</v>
      </c>
      <c r="C141" s="168">
        <v>0</v>
      </c>
      <c r="D141" s="167">
        <v>0</v>
      </c>
      <c r="E141" s="167">
        <v>0</v>
      </c>
      <c r="F141" s="172">
        <v>0</v>
      </c>
    </row>
    <row r="142" spans="1:6" x14ac:dyDescent="0.2">
      <c r="A142" s="26">
        <v>77</v>
      </c>
      <c r="B142" s="151" t="s">
        <v>626</v>
      </c>
      <c r="C142" s="168">
        <v>0</v>
      </c>
      <c r="D142" s="167">
        <v>0</v>
      </c>
      <c r="E142" s="167">
        <v>0</v>
      </c>
      <c r="F142" s="172">
        <v>0</v>
      </c>
    </row>
    <row r="143" spans="1:6" x14ac:dyDescent="0.2">
      <c r="A143" s="26">
        <v>78</v>
      </c>
      <c r="B143" s="151" t="s">
        <v>423</v>
      </c>
      <c r="C143" s="168">
        <v>20</v>
      </c>
      <c r="D143" s="167">
        <v>20</v>
      </c>
      <c r="E143" s="167">
        <v>20</v>
      </c>
      <c r="F143" s="172">
        <v>8</v>
      </c>
    </row>
    <row r="144" spans="1:6" x14ac:dyDescent="0.2">
      <c r="A144" s="26">
        <v>79</v>
      </c>
      <c r="B144" s="151" t="s">
        <v>516</v>
      </c>
      <c r="C144" s="168">
        <v>37</v>
      </c>
      <c r="D144" s="167">
        <v>37</v>
      </c>
      <c r="E144" s="167">
        <v>37</v>
      </c>
      <c r="F144" s="172">
        <v>37</v>
      </c>
    </row>
    <row r="145" spans="1:6" x14ac:dyDescent="0.2">
      <c r="A145" s="26">
        <v>80</v>
      </c>
      <c r="B145" s="151" t="s">
        <v>761</v>
      </c>
      <c r="C145" s="168">
        <v>1063</v>
      </c>
      <c r="D145" s="167">
        <v>1067</v>
      </c>
      <c r="E145" s="167">
        <v>1083</v>
      </c>
      <c r="F145" s="172">
        <v>857</v>
      </c>
    </row>
    <row r="146" spans="1:6" x14ac:dyDescent="0.2">
      <c r="A146" s="26">
        <v>81</v>
      </c>
      <c r="B146" s="151" t="s">
        <v>517</v>
      </c>
      <c r="C146" s="168">
        <v>91</v>
      </c>
      <c r="D146" s="167">
        <v>121</v>
      </c>
      <c r="E146" s="167">
        <v>127</v>
      </c>
      <c r="F146" s="172">
        <v>127</v>
      </c>
    </row>
    <row r="147" spans="1:6" x14ac:dyDescent="0.2">
      <c r="A147" s="26">
        <v>82</v>
      </c>
      <c r="B147" s="151" t="s">
        <v>570</v>
      </c>
      <c r="C147" s="168">
        <v>23</v>
      </c>
      <c r="D147" s="167">
        <v>23</v>
      </c>
      <c r="E147" s="167">
        <v>23</v>
      </c>
      <c r="F147" s="172">
        <v>23</v>
      </c>
    </row>
    <row r="148" spans="1:6" x14ac:dyDescent="0.2">
      <c r="A148" s="26">
        <v>83</v>
      </c>
      <c r="B148" s="151" t="s">
        <v>762</v>
      </c>
      <c r="C148" s="168">
        <v>0</v>
      </c>
      <c r="D148" s="167">
        <v>0</v>
      </c>
      <c r="E148" s="167">
        <v>0</v>
      </c>
      <c r="F148" s="172">
        <v>0</v>
      </c>
    </row>
    <row r="149" spans="1:6" x14ac:dyDescent="0.2">
      <c r="A149" s="26">
        <v>84</v>
      </c>
      <c r="B149" s="151" t="s">
        <v>807</v>
      </c>
      <c r="C149" s="168">
        <v>0</v>
      </c>
      <c r="D149" s="167">
        <v>0</v>
      </c>
      <c r="E149" s="167">
        <v>0</v>
      </c>
      <c r="F149" s="172">
        <v>0</v>
      </c>
    </row>
    <row r="150" spans="1:6" x14ac:dyDescent="0.2">
      <c r="A150" s="26">
        <v>85</v>
      </c>
      <c r="B150" s="151" t="s">
        <v>951</v>
      </c>
      <c r="C150" s="168">
        <v>0</v>
      </c>
      <c r="D150" s="167">
        <v>0</v>
      </c>
      <c r="E150" s="167">
        <v>0</v>
      </c>
      <c r="F150" s="172">
        <v>0</v>
      </c>
    </row>
    <row r="151" spans="1:6" x14ac:dyDescent="0.2">
      <c r="A151" s="26">
        <v>86</v>
      </c>
      <c r="B151" s="151" t="s">
        <v>518</v>
      </c>
      <c r="C151" s="168">
        <v>15</v>
      </c>
      <c r="D151" s="167">
        <v>15</v>
      </c>
      <c r="E151" s="167">
        <v>15</v>
      </c>
      <c r="F151" s="172">
        <v>15</v>
      </c>
    </row>
    <row r="152" spans="1:6" x14ac:dyDescent="0.2">
      <c r="A152" s="26">
        <v>87</v>
      </c>
      <c r="B152" s="151" t="s">
        <v>519</v>
      </c>
      <c r="C152" s="168">
        <v>632</v>
      </c>
      <c r="D152" s="167">
        <v>642</v>
      </c>
      <c r="E152" s="167">
        <v>653</v>
      </c>
      <c r="F152" s="172">
        <v>653</v>
      </c>
    </row>
    <row r="153" spans="1:6" x14ac:dyDescent="0.2">
      <c r="A153" s="26">
        <v>88</v>
      </c>
      <c r="B153" s="151" t="s">
        <v>669</v>
      </c>
      <c r="C153" s="168">
        <v>45</v>
      </c>
      <c r="D153" s="167">
        <v>45</v>
      </c>
      <c r="E153" s="167">
        <v>45</v>
      </c>
      <c r="F153" s="172">
        <v>0</v>
      </c>
    </row>
    <row r="154" spans="1:6" x14ac:dyDescent="0.2">
      <c r="A154" s="26">
        <v>89</v>
      </c>
      <c r="B154" s="151" t="s">
        <v>714</v>
      </c>
      <c r="C154" s="168">
        <v>48</v>
      </c>
      <c r="D154" s="167">
        <v>48</v>
      </c>
      <c r="E154" s="167">
        <v>48</v>
      </c>
      <c r="F154" s="172">
        <v>48</v>
      </c>
    </row>
    <row r="155" spans="1:6" x14ac:dyDescent="0.2">
      <c r="A155" s="26">
        <v>90</v>
      </c>
      <c r="B155" s="151" t="s">
        <v>571</v>
      </c>
      <c r="C155" s="168">
        <v>0</v>
      </c>
      <c r="D155" s="167">
        <v>0</v>
      </c>
      <c r="E155" s="167">
        <v>0</v>
      </c>
      <c r="F155" s="172">
        <v>0</v>
      </c>
    </row>
    <row r="156" spans="1:6" x14ac:dyDescent="0.2">
      <c r="A156" s="26">
        <v>91</v>
      </c>
      <c r="B156" s="151" t="s">
        <v>763</v>
      </c>
      <c r="C156" s="168">
        <v>27</v>
      </c>
      <c r="D156" s="167">
        <v>27</v>
      </c>
      <c r="E156" s="167">
        <v>28</v>
      </c>
      <c r="F156" s="172">
        <v>28</v>
      </c>
    </row>
    <row r="157" spans="1:6" x14ac:dyDescent="0.2">
      <c r="A157" s="26">
        <v>92</v>
      </c>
      <c r="B157" s="151" t="s">
        <v>764</v>
      </c>
      <c r="C157" s="168">
        <v>14</v>
      </c>
      <c r="D157" s="167">
        <v>14</v>
      </c>
      <c r="E157" s="167">
        <v>14</v>
      </c>
      <c r="F157" s="172">
        <v>0</v>
      </c>
    </row>
    <row r="158" spans="1:6" x14ac:dyDescent="0.2">
      <c r="A158" s="26">
        <v>93</v>
      </c>
      <c r="B158" s="151" t="s">
        <v>889</v>
      </c>
      <c r="C158" s="168">
        <v>0</v>
      </c>
      <c r="D158" s="167">
        <v>0</v>
      </c>
      <c r="E158" s="167">
        <v>0</v>
      </c>
      <c r="F158" s="172">
        <v>0</v>
      </c>
    </row>
    <row r="159" spans="1:6" x14ac:dyDescent="0.2">
      <c r="A159" s="26">
        <v>94</v>
      </c>
      <c r="B159" s="151" t="s">
        <v>808</v>
      </c>
      <c r="C159" s="168">
        <v>32</v>
      </c>
      <c r="D159" s="167">
        <v>32</v>
      </c>
      <c r="E159" s="167">
        <v>32</v>
      </c>
      <c r="F159" s="172">
        <v>32</v>
      </c>
    </row>
    <row r="160" spans="1:6" x14ac:dyDescent="0.2">
      <c r="A160" s="26">
        <v>95</v>
      </c>
      <c r="B160" s="151" t="s">
        <v>890</v>
      </c>
      <c r="C160" s="168">
        <v>0</v>
      </c>
      <c r="D160" s="167">
        <v>0</v>
      </c>
      <c r="E160" s="167">
        <v>0</v>
      </c>
      <c r="F160" s="172">
        <v>0</v>
      </c>
    </row>
    <row r="161" spans="1:6" x14ac:dyDescent="0.2">
      <c r="A161" s="26">
        <v>96</v>
      </c>
      <c r="B161" s="151" t="s">
        <v>572</v>
      </c>
      <c r="C161" s="168">
        <v>411</v>
      </c>
      <c r="D161" s="167">
        <v>411</v>
      </c>
      <c r="E161" s="167">
        <v>411</v>
      </c>
      <c r="F161" s="172">
        <v>411</v>
      </c>
    </row>
    <row r="162" spans="1:6" x14ac:dyDescent="0.2">
      <c r="A162" s="26">
        <v>97</v>
      </c>
      <c r="B162" s="151" t="s">
        <v>125</v>
      </c>
      <c r="C162" s="168">
        <v>160</v>
      </c>
      <c r="D162" s="167">
        <v>165</v>
      </c>
      <c r="E162" s="167">
        <v>170</v>
      </c>
      <c r="F162" s="172">
        <v>170</v>
      </c>
    </row>
    <row r="163" spans="1:6" x14ac:dyDescent="0.2">
      <c r="A163" s="26">
        <v>98</v>
      </c>
      <c r="B163" s="151" t="s">
        <v>627</v>
      </c>
      <c r="C163" s="168">
        <v>35</v>
      </c>
      <c r="D163" s="167">
        <v>33</v>
      </c>
      <c r="E163" s="167">
        <v>33</v>
      </c>
      <c r="F163" s="172">
        <v>2</v>
      </c>
    </row>
    <row r="164" spans="1:6" x14ac:dyDescent="0.2">
      <c r="A164" s="26">
        <v>99</v>
      </c>
      <c r="B164" s="151" t="s">
        <v>143</v>
      </c>
      <c r="C164" s="168">
        <v>1138</v>
      </c>
      <c r="D164" s="167">
        <v>1151</v>
      </c>
      <c r="E164" s="167">
        <v>1172</v>
      </c>
      <c r="F164" s="172">
        <v>1172</v>
      </c>
    </row>
    <row r="165" spans="1:6" x14ac:dyDescent="0.2">
      <c r="A165" s="26">
        <v>100</v>
      </c>
      <c r="B165" s="151" t="s">
        <v>809</v>
      </c>
      <c r="C165" s="168">
        <v>314</v>
      </c>
      <c r="D165" s="167">
        <v>324</v>
      </c>
      <c r="E165" s="167">
        <v>334</v>
      </c>
      <c r="F165" s="172">
        <v>334</v>
      </c>
    </row>
    <row r="166" spans="1:6" x14ac:dyDescent="0.2">
      <c r="A166" s="26">
        <v>101</v>
      </c>
      <c r="B166" s="151" t="s">
        <v>371</v>
      </c>
      <c r="C166" s="168">
        <v>9</v>
      </c>
      <c r="D166" s="167">
        <v>9</v>
      </c>
      <c r="E166" s="167">
        <v>9</v>
      </c>
      <c r="F166" s="172">
        <v>0</v>
      </c>
    </row>
    <row r="167" spans="1:6" x14ac:dyDescent="0.2">
      <c r="A167" s="26">
        <v>102</v>
      </c>
      <c r="B167" s="151" t="s">
        <v>670</v>
      </c>
      <c r="C167" s="168">
        <v>230</v>
      </c>
      <c r="D167" s="167">
        <v>233</v>
      </c>
      <c r="E167" s="167">
        <v>234</v>
      </c>
      <c r="F167" s="172">
        <v>232</v>
      </c>
    </row>
    <row r="168" spans="1:6" x14ac:dyDescent="0.2">
      <c r="A168" s="26">
        <v>103</v>
      </c>
      <c r="B168" s="151" t="s">
        <v>14</v>
      </c>
      <c r="C168" s="168">
        <v>1221</v>
      </c>
      <c r="D168" s="167">
        <v>1206</v>
      </c>
      <c r="E168" s="167">
        <v>1215</v>
      </c>
      <c r="F168" s="172">
        <v>1215</v>
      </c>
    </row>
    <row r="169" spans="1:6" x14ac:dyDescent="0.2">
      <c r="A169" s="26">
        <v>104</v>
      </c>
      <c r="B169" s="151" t="s">
        <v>520</v>
      </c>
      <c r="C169" s="168">
        <v>176</v>
      </c>
      <c r="D169" s="167">
        <v>176</v>
      </c>
      <c r="E169" s="167">
        <v>176</v>
      </c>
      <c r="F169" s="172">
        <v>176</v>
      </c>
    </row>
    <row r="170" spans="1:6" x14ac:dyDescent="0.2">
      <c r="A170" s="26">
        <v>105</v>
      </c>
      <c r="B170" s="151" t="s">
        <v>765</v>
      </c>
      <c r="C170" s="168">
        <v>29</v>
      </c>
      <c r="D170" s="167">
        <v>29</v>
      </c>
      <c r="E170" s="167">
        <v>29</v>
      </c>
      <c r="F170" s="172">
        <v>0</v>
      </c>
    </row>
    <row r="171" spans="1:6" x14ac:dyDescent="0.2">
      <c r="A171" s="26">
        <v>106</v>
      </c>
      <c r="B171" s="151" t="s">
        <v>810</v>
      </c>
      <c r="C171" s="168">
        <v>0</v>
      </c>
      <c r="D171" s="167">
        <v>0</v>
      </c>
      <c r="E171" s="167">
        <v>5</v>
      </c>
      <c r="F171" s="172">
        <v>5</v>
      </c>
    </row>
    <row r="172" spans="1:6" x14ac:dyDescent="0.2">
      <c r="A172" s="26">
        <v>107</v>
      </c>
      <c r="B172" s="151" t="s">
        <v>952</v>
      </c>
      <c r="C172" s="168">
        <v>0</v>
      </c>
      <c r="D172" s="168">
        <v>0</v>
      </c>
      <c r="E172" s="168">
        <v>0</v>
      </c>
      <c r="F172" s="172">
        <v>0</v>
      </c>
    </row>
    <row r="173" spans="1:6" x14ac:dyDescent="0.2">
      <c r="A173" s="26">
        <v>108</v>
      </c>
      <c r="B173" s="151" t="s">
        <v>628</v>
      </c>
      <c r="C173" s="168">
        <v>0</v>
      </c>
      <c r="D173" s="167">
        <v>1734</v>
      </c>
      <c r="E173" s="167">
        <v>1734</v>
      </c>
      <c r="F173" s="172">
        <v>1734</v>
      </c>
    </row>
    <row r="174" spans="1:6" x14ac:dyDescent="0.2">
      <c r="A174" s="26">
        <v>109</v>
      </c>
      <c r="B174" s="151" t="s">
        <v>424</v>
      </c>
      <c r="C174" s="168">
        <v>130</v>
      </c>
      <c r="D174" s="167">
        <v>130</v>
      </c>
      <c r="E174" s="167">
        <v>130</v>
      </c>
      <c r="F174" s="172">
        <v>3</v>
      </c>
    </row>
    <row r="175" spans="1:6" x14ac:dyDescent="0.2">
      <c r="A175" s="26">
        <v>110</v>
      </c>
      <c r="B175" s="151" t="s">
        <v>425</v>
      </c>
      <c r="C175" s="168">
        <v>689</v>
      </c>
      <c r="D175" s="167">
        <v>690</v>
      </c>
      <c r="E175" s="167">
        <v>688</v>
      </c>
      <c r="F175" s="172">
        <v>659</v>
      </c>
    </row>
    <row r="176" spans="1:6" x14ac:dyDescent="0.2">
      <c r="A176" s="26">
        <v>111</v>
      </c>
      <c r="B176" s="151" t="s">
        <v>25</v>
      </c>
      <c r="C176" s="168">
        <v>702</v>
      </c>
      <c r="D176" s="167">
        <v>763</v>
      </c>
      <c r="E176" s="167">
        <v>758</v>
      </c>
      <c r="F176" s="172">
        <v>0</v>
      </c>
    </row>
    <row r="177" spans="1:6" x14ac:dyDescent="0.2">
      <c r="A177" s="26">
        <v>112</v>
      </c>
      <c r="B177" s="151" t="s">
        <v>629</v>
      </c>
      <c r="C177" s="168">
        <v>18</v>
      </c>
      <c r="D177" s="167">
        <v>18</v>
      </c>
      <c r="E177" s="167">
        <v>18</v>
      </c>
      <c r="F177" s="172">
        <v>18</v>
      </c>
    </row>
    <row r="178" spans="1:6" x14ac:dyDescent="0.2">
      <c r="A178" s="26">
        <v>113</v>
      </c>
      <c r="B178" s="151" t="s">
        <v>346</v>
      </c>
      <c r="C178" s="168">
        <v>40</v>
      </c>
      <c r="D178" s="167">
        <v>40</v>
      </c>
      <c r="E178" s="167">
        <v>40</v>
      </c>
      <c r="F178" s="172">
        <v>0</v>
      </c>
    </row>
    <row r="179" spans="1:6" x14ac:dyDescent="0.2">
      <c r="A179" s="26">
        <v>114</v>
      </c>
      <c r="B179" s="151" t="s">
        <v>521</v>
      </c>
      <c r="C179" s="168">
        <v>57</v>
      </c>
      <c r="D179" s="167">
        <v>57</v>
      </c>
      <c r="E179" s="167">
        <v>57</v>
      </c>
      <c r="F179" s="172">
        <v>0</v>
      </c>
    </row>
    <row r="180" spans="1:6" x14ac:dyDescent="0.2">
      <c r="A180" s="26">
        <v>115</v>
      </c>
      <c r="B180" s="151" t="s">
        <v>573</v>
      </c>
      <c r="C180" s="168">
        <v>272</v>
      </c>
      <c r="D180" s="167">
        <v>268</v>
      </c>
      <c r="E180" s="167">
        <v>276</v>
      </c>
      <c r="F180" s="172">
        <v>276</v>
      </c>
    </row>
    <row r="181" spans="1:6" x14ac:dyDescent="0.2">
      <c r="A181" s="26">
        <v>116</v>
      </c>
      <c r="B181" s="151" t="s">
        <v>574</v>
      </c>
      <c r="C181" s="168">
        <v>3</v>
      </c>
      <c r="D181" s="167">
        <v>3</v>
      </c>
      <c r="E181" s="167">
        <v>3</v>
      </c>
      <c r="F181" s="172">
        <v>3</v>
      </c>
    </row>
    <row r="182" spans="1:6" x14ac:dyDescent="0.2">
      <c r="A182" s="26">
        <v>117</v>
      </c>
      <c r="B182" s="151" t="s">
        <v>811</v>
      </c>
      <c r="C182" s="168">
        <v>3151</v>
      </c>
      <c r="D182" s="167">
        <v>3151</v>
      </c>
      <c r="E182" s="167">
        <v>3151</v>
      </c>
      <c r="F182" s="172">
        <v>347</v>
      </c>
    </row>
    <row r="183" spans="1:6" x14ac:dyDescent="0.2">
      <c r="A183" s="26">
        <v>118</v>
      </c>
      <c r="B183" s="151" t="s">
        <v>812</v>
      </c>
      <c r="C183" s="168">
        <v>26</v>
      </c>
      <c r="D183" s="167">
        <v>28</v>
      </c>
      <c r="E183" s="167">
        <v>29</v>
      </c>
      <c r="F183" s="172">
        <v>29</v>
      </c>
    </row>
    <row r="184" spans="1:6" x14ac:dyDescent="0.2">
      <c r="A184" s="26">
        <v>119</v>
      </c>
      <c r="B184" s="151" t="s">
        <v>716</v>
      </c>
      <c r="C184" s="168">
        <v>3216</v>
      </c>
      <c r="D184" s="167">
        <v>3293</v>
      </c>
      <c r="E184" s="167">
        <v>3317</v>
      </c>
      <c r="F184" s="172">
        <v>3317</v>
      </c>
    </row>
    <row r="185" spans="1:6" x14ac:dyDescent="0.2">
      <c r="A185" s="26">
        <v>120</v>
      </c>
      <c r="B185" s="151" t="s">
        <v>99</v>
      </c>
      <c r="C185" s="168">
        <v>117</v>
      </c>
      <c r="D185" s="167">
        <v>117</v>
      </c>
      <c r="E185" s="167">
        <v>117</v>
      </c>
      <c r="F185" s="172">
        <v>0</v>
      </c>
    </row>
    <row r="186" spans="1:6" x14ac:dyDescent="0.2">
      <c r="A186" s="26">
        <v>121</v>
      </c>
      <c r="B186" s="151" t="s">
        <v>220</v>
      </c>
      <c r="C186" s="168">
        <v>63</v>
      </c>
      <c r="D186" s="167">
        <v>63</v>
      </c>
      <c r="E186" s="167">
        <v>63</v>
      </c>
      <c r="F186" s="172">
        <v>18</v>
      </c>
    </row>
    <row r="187" spans="1:6" x14ac:dyDescent="0.2">
      <c r="A187" s="26">
        <v>122</v>
      </c>
      <c r="B187" s="151" t="s">
        <v>953</v>
      </c>
      <c r="C187" s="168">
        <v>0</v>
      </c>
      <c r="D187" s="167">
        <v>0</v>
      </c>
      <c r="E187" s="167">
        <v>0</v>
      </c>
      <c r="F187" s="172">
        <v>0</v>
      </c>
    </row>
    <row r="188" spans="1:6" x14ac:dyDescent="0.2">
      <c r="A188" s="26">
        <v>123</v>
      </c>
      <c r="B188" s="151" t="s">
        <v>126</v>
      </c>
      <c r="C188" s="168">
        <v>139</v>
      </c>
      <c r="D188" s="167">
        <v>139</v>
      </c>
      <c r="E188" s="167">
        <v>139</v>
      </c>
      <c r="F188" s="172">
        <v>22</v>
      </c>
    </row>
    <row r="189" spans="1:6" x14ac:dyDescent="0.2">
      <c r="A189" s="26">
        <v>124</v>
      </c>
      <c r="B189" s="151" t="s">
        <v>449</v>
      </c>
      <c r="C189" s="168">
        <v>160</v>
      </c>
      <c r="D189" s="167">
        <v>167</v>
      </c>
      <c r="E189" s="167">
        <v>156</v>
      </c>
      <c r="F189" s="172">
        <v>129</v>
      </c>
    </row>
    <row r="190" spans="1:6" x14ac:dyDescent="0.2">
      <c r="A190" s="26">
        <v>125</v>
      </c>
      <c r="B190" s="151" t="s">
        <v>766</v>
      </c>
      <c r="C190" s="168">
        <v>0</v>
      </c>
      <c r="D190" s="167">
        <v>0</v>
      </c>
      <c r="E190" s="167">
        <v>0</v>
      </c>
      <c r="F190" s="172">
        <v>0</v>
      </c>
    </row>
    <row r="191" spans="1:6" x14ac:dyDescent="0.2">
      <c r="A191" s="26">
        <v>126</v>
      </c>
      <c r="B191" s="151" t="s">
        <v>153</v>
      </c>
      <c r="C191" s="168">
        <v>669</v>
      </c>
      <c r="D191" s="167">
        <v>628</v>
      </c>
      <c r="E191" s="167">
        <v>638</v>
      </c>
      <c r="F191" s="172">
        <v>615</v>
      </c>
    </row>
    <row r="192" spans="1:6" x14ac:dyDescent="0.2">
      <c r="A192" s="26">
        <v>127</v>
      </c>
      <c r="B192" s="151" t="s">
        <v>813</v>
      </c>
      <c r="C192" s="168">
        <v>27</v>
      </c>
      <c r="D192" s="167">
        <v>27</v>
      </c>
      <c r="E192" s="167">
        <v>27</v>
      </c>
      <c r="F192" s="172">
        <v>27</v>
      </c>
    </row>
    <row r="193" spans="1:6" x14ac:dyDescent="0.2">
      <c r="A193" s="26">
        <v>128</v>
      </c>
      <c r="B193" s="151" t="s">
        <v>814</v>
      </c>
      <c r="C193" s="168">
        <v>0</v>
      </c>
      <c r="D193" s="167">
        <v>0</v>
      </c>
      <c r="E193" s="167">
        <v>0</v>
      </c>
      <c r="F193" s="172">
        <v>0</v>
      </c>
    </row>
    <row r="194" spans="1:6" x14ac:dyDescent="0.2">
      <c r="A194" s="26">
        <v>129</v>
      </c>
      <c r="B194" s="151" t="s">
        <v>630</v>
      </c>
      <c r="C194" s="168">
        <v>22</v>
      </c>
      <c r="D194" s="167">
        <v>22</v>
      </c>
      <c r="E194" s="167">
        <v>22</v>
      </c>
      <c r="F194" s="172">
        <v>22</v>
      </c>
    </row>
    <row r="195" spans="1:6" x14ac:dyDescent="0.2">
      <c r="A195" s="26">
        <v>130</v>
      </c>
      <c r="B195" s="151" t="s">
        <v>717</v>
      </c>
      <c r="C195" s="168">
        <v>94</v>
      </c>
      <c r="D195" s="167">
        <v>94</v>
      </c>
      <c r="E195" s="167">
        <v>102</v>
      </c>
      <c r="F195" s="172">
        <v>102</v>
      </c>
    </row>
    <row r="196" spans="1:6" x14ac:dyDescent="0.2">
      <c r="A196" s="26">
        <v>131</v>
      </c>
      <c r="B196" s="151" t="s">
        <v>718</v>
      </c>
      <c r="C196" s="168">
        <v>30</v>
      </c>
      <c r="D196" s="167">
        <v>30</v>
      </c>
      <c r="E196" s="167">
        <v>30</v>
      </c>
      <c r="F196" s="172">
        <v>0</v>
      </c>
    </row>
    <row r="197" spans="1:6" x14ac:dyDescent="0.2">
      <c r="A197" s="26">
        <v>132</v>
      </c>
      <c r="B197" s="151" t="s">
        <v>277</v>
      </c>
      <c r="C197" s="168">
        <v>6</v>
      </c>
      <c r="D197" s="167">
        <v>6</v>
      </c>
      <c r="E197" s="167">
        <v>6</v>
      </c>
      <c r="F197" s="172">
        <v>0</v>
      </c>
    </row>
    <row r="198" spans="1:6" x14ac:dyDescent="0.2">
      <c r="A198" s="26">
        <v>133</v>
      </c>
      <c r="B198" s="151" t="s">
        <v>184</v>
      </c>
      <c r="C198" s="168">
        <v>29</v>
      </c>
      <c r="D198" s="167">
        <v>20</v>
      </c>
      <c r="E198" s="167">
        <v>31</v>
      </c>
      <c r="F198" s="172">
        <v>31</v>
      </c>
    </row>
    <row r="199" spans="1:6" x14ac:dyDescent="0.2">
      <c r="A199" s="26">
        <v>134</v>
      </c>
      <c r="B199" s="151" t="s">
        <v>393</v>
      </c>
      <c r="C199" s="168">
        <v>1396</v>
      </c>
      <c r="D199" s="167">
        <v>1449</v>
      </c>
      <c r="E199" s="167">
        <v>1471</v>
      </c>
      <c r="F199" s="172">
        <v>1471</v>
      </c>
    </row>
    <row r="200" spans="1:6" x14ac:dyDescent="0.2">
      <c r="A200" s="26">
        <v>135</v>
      </c>
      <c r="B200" s="151" t="s">
        <v>75</v>
      </c>
      <c r="C200" s="168">
        <v>87</v>
      </c>
      <c r="D200" s="167">
        <v>87</v>
      </c>
      <c r="E200" s="167">
        <v>87</v>
      </c>
      <c r="F200" s="172">
        <v>87</v>
      </c>
    </row>
    <row r="201" spans="1:6" x14ac:dyDescent="0.2">
      <c r="A201" s="26">
        <v>136</v>
      </c>
      <c r="B201" s="151" t="s">
        <v>483</v>
      </c>
      <c r="C201" s="168">
        <v>29</v>
      </c>
      <c r="D201" s="167">
        <v>31</v>
      </c>
      <c r="E201" s="167">
        <v>32</v>
      </c>
      <c r="F201" s="172">
        <v>32</v>
      </c>
    </row>
    <row r="202" spans="1:6" x14ac:dyDescent="0.2">
      <c r="A202" s="26">
        <v>137</v>
      </c>
      <c r="B202" s="151" t="s">
        <v>891</v>
      </c>
      <c r="C202" s="168">
        <v>200</v>
      </c>
      <c r="D202" s="167">
        <v>200</v>
      </c>
      <c r="E202" s="167">
        <v>200</v>
      </c>
      <c r="F202" s="172">
        <v>200</v>
      </c>
    </row>
    <row r="203" spans="1:6" x14ac:dyDescent="0.2">
      <c r="A203" s="26">
        <v>138</v>
      </c>
      <c r="B203" s="151" t="s">
        <v>954</v>
      </c>
      <c r="C203" s="168">
        <v>0</v>
      </c>
      <c r="D203" s="167">
        <v>0</v>
      </c>
      <c r="E203" s="167">
        <v>0</v>
      </c>
      <c r="F203" s="172">
        <v>0</v>
      </c>
    </row>
    <row r="204" spans="1:6" x14ac:dyDescent="0.2">
      <c r="A204" s="26">
        <v>139</v>
      </c>
      <c r="B204" s="151" t="s">
        <v>112</v>
      </c>
      <c r="C204" s="168">
        <v>1260</v>
      </c>
      <c r="D204" s="167">
        <v>1277</v>
      </c>
      <c r="E204" s="167">
        <v>1283</v>
      </c>
      <c r="F204" s="172">
        <v>1283</v>
      </c>
    </row>
    <row r="205" spans="1:6" x14ac:dyDescent="0.2">
      <c r="A205" s="26">
        <v>140</v>
      </c>
      <c r="B205" s="151" t="s">
        <v>547</v>
      </c>
      <c r="C205" s="168">
        <v>79</v>
      </c>
      <c r="D205" s="167">
        <v>80</v>
      </c>
      <c r="E205" s="167">
        <v>83</v>
      </c>
      <c r="F205" s="172">
        <v>83</v>
      </c>
    </row>
    <row r="206" spans="1:6" x14ac:dyDescent="0.2">
      <c r="A206" s="26">
        <v>141</v>
      </c>
      <c r="B206" s="151" t="s">
        <v>89</v>
      </c>
      <c r="C206" s="168">
        <v>3202</v>
      </c>
      <c r="D206" s="167">
        <v>3398</v>
      </c>
      <c r="E206" s="167">
        <v>3597</v>
      </c>
      <c r="F206" s="172">
        <v>3597</v>
      </c>
    </row>
    <row r="207" spans="1:6" x14ac:dyDescent="0.2">
      <c r="A207" s="26">
        <v>142</v>
      </c>
      <c r="B207" s="151" t="s">
        <v>671</v>
      </c>
      <c r="C207" s="168">
        <v>50</v>
      </c>
      <c r="D207" s="167">
        <v>50</v>
      </c>
      <c r="E207" s="167">
        <v>50</v>
      </c>
      <c r="F207" s="172">
        <v>50</v>
      </c>
    </row>
    <row r="208" spans="1:6" x14ac:dyDescent="0.2">
      <c r="A208" s="26">
        <v>143</v>
      </c>
      <c r="B208" s="151" t="s">
        <v>955</v>
      </c>
      <c r="C208" s="168">
        <v>0</v>
      </c>
      <c r="D208" s="167">
        <v>0</v>
      </c>
      <c r="E208" s="167">
        <v>0</v>
      </c>
      <c r="F208" s="172">
        <v>0</v>
      </c>
    </row>
    <row r="209" spans="1:6" x14ac:dyDescent="0.2">
      <c r="A209" s="26">
        <v>144</v>
      </c>
      <c r="B209" s="151" t="s">
        <v>1045</v>
      </c>
      <c r="C209" s="168">
        <v>0</v>
      </c>
      <c r="D209" s="167">
        <v>0</v>
      </c>
      <c r="E209" s="167">
        <v>0</v>
      </c>
      <c r="F209" s="172">
        <v>0</v>
      </c>
    </row>
    <row r="210" spans="1:6" x14ac:dyDescent="0.2">
      <c r="A210" s="26">
        <v>145</v>
      </c>
      <c r="B210" s="151" t="s">
        <v>522</v>
      </c>
      <c r="C210" s="168">
        <v>322</v>
      </c>
      <c r="D210" s="167">
        <v>336</v>
      </c>
      <c r="E210" s="167">
        <v>347</v>
      </c>
      <c r="F210" s="172">
        <v>347</v>
      </c>
    </row>
    <row r="211" spans="1:6" x14ac:dyDescent="0.2">
      <c r="A211" s="26">
        <v>146</v>
      </c>
      <c r="B211" s="151" t="s">
        <v>815</v>
      </c>
      <c r="C211" s="168">
        <v>0</v>
      </c>
      <c r="D211" s="167">
        <v>0</v>
      </c>
      <c r="E211" s="167">
        <v>0</v>
      </c>
      <c r="F211" s="172">
        <v>0</v>
      </c>
    </row>
    <row r="212" spans="1:6" x14ac:dyDescent="0.2">
      <c r="A212" s="26">
        <v>147</v>
      </c>
      <c r="B212" s="151" t="s">
        <v>816</v>
      </c>
      <c r="C212" s="168">
        <v>413</v>
      </c>
      <c r="D212" s="167">
        <v>438</v>
      </c>
      <c r="E212" s="167">
        <v>483</v>
      </c>
      <c r="F212" s="172">
        <v>483</v>
      </c>
    </row>
    <row r="213" spans="1:6" x14ac:dyDescent="0.2">
      <c r="A213" s="26">
        <v>148</v>
      </c>
      <c r="B213" s="151" t="s">
        <v>26</v>
      </c>
      <c r="C213" s="168">
        <v>4368</v>
      </c>
      <c r="D213" s="167">
        <v>4400</v>
      </c>
      <c r="E213" s="167">
        <v>4487</v>
      </c>
      <c r="F213" s="172">
        <v>194</v>
      </c>
    </row>
    <row r="214" spans="1:6" x14ac:dyDescent="0.2">
      <c r="A214" s="26">
        <v>149</v>
      </c>
      <c r="B214" s="151" t="s">
        <v>631</v>
      </c>
      <c r="C214" s="168">
        <v>317</v>
      </c>
      <c r="D214" s="167">
        <v>317</v>
      </c>
      <c r="E214" s="167">
        <v>317</v>
      </c>
      <c r="F214" s="172">
        <v>317</v>
      </c>
    </row>
    <row r="215" spans="1:6" x14ac:dyDescent="0.2">
      <c r="A215" s="26">
        <v>150</v>
      </c>
      <c r="B215" s="151" t="s">
        <v>144</v>
      </c>
      <c r="C215" s="168">
        <v>81</v>
      </c>
      <c r="D215" s="167">
        <v>81</v>
      </c>
      <c r="E215" s="167">
        <v>81</v>
      </c>
      <c r="F215" s="172">
        <v>14</v>
      </c>
    </row>
    <row r="216" spans="1:6" x14ac:dyDescent="0.2">
      <c r="A216" s="26">
        <v>151</v>
      </c>
      <c r="B216" s="151" t="s">
        <v>294</v>
      </c>
      <c r="C216" s="168">
        <v>15</v>
      </c>
      <c r="D216" s="167">
        <v>15</v>
      </c>
      <c r="E216" s="167">
        <v>15</v>
      </c>
      <c r="F216" s="172">
        <v>15</v>
      </c>
    </row>
    <row r="217" spans="1:6" x14ac:dyDescent="0.2">
      <c r="A217" s="26">
        <v>152</v>
      </c>
      <c r="B217" s="151" t="s">
        <v>719</v>
      </c>
      <c r="C217" s="168">
        <v>500</v>
      </c>
      <c r="D217" s="167">
        <v>500</v>
      </c>
      <c r="E217" s="167">
        <v>500</v>
      </c>
      <c r="F217" s="172">
        <v>500</v>
      </c>
    </row>
    <row r="218" spans="1:6" x14ac:dyDescent="0.2">
      <c r="A218" s="26">
        <v>153</v>
      </c>
      <c r="B218" s="151" t="s">
        <v>672</v>
      </c>
      <c r="C218" s="168">
        <v>1094</v>
      </c>
      <c r="D218" s="167">
        <v>1094</v>
      </c>
      <c r="E218" s="167">
        <v>1094</v>
      </c>
      <c r="F218" s="172">
        <v>904</v>
      </c>
    </row>
    <row r="219" spans="1:6" x14ac:dyDescent="0.2">
      <c r="A219" s="26">
        <v>154</v>
      </c>
      <c r="B219" s="151" t="s">
        <v>523</v>
      </c>
      <c r="C219" s="168">
        <v>31</v>
      </c>
      <c r="D219" s="167">
        <v>17</v>
      </c>
      <c r="E219" s="167">
        <v>23</v>
      </c>
      <c r="F219" s="172">
        <v>23</v>
      </c>
    </row>
    <row r="220" spans="1:6" x14ac:dyDescent="0.2">
      <c r="A220" s="26">
        <v>155</v>
      </c>
      <c r="B220" s="151" t="s">
        <v>1046</v>
      </c>
      <c r="C220" s="168">
        <v>88</v>
      </c>
      <c r="D220" s="167">
        <v>88</v>
      </c>
      <c r="E220" s="167">
        <v>88</v>
      </c>
      <c r="F220" s="172">
        <v>88</v>
      </c>
    </row>
    <row r="221" spans="1:6" x14ac:dyDescent="0.2">
      <c r="A221" s="26">
        <v>156</v>
      </c>
      <c r="B221" s="151" t="s">
        <v>370</v>
      </c>
      <c r="C221" s="168">
        <v>39</v>
      </c>
      <c r="D221" s="167">
        <v>39</v>
      </c>
      <c r="E221" s="167">
        <v>39</v>
      </c>
      <c r="F221" s="172">
        <v>11</v>
      </c>
    </row>
    <row r="222" spans="1:6" x14ac:dyDescent="0.2">
      <c r="A222" s="26">
        <v>157</v>
      </c>
      <c r="B222" s="151" t="s">
        <v>673</v>
      </c>
      <c r="C222" s="168">
        <v>144</v>
      </c>
      <c r="D222" s="167">
        <v>144</v>
      </c>
      <c r="E222" s="167">
        <v>144</v>
      </c>
      <c r="F222" s="172">
        <v>144</v>
      </c>
    </row>
    <row r="223" spans="1:6" x14ac:dyDescent="0.2">
      <c r="A223" s="26">
        <v>158</v>
      </c>
      <c r="B223" s="151" t="s">
        <v>720</v>
      </c>
      <c r="C223" s="168">
        <v>2</v>
      </c>
      <c r="D223" s="167">
        <v>2</v>
      </c>
      <c r="E223" s="167">
        <v>2</v>
      </c>
      <c r="F223" s="172">
        <v>2</v>
      </c>
    </row>
    <row r="224" spans="1:6" x14ac:dyDescent="0.2">
      <c r="A224" s="26">
        <v>159</v>
      </c>
      <c r="B224" s="151" t="s">
        <v>632</v>
      </c>
      <c r="C224" s="168">
        <v>1517</v>
      </c>
      <c r="D224" s="167">
        <v>1552</v>
      </c>
      <c r="E224" s="167">
        <v>1605</v>
      </c>
      <c r="F224" s="172">
        <v>1605</v>
      </c>
    </row>
    <row r="225" spans="1:6" x14ac:dyDescent="0.2">
      <c r="A225" s="26">
        <v>160</v>
      </c>
      <c r="B225" s="151" t="s">
        <v>817</v>
      </c>
      <c r="C225" s="168">
        <v>1412</v>
      </c>
      <c r="D225" s="167">
        <v>959</v>
      </c>
      <c r="E225" s="167">
        <v>959</v>
      </c>
      <c r="F225" s="172">
        <v>959</v>
      </c>
    </row>
    <row r="226" spans="1:6" x14ac:dyDescent="0.2">
      <c r="A226" s="26">
        <v>161</v>
      </c>
      <c r="B226" s="151" t="s">
        <v>575</v>
      </c>
      <c r="C226" s="168">
        <v>1246</v>
      </c>
      <c r="D226" s="167">
        <v>1252</v>
      </c>
      <c r="E226" s="167">
        <v>1258</v>
      </c>
      <c r="F226" s="172">
        <v>1258</v>
      </c>
    </row>
    <row r="227" spans="1:6" x14ac:dyDescent="0.2">
      <c r="A227" s="26">
        <v>162</v>
      </c>
      <c r="B227" s="151" t="s">
        <v>721</v>
      </c>
      <c r="C227" s="168">
        <v>20</v>
      </c>
      <c r="D227" s="167">
        <v>20</v>
      </c>
      <c r="E227" s="167">
        <v>20</v>
      </c>
      <c r="F227" s="172">
        <v>20</v>
      </c>
    </row>
    <row r="228" spans="1:6" x14ac:dyDescent="0.2">
      <c r="A228" s="26">
        <v>163</v>
      </c>
      <c r="B228" s="151" t="s">
        <v>892</v>
      </c>
      <c r="C228" s="168">
        <v>0</v>
      </c>
      <c r="D228" s="167">
        <v>0</v>
      </c>
      <c r="E228" s="167">
        <v>0</v>
      </c>
      <c r="F228" s="172">
        <v>0</v>
      </c>
    </row>
    <row r="229" spans="1:6" x14ac:dyDescent="0.2">
      <c r="A229" s="26">
        <v>164</v>
      </c>
      <c r="B229" s="151" t="s">
        <v>27</v>
      </c>
      <c r="C229" s="168">
        <v>324305</v>
      </c>
      <c r="D229" s="167">
        <v>312583</v>
      </c>
      <c r="E229" s="167">
        <v>317185</v>
      </c>
      <c r="F229" s="172">
        <v>317148</v>
      </c>
    </row>
    <row r="230" spans="1:6" x14ac:dyDescent="0.2">
      <c r="A230" s="26">
        <v>165</v>
      </c>
      <c r="B230" s="151" t="s">
        <v>818</v>
      </c>
      <c r="C230" s="168">
        <v>152</v>
      </c>
      <c r="D230" s="167">
        <v>152</v>
      </c>
      <c r="E230" s="167">
        <v>152</v>
      </c>
      <c r="F230" s="172">
        <v>152</v>
      </c>
    </row>
    <row r="231" spans="1:6" x14ac:dyDescent="0.2">
      <c r="A231" s="26">
        <v>166</v>
      </c>
      <c r="B231" s="151" t="s">
        <v>610</v>
      </c>
      <c r="C231" s="168">
        <v>59</v>
      </c>
      <c r="D231" s="167">
        <v>59</v>
      </c>
      <c r="E231" s="167">
        <v>59</v>
      </c>
      <c r="F231" s="172">
        <v>59</v>
      </c>
    </row>
    <row r="232" spans="1:6" x14ac:dyDescent="0.2">
      <c r="A232" s="26">
        <v>167</v>
      </c>
      <c r="B232" s="151" t="s">
        <v>722</v>
      </c>
      <c r="C232" s="168">
        <v>1001</v>
      </c>
      <c r="D232" s="167">
        <v>1246</v>
      </c>
      <c r="E232" s="167">
        <v>1246</v>
      </c>
      <c r="F232" s="172">
        <v>1246</v>
      </c>
    </row>
    <row r="233" spans="1:6" x14ac:dyDescent="0.2">
      <c r="A233" s="26">
        <v>168</v>
      </c>
      <c r="B233" s="151" t="s">
        <v>100</v>
      </c>
      <c r="C233" s="168">
        <v>91</v>
      </c>
      <c r="D233" s="167">
        <v>91</v>
      </c>
      <c r="E233" s="167">
        <v>91</v>
      </c>
      <c r="F233" s="172">
        <v>0</v>
      </c>
    </row>
    <row r="234" spans="1:6" x14ac:dyDescent="0.2">
      <c r="A234" s="26">
        <v>169</v>
      </c>
      <c r="B234" s="151" t="s">
        <v>221</v>
      </c>
      <c r="C234" s="168">
        <v>5</v>
      </c>
      <c r="D234" s="167">
        <v>5</v>
      </c>
      <c r="E234" s="167">
        <v>5</v>
      </c>
      <c r="F234" s="172">
        <v>0</v>
      </c>
    </row>
    <row r="235" spans="1:6" x14ac:dyDescent="0.2">
      <c r="A235" s="26">
        <v>170</v>
      </c>
      <c r="B235" s="151" t="s">
        <v>450</v>
      </c>
      <c r="C235" s="168">
        <v>190</v>
      </c>
      <c r="D235" s="167">
        <v>243</v>
      </c>
      <c r="E235" s="167">
        <v>302</v>
      </c>
      <c r="F235" s="172">
        <v>302</v>
      </c>
    </row>
    <row r="236" spans="1:6" x14ac:dyDescent="0.2">
      <c r="A236" s="26">
        <v>171</v>
      </c>
      <c r="B236" s="151" t="s">
        <v>611</v>
      </c>
      <c r="C236" s="168">
        <v>656</v>
      </c>
      <c r="D236" s="167">
        <v>656</v>
      </c>
      <c r="E236" s="167">
        <v>656</v>
      </c>
      <c r="F236" s="172">
        <v>494</v>
      </c>
    </row>
    <row r="237" spans="1:6" x14ac:dyDescent="0.2">
      <c r="A237" s="26">
        <v>172</v>
      </c>
      <c r="B237" s="151" t="s">
        <v>819</v>
      </c>
      <c r="C237" s="168">
        <v>0</v>
      </c>
      <c r="D237" s="167">
        <v>0</v>
      </c>
      <c r="E237" s="167">
        <v>0</v>
      </c>
      <c r="F237" s="172">
        <v>0</v>
      </c>
    </row>
    <row r="238" spans="1:6" x14ac:dyDescent="0.2">
      <c r="A238" s="26">
        <v>173</v>
      </c>
      <c r="B238" s="151" t="s">
        <v>576</v>
      </c>
      <c r="C238" s="168">
        <v>1</v>
      </c>
      <c r="D238" s="167">
        <v>1</v>
      </c>
      <c r="E238" s="167">
        <v>1</v>
      </c>
      <c r="F238" s="172">
        <v>1</v>
      </c>
    </row>
    <row r="239" spans="1:6" x14ac:dyDescent="0.2">
      <c r="A239" s="26">
        <v>174</v>
      </c>
      <c r="B239" s="151" t="s">
        <v>76</v>
      </c>
      <c r="C239" s="168">
        <v>0</v>
      </c>
      <c r="D239" s="167">
        <v>0</v>
      </c>
      <c r="E239" s="167">
        <v>0</v>
      </c>
      <c r="F239" s="172">
        <v>0</v>
      </c>
    </row>
    <row r="240" spans="1:6" x14ac:dyDescent="0.2">
      <c r="A240" s="26">
        <v>175</v>
      </c>
      <c r="B240" s="151" t="s">
        <v>127</v>
      </c>
      <c r="C240" s="168">
        <v>584324</v>
      </c>
      <c r="D240" s="167">
        <v>574321</v>
      </c>
      <c r="E240" s="167">
        <v>565692</v>
      </c>
      <c r="F240" s="172">
        <v>538475</v>
      </c>
    </row>
    <row r="241" spans="1:6" x14ac:dyDescent="0.2">
      <c r="A241" s="26">
        <v>176</v>
      </c>
      <c r="B241" s="151" t="s">
        <v>767</v>
      </c>
      <c r="C241" s="168">
        <v>0</v>
      </c>
      <c r="D241" s="167">
        <v>0</v>
      </c>
      <c r="E241" s="167">
        <v>0</v>
      </c>
      <c r="F241" s="172">
        <v>0</v>
      </c>
    </row>
    <row r="242" spans="1:6" x14ac:dyDescent="0.2">
      <c r="A242" s="26">
        <v>177</v>
      </c>
      <c r="B242" s="151" t="s">
        <v>723</v>
      </c>
      <c r="C242" s="168">
        <v>145</v>
      </c>
      <c r="D242" s="167">
        <v>151</v>
      </c>
      <c r="E242" s="167">
        <v>150</v>
      </c>
      <c r="F242" s="172">
        <v>150</v>
      </c>
    </row>
    <row r="243" spans="1:6" x14ac:dyDescent="0.2">
      <c r="A243" s="26">
        <v>178</v>
      </c>
      <c r="B243" s="151" t="s">
        <v>185</v>
      </c>
      <c r="C243" s="168">
        <v>6687</v>
      </c>
      <c r="D243" s="167">
        <v>6607</v>
      </c>
      <c r="E243" s="167">
        <v>6767</v>
      </c>
      <c r="F243" s="172">
        <v>6767</v>
      </c>
    </row>
    <row r="244" spans="1:6" x14ac:dyDescent="0.2">
      <c r="A244" s="26">
        <v>179</v>
      </c>
      <c r="B244" s="151" t="s">
        <v>674</v>
      </c>
      <c r="C244" s="168">
        <v>16</v>
      </c>
      <c r="D244" s="167">
        <v>16</v>
      </c>
      <c r="E244" s="167">
        <v>16</v>
      </c>
      <c r="F244" s="172">
        <v>16</v>
      </c>
    </row>
    <row r="245" spans="1:6" x14ac:dyDescent="0.2">
      <c r="A245" s="26">
        <v>180</v>
      </c>
      <c r="B245" s="151" t="s">
        <v>820</v>
      </c>
      <c r="C245" s="168">
        <v>0</v>
      </c>
      <c r="D245" s="167">
        <v>0</v>
      </c>
      <c r="E245" s="167">
        <v>0</v>
      </c>
      <c r="F245" s="172">
        <v>0</v>
      </c>
    </row>
    <row r="246" spans="1:6" x14ac:dyDescent="0.2">
      <c r="A246" s="26">
        <v>181</v>
      </c>
      <c r="B246" s="151" t="s">
        <v>548</v>
      </c>
      <c r="C246" s="168">
        <v>103</v>
      </c>
      <c r="D246" s="167">
        <v>103</v>
      </c>
      <c r="E246" s="167">
        <v>106</v>
      </c>
      <c r="F246" s="172">
        <v>106</v>
      </c>
    </row>
    <row r="247" spans="1:6" x14ac:dyDescent="0.2">
      <c r="A247" s="26">
        <v>182</v>
      </c>
      <c r="B247" s="151" t="s">
        <v>394</v>
      </c>
      <c r="C247" s="167">
        <v>52</v>
      </c>
      <c r="D247" s="167">
        <v>52</v>
      </c>
      <c r="E247" s="167">
        <v>52</v>
      </c>
      <c r="F247" s="172">
        <v>52</v>
      </c>
    </row>
    <row r="248" spans="1:6" x14ac:dyDescent="0.2">
      <c r="A248" s="26">
        <v>183</v>
      </c>
      <c r="B248" s="151" t="s">
        <v>768</v>
      </c>
      <c r="C248" s="168">
        <v>48</v>
      </c>
      <c r="D248" s="167">
        <v>48</v>
      </c>
      <c r="E248" s="167">
        <v>48</v>
      </c>
      <c r="F248" s="172">
        <v>48</v>
      </c>
    </row>
    <row r="249" spans="1:6" x14ac:dyDescent="0.2">
      <c r="A249" s="26">
        <v>184</v>
      </c>
      <c r="B249" s="151" t="s">
        <v>675</v>
      </c>
      <c r="C249" s="168">
        <v>17</v>
      </c>
      <c r="D249" s="167">
        <v>17</v>
      </c>
      <c r="E249" s="167">
        <v>17</v>
      </c>
      <c r="F249" s="172">
        <v>0</v>
      </c>
    </row>
    <row r="250" spans="1:6" x14ac:dyDescent="0.2">
      <c r="A250" s="26">
        <v>185</v>
      </c>
      <c r="B250" s="151" t="s">
        <v>106</v>
      </c>
      <c r="C250" s="168">
        <v>1719</v>
      </c>
      <c r="D250" s="167">
        <v>1298</v>
      </c>
      <c r="E250" s="167">
        <v>1336</v>
      </c>
      <c r="F250" s="172">
        <v>1293</v>
      </c>
    </row>
    <row r="251" spans="1:6" x14ac:dyDescent="0.2">
      <c r="A251" s="26">
        <v>186</v>
      </c>
      <c r="B251" s="151" t="s">
        <v>484</v>
      </c>
      <c r="C251" s="168">
        <v>109</v>
      </c>
      <c r="D251" s="167">
        <v>109</v>
      </c>
      <c r="E251" s="167">
        <v>109</v>
      </c>
      <c r="F251" s="172">
        <v>0</v>
      </c>
    </row>
    <row r="252" spans="1:6" x14ac:dyDescent="0.2">
      <c r="A252" s="26">
        <v>187</v>
      </c>
      <c r="B252" s="151" t="s">
        <v>633</v>
      </c>
      <c r="C252" s="168">
        <v>27</v>
      </c>
      <c r="D252" s="167">
        <v>27</v>
      </c>
      <c r="E252" s="167">
        <v>27</v>
      </c>
      <c r="F252" s="172">
        <v>27</v>
      </c>
    </row>
    <row r="253" spans="1:6" x14ac:dyDescent="0.2">
      <c r="A253" s="26">
        <v>188</v>
      </c>
      <c r="B253" s="151" t="s">
        <v>375</v>
      </c>
      <c r="C253" s="168">
        <v>892</v>
      </c>
      <c r="D253" s="167">
        <v>892</v>
      </c>
      <c r="E253" s="167">
        <v>892</v>
      </c>
      <c r="F253" s="172">
        <v>891</v>
      </c>
    </row>
    <row r="254" spans="1:6" x14ac:dyDescent="0.2">
      <c r="A254" s="26">
        <v>189</v>
      </c>
      <c r="B254" s="151" t="s">
        <v>724</v>
      </c>
      <c r="C254" s="168">
        <v>422</v>
      </c>
      <c r="D254" s="167">
        <v>429</v>
      </c>
      <c r="E254" s="167">
        <v>440</v>
      </c>
      <c r="F254" s="172">
        <v>440</v>
      </c>
    </row>
    <row r="255" spans="1:6" x14ac:dyDescent="0.2">
      <c r="A255" s="26">
        <v>190</v>
      </c>
      <c r="B255" s="151" t="s">
        <v>113</v>
      </c>
      <c r="C255" s="168">
        <v>166</v>
      </c>
      <c r="D255" s="167">
        <v>171</v>
      </c>
      <c r="E255" s="167">
        <v>178</v>
      </c>
      <c r="F255" s="172">
        <v>19</v>
      </c>
    </row>
    <row r="256" spans="1:6" x14ac:dyDescent="0.2">
      <c r="A256" s="26">
        <v>191</v>
      </c>
      <c r="B256" s="151" t="s">
        <v>186</v>
      </c>
      <c r="C256" s="168">
        <v>531</v>
      </c>
      <c r="D256" s="167">
        <v>531</v>
      </c>
      <c r="E256" s="167">
        <v>531</v>
      </c>
      <c r="F256" s="172">
        <v>531</v>
      </c>
    </row>
    <row r="257" spans="1:6" x14ac:dyDescent="0.2">
      <c r="A257" s="26">
        <v>192</v>
      </c>
      <c r="B257" s="151" t="s">
        <v>278</v>
      </c>
      <c r="C257" s="168">
        <v>565</v>
      </c>
      <c r="D257" s="167">
        <v>562</v>
      </c>
      <c r="E257" s="167">
        <v>564</v>
      </c>
      <c r="F257" s="172">
        <v>564</v>
      </c>
    </row>
    <row r="258" spans="1:6" x14ac:dyDescent="0.2">
      <c r="A258" s="26">
        <v>193</v>
      </c>
      <c r="B258" s="151" t="s">
        <v>634</v>
      </c>
      <c r="C258" s="168">
        <v>300</v>
      </c>
      <c r="D258" s="167">
        <v>500</v>
      </c>
      <c r="E258" s="167">
        <v>800</v>
      </c>
      <c r="F258" s="172">
        <v>800</v>
      </c>
    </row>
    <row r="259" spans="1:6" x14ac:dyDescent="0.2">
      <c r="A259" s="26">
        <v>194</v>
      </c>
      <c r="B259" s="151" t="s">
        <v>485</v>
      </c>
      <c r="C259" s="168">
        <v>215</v>
      </c>
      <c r="D259" s="167">
        <v>215</v>
      </c>
      <c r="E259" s="167">
        <v>215</v>
      </c>
      <c r="F259" s="172">
        <v>215</v>
      </c>
    </row>
    <row r="260" spans="1:6" x14ac:dyDescent="0.2">
      <c r="A260" s="26">
        <v>195</v>
      </c>
      <c r="B260" s="151" t="s">
        <v>676</v>
      </c>
      <c r="C260" s="168">
        <v>3</v>
      </c>
      <c r="D260" s="167">
        <v>2</v>
      </c>
      <c r="E260" s="167">
        <v>2</v>
      </c>
      <c r="F260" s="172">
        <v>0</v>
      </c>
    </row>
    <row r="261" spans="1:6" x14ac:dyDescent="0.2">
      <c r="A261" s="26">
        <v>196</v>
      </c>
      <c r="B261" s="151" t="s">
        <v>612</v>
      </c>
      <c r="C261" s="168">
        <v>462</v>
      </c>
      <c r="D261" s="167">
        <v>479</v>
      </c>
      <c r="E261" s="167">
        <v>483</v>
      </c>
      <c r="F261" s="172">
        <v>478</v>
      </c>
    </row>
    <row r="262" spans="1:6" x14ac:dyDescent="0.2">
      <c r="A262" s="26">
        <v>197</v>
      </c>
      <c r="B262" s="151" t="s">
        <v>303</v>
      </c>
      <c r="C262" s="168">
        <v>5</v>
      </c>
      <c r="D262" s="168">
        <v>5</v>
      </c>
      <c r="E262" s="168">
        <v>5</v>
      </c>
      <c r="F262" s="172">
        <v>0</v>
      </c>
    </row>
    <row r="263" spans="1:6" x14ac:dyDescent="0.2">
      <c r="A263" s="26">
        <v>198</v>
      </c>
      <c r="B263" s="151" t="s">
        <v>1047</v>
      </c>
      <c r="C263" s="168">
        <v>0</v>
      </c>
      <c r="D263" s="167">
        <v>0</v>
      </c>
      <c r="E263" s="167">
        <v>0</v>
      </c>
      <c r="F263" s="172">
        <v>0</v>
      </c>
    </row>
    <row r="264" spans="1:6" x14ac:dyDescent="0.2">
      <c r="A264" s="26">
        <v>199</v>
      </c>
      <c r="B264" s="151" t="s">
        <v>145</v>
      </c>
      <c r="C264" s="168">
        <v>103</v>
      </c>
      <c r="D264" s="167">
        <v>103</v>
      </c>
      <c r="E264" s="167">
        <v>103</v>
      </c>
      <c r="F264" s="172">
        <v>0</v>
      </c>
    </row>
    <row r="265" spans="1:6" x14ac:dyDescent="0.2">
      <c r="A265" s="26">
        <v>200</v>
      </c>
      <c r="B265" s="151" t="s">
        <v>821</v>
      </c>
      <c r="C265" s="168">
        <v>589</v>
      </c>
      <c r="D265" s="167">
        <v>616</v>
      </c>
      <c r="E265" s="167">
        <v>649</v>
      </c>
      <c r="F265" s="172">
        <v>649</v>
      </c>
    </row>
    <row r="266" spans="1:6" x14ac:dyDescent="0.2">
      <c r="A266" s="26">
        <v>201</v>
      </c>
      <c r="B266" s="151" t="s">
        <v>956</v>
      </c>
      <c r="C266" s="168">
        <v>663</v>
      </c>
      <c r="D266" s="167">
        <v>669</v>
      </c>
      <c r="E266" s="167">
        <v>608</v>
      </c>
      <c r="F266" s="172">
        <v>608</v>
      </c>
    </row>
    <row r="267" spans="1:6" x14ac:dyDescent="0.2">
      <c r="A267" s="26">
        <v>202</v>
      </c>
      <c r="B267" s="151" t="s">
        <v>822</v>
      </c>
      <c r="C267" s="168">
        <v>130</v>
      </c>
      <c r="D267" s="167">
        <v>155</v>
      </c>
      <c r="E267" s="167">
        <v>155</v>
      </c>
      <c r="F267" s="172">
        <v>155</v>
      </c>
    </row>
    <row r="268" spans="1:6" x14ac:dyDescent="0.2">
      <c r="A268" s="26">
        <v>203</v>
      </c>
      <c r="B268" s="151" t="s">
        <v>28</v>
      </c>
      <c r="C268" s="168">
        <v>2455</v>
      </c>
      <c r="D268" s="167">
        <v>2479</v>
      </c>
      <c r="E268" s="167">
        <v>2486</v>
      </c>
      <c r="F268" s="172">
        <v>1371</v>
      </c>
    </row>
    <row r="269" spans="1:6" x14ac:dyDescent="0.2">
      <c r="A269" s="26">
        <v>204</v>
      </c>
      <c r="B269" s="151" t="s">
        <v>769</v>
      </c>
      <c r="C269" s="168">
        <v>5</v>
      </c>
      <c r="D269" s="167">
        <v>5</v>
      </c>
      <c r="E269" s="167">
        <v>5</v>
      </c>
      <c r="F269" s="172">
        <v>5</v>
      </c>
    </row>
    <row r="270" spans="1:6" x14ac:dyDescent="0.2">
      <c r="A270" s="26">
        <v>205</v>
      </c>
      <c r="B270" s="151" t="s">
        <v>823</v>
      </c>
      <c r="C270" s="168">
        <v>0</v>
      </c>
      <c r="D270" s="167">
        <v>0</v>
      </c>
      <c r="E270" s="167">
        <v>183</v>
      </c>
      <c r="F270" s="172">
        <v>171</v>
      </c>
    </row>
    <row r="271" spans="1:6" x14ac:dyDescent="0.2">
      <c r="A271" s="26">
        <v>206</v>
      </c>
      <c r="B271" s="151" t="s">
        <v>577</v>
      </c>
      <c r="C271" s="168">
        <v>5909</v>
      </c>
      <c r="D271" s="167">
        <v>5995</v>
      </c>
      <c r="E271" s="167">
        <v>6228</v>
      </c>
      <c r="F271" s="172">
        <v>6228</v>
      </c>
    </row>
    <row r="272" spans="1:6" x14ac:dyDescent="0.2">
      <c r="A272" s="26">
        <v>207</v>
      </c>
      <c r="B272" s="151" t="s">
        <v>59</v>
      </c>
      <c r="C272" s="168">
        <v>2092</v>
      </c>
      <c r="D272" s="167">
        <v>2223</v>
      </c>
      <c r="E272" s="167">
        <v>2353</v>
      </c>
      <c r="F272" s="172">
        <v>2353</v>
      </c>
    </row>
    <row r="273" spans="1:6" x14ac:dyDescent="0.2">
      <c r="A273" s="26">
        <v>208</v>
      </c>
      <c r="B273" s="151" t="s">
        <v>635</v>
      </c>
      <c r="C273" s="168">
        <v>2092</v>
      </c>
      <c r="D273" s="167">
        <v>2124</v>
      </c>
      <c r="E273" s="167">
        <v>2185</v>
      </c>
      <c r="F273" s="172">
        <v>2167</v>
      </c>
    </row>
    <row r="274" spans="1:6" x14ac:dyDescent="0.2">
      <c r="A274" s="26">
        <v>209</v>
      </c>
      <c r="B274" s="151" t="s">
        <v>60</v>
      </c>
      <c r="C274" s="168">
        <v>36</v>
      </c>
      <c r="D274" s="167">
        <v>36</v>
      </c>
      <c r="E274" s="167">
        <v>36</v>
      </c>
      <c r="F274" s="172">
        <v>36</v>
      </c>
    </row>
    <row r="275" spans="1:6" x14ac:dyDescent="0.2">
      <c r="A275" s="26">
        <v>210</v>
      </c>
      <c r="B275" s="151" t="s">
        <v>578</v>
      </c>
      <c r="C275" s="168">
        <v>477</v>
      </c>
      <c r="D275" s="167">
        <v>498</v>
      </c>
      <c r="E275" s="167">
        <v>504</v>
      </c>
      <c r="F275" s="172">
        <v>504</v>
      </c>
    </row>
    <row r="276" spans="1:6" x14ac:dyDescent="0.2">
      <c r="A276" s="26">
        <v>211</v>
      </c>
      <c r="B276" s="151" t="s">
        <v>231</v>
      </c>
      <c r="C276" s="168">
        <v>556</v>
      </c>
      <c r="D276" s="167">
        <v>529</v>
      </c>
      <c r="E276" s="167">
        <v>487</v>
      </c>
      <c r="F276" s="172">
        <v>14</v>
      </c>
    </row>
    <row r="277" spans="1:6" x14ac:dyDescent="0.2">
      <c r="A277" s="26">
        <v>212</v>
      </c>
      <c r="B277" s="151" t="s">
        <v>893</v>
      </c>
      <c r="C277" s="168">
        <v>0</v>
      </c>
      <c r="D277" s="167">
        <v>0</v>
      </c>
      <c r="E277" s="167">
        <v>0</v>
      </c>
      <c r="F277" s="172">
        <v>0</v>
      </c>
    </row>
    <row r="278" spans="1:6" x14ac:dyDescent="0.2">
      <c r="A278" s="26">
        <v>213</v>
      </c>
      <c r="B278" s="151" t="s">
        <v>328</v>
      </c>
      <c r="C278" s="168">
        <v>1</v>
      </c>
      <c r="D278" s="167">
        <v>1</v>
      </c>
      <c r="E278" s="167">
        <v>1</v>
      </c>
      <c r="F278" s="172">
        <v>1</v>
      </c>
    </row>
    <row r="279" spans="1:6" x14ac:dyDescent="0.2">
      <c r="A279" s="26">
        <v>214</v>
      </c>
      <c r="B279" s="151" t="s">
        <v>677</v>
      </c>
      <c r="C279" s="168">
        <v>611</v>
      </c>
      <c r="D279" s="167">
        <v>611</v>
      </c>
      <c r="E279" s="167">
        <v>611</v>
      </c>
      <c r="F279" s="172">
        <v>0</v>
      </c>
    </row>
    <row r="280" spans="1:6" x14ac:dyDescent="0.2">
      <c r="A280" s="26">
        <v>215</v>
      </c>
      <c r="B280" s="151" t="s">
        <v>426</v>
      </c>
      <c r="C280" s="168">
        <v>0</v>
      </c>
      <c r="D280" s="167">
        <v>0</v>
      </c>
      <c r="E280" s="167">
        <v>0</v>
      </c>
      <c r="F280" s="172">
        <v>0</v>
      </c>
    </row>
    <row r="281" spans="1:6" x14ac:dyDescent="0.2">
      <c r="A281" s="26">
        <v>216</v>
      </c>
      <c r="B281" s="151" t="s">
        <v>379</v>
      </c>
      <c r="C281" s="168">
        <v>62</v>
      </c>
      <c r="D281" s="167">
        <v>57</v>
      </c>
      <c r="E281" s="167">
        <v>54</v>
      </c>
      <c r="F281" s="172">
        <v>0</v>
      </c>
    </row>
    <row r="282" spans="1:6" x14ac:dyDescent="0.2">
      <c r="A282" s="26">
        <v>217</v>
      </c>
      <c r="B282" s="151" t="s">
        <v>29</v>
      </c>
      <c r="C282" s="168">
        <v>272</v>
      </c>
      <c r="D282" s="167">
        <v>272</v>
      </c>
      <c r="E282" s="167">
        <v>268</v>
      </c>
      <c r="F282" s="172">
        <v>4</v>
      </c>
    </row>
    <row r="283" spans="1:6" x14ac:dyDescent="0.2">
      <c r="A283" s="26">
        <v>218</v>
      </c>
      <c r="B283" s="151" t="s">
        <v>549</v>
      </c>
      <c r="C283" s="168">
        <v>18</v>
      </c>
      <c r="D283" s="167">
        <v>18</v>
      </c>
      <c r="E283" s="167">
        <v>18</v>
      </c>
      <c r="F283" s="172">
        <v>14</v>
      </c>
    </row>
    <row r="284" spans="1:6" x14ac:dyDescent="0.2">
      <c r="A284" s="26">
        <v>219</v>
      </c>
      <c r="B284" s="151" t="s">
        <v>894</v>
      </c>
      <c r="C284" s="168">
        <v>43</v>
      </c>
      <c r="D284" s="167">
        <v>40</v>
      </c>
      <c r="E284" s="167">
        <v>40</v>
      </c>
      <c r="F284" s="172">
        <v>40</v>
      </c>
    </row>
    <row r="285" spans="1:6" x14ac:dyDescent="0.2">
      <c r="A285" s="26">
        <v>220</v>
      </c>
      <c r="B285" s="151" t="s">
        <v>524</v>
      </c>
      <c r="C285" s="168">
        <v>503</v>
      </c>
      <c r="D285" s="167">
        <v>446</v>
      </c>
      <c r="E285" s="167">
        <v>473</v>
      </c>
      <c r="F285" s="172">
        <v>473</v>
      </c>
    </row>
    <row r="286" spans="1:6" x14ac:dyDescent="0.2">
      <c r="A286" s="26">
        <v>221</v>
      </c>
      <c r="B286" s="151" t="s">
        <v>187</v>
      </c>
      <c r="C286" s="168">
        <v>815</v>
      </c>
      <c r="D286" s="167">
        <v>827</v>
      </c>
      <c r="E286" s="167">
        <v>828</v>
      </c>
      <c r="F286" s="172">
        <v>828</v>
      </c>
    </row>
    <row r="287" spans="1:6" x14ac:dyDescent="0.2">
      <c r="A287" s="26">
        <v>222</v>
      </c>
      <c r="B287" s="151" t="s">
        <v>550</v>
      </c>
      <c r="C287" s="168">
        <v>97</v>
      </c>
      <c r="D287" s="167">
        <v>97</v>
      </c>
      <c r="E287" s="167">
        <v>97</v>
      </c>
      <c r="F287" s="172">
        <v>75</v>
      </c>
    </row>
    <row r="288" spans="1:6" x14ac:dyDescent="0.2">
      <c r="A288" s="26">
        <v>223</v>
      </c>
      <c r="B288" s="151" t="s">
        <v>957</v>
      </c>
      <c r="C288" s="168">
        <v>17</v>
      </c>
      <c r="D288" s="167">
        <v>17</v>
      </c>
      <c r="E288" s="167">
        <v>17</v>
      </c>
      <c r="F288" s="172">
        <v>17</v>
      </c>
    </row>
    <row r="289" spans="1:6" x14ac:dyDescent="0.2">
      <c r="A289" s="26">
        <v>224</v>
      </c>
      <c r="B289" s="151" t="s">
        <v>770</v>
      </c>
      <c r="C289" s="168">
        <v>19</v>
      </c>
      <c r="D289" s="167">
        <v>19</v>
      </c>
      <c r="E289" s="167">
        <v>22</v>
      </c>
      <c r="F289" s="172">
        <v>22</v>
      </c>
    </row>
    <row r="290" spans="1:6" x14ac:dyDescent="0.2">
      <c r="A290" s="26">
        <v>225</v>
      </c>
      <c r="B290" s="151" t="s">
        <v>486</v>
      </c>
      <c r="C290" s="168">
        <v>0</v>
      </c>
      <c r="D290" s="167">
        <v>0</v>
      </c>
      <c r="E290" s="167">
        <v>0</v>
      </c>
      <c r="F290" s="172">
        <v>0</v>
      </c>
    </row>
    <row r="291" spans="1:6" x14ac:dyDescent="0.2">
      <c r="A291" s="26">
        <v>226</v>
      </c>
      <c r="B291" s="151" t="s">
        <v>551</v>
      </c>
      <c r="C291" s="168">
        <v>0</v>
      </c>
      <c r="D291" s="167">
        <v>0</v>
      </c>
      <c r="E291" s="167">
        <v>0</v>
      </c>
      <c r="F291" s="172">
        <v>0</v>
      </c>
    </row>
    <row r="292" spans="1:6" x14ac:dyDescent="0.2">
      <c r="A292" s="26">
        <v>227</v>
      </c>
      <c r="B292" s="151" t="s">
        <v>771</v>
      </c>
      <c r="C292" s="168">
        <v>53</v>
      </c>
      <c r="D292" s="167">
        <v>53</v>
      </c>
      <c r="E292" s="167">
        <v>53</v>
      </c>
      <c r="F292" s="172">
        <v>0</v>
      </c>
    </row>
    <row r="293" spans="1:6" x14ac:dyDescent="0.2">
      <c r="A293" s="26">
        <v>228</v>
      </c>
      <c r="B293" s="151" t="s">
        <v>476</v>
      </c>
      <c r="C293" s="168">
        <v>191</v>
      </c>
      <c r="D293" s="167">
        <v>191</v>
      </c>
      <c r="E293" s="167">
        <v>191</v>
      </c>
      <c r="F293" s="172">
        <v>0</v>
      </c>
    </row>
    <row r="294" spans="1:6" x14ac:dyDescent="0.2">
      <c r="A294" s="26">
        <v>229</v>
      </c>
      <c r="B294" s="151" t="s">
        <v>77</v>
      </c>
      <c r="C294" s="168">
        <v>1076</v>
      </c>
      <c r="D294" s="167">
        <v>1078</v>
      </c>
      <c r="E294" s="167">
        <v>1081</v>
      </c>
      <c r="F294" s="172">
        <v>1081</v>
      </c>
    </row>
    <row r="295" spans="1:6" x14ac:dyDescent="0.2">
      <c r="A295" s="26">
        <v>230</v>
      </c>
      <c r="B295" s="151" t="s">
        <v>1048</v>
      </c>
      <c r="C295" s="168">
        <v>0</v>
      </c>
      <c r="D295" s="167">
        <v>0</v>
      </c>
      <c r="E295" s="167">
        <v>0</v>
      </c>
      <c r="F295" s="172">
        <v>0</v>
      </c>
    </row>
    <row r="296" spans="1:6" x14ac:dyDescent="0.2">
      <c r="A296" s="26">
        <v>231</v>
      </c>
      <c r="B296" s="151" t="s">
        <v>613</v>
      </c>
      <c r="C296" s="168">
        <v>605</v>
      </c>
      <c r="D296" s="167">
        <v>605</v>
      </c>
      <c r="E296" s="167">
        <v>605</v>
      </c>
      <c r="F296" s="172">
        <v>605</v>
      </c>
    </row>
    <row r="297" spans="1:6" x14ac:dyDescent="0.2">
      <c r="A297" s="26">
        <v>232</v>
      </c>
      <c r="B297" s="151" t="s">
        <v>895</v>
      </c>
      <c r="C297" s="168">
        <v>0</v>
      </c>
      <c r="D297" s="167">
        <v>0</v>
      </c>
      <c r="E297" s="167">
        <v>0</v>
      </c>
      <c r="F297" s="172">
        <v>0</v>
      </c>
    </row>
    <row r="298" spans="1:6" x14ac:dyDescent="0.2">
      <c r="A298" s="26">
        <v>233</v>
      </c>
      <c r="B298" s="151" t="s">
        <v>896</v>
      </c>
      <c r="C298" s="168">
        <v>0</v>
      </c>
      <c r="D298" s="167">
        <v>0</v>
      </c>
      <c r="E298" s="167">
        <v>0</v>
      </c>
      <c r="F298" s="172">
        <v>0</v>
      </c>
    </row>
    <row r="299" spans="1:6" x14ac:dyDescent="0.2">
      <c r="A299" s="26">
        <v>234</v>
      </c>
      <c r="B299" s="151" t="s">
        <v>263</v>
      </c>
      <c r="C299" s="168">
        <v>1257</v>
      </c>
      <c r="D299" s="167">
        <v>1257</v>
      </c>
      <c r="E299" s="167">
        <v>1257</v>
      </c>
      <c r="F299" s="172">
        <v>1257</v>
      </c>
    </row>
    <row r="300" spans="1:6" x14ac:dyDescent="0.2">
      <c r="A300" s="26">
        <v>235</v>
      </c>
      <c r="B300" s="151" t="s">
        <v>579</v>
      </c>
      <c r="C300" s="168">
        <v>20</v>
      </c>
      <c r="D300" s="167">
        <v>20</v>
      </c>
      <c r="E300" s="167">
        <v>20</v>
      </c>
      <c r="F300" s="172">
        <v>0</v>
      </c>
    </row>
    <row r="301" spans="1:6" x14ac:dyDescent="0.2">
      <c r="A301" s="26">
        <v>236</v>
      </c>
      <c r="B301" s="151" t="s">
        <v>451</v>
      </c>
      <c r="C301" s="168">
        <v>33</v>
      </c>
      <c r="D301" s="167">
        <v>33</v>
      </c>
      <c r="E301" s="167">
        <v>33</v>
      </c>
      <c r="F301" s="172">
        <v>33</v>
      </c>
    </row>
    <row r="302" spans="1:6" x14ac:dyDescent="0.2">
      <c r="A302" s="26">
        <v>237</v>
      </c>
      <c r="B302" s="151" t="s">
        <v>678</v>
      </c>
      <c r="C302" s="168">
        <v>81</v>
      </c>
      <c r="D302" s="167">
        <v>81</v>
      </c>
      <c r="E302" s="167">
        <v>81</v>
      </c>
      <c r="F302" s="172">
        <v>81</v>
      </c>
    </row>
    <row r="303" spans="1:6" x14ac:dyDescent="0.2">
      <c r="A303" s="26">
        <v>238</v>
      </c>
      <c r="B303" s="151" t="s">
        <v>6</v>
      </c>
      <c r="C303" s="168">
        <v>74707</v>
      </c>
      <c r="D303" s="167">
        <v>75099</v>
      </c>
      <c r="E303" s="167">
        <v>75466</v>
      </c>
      <c r="F303" s="172">
        <v>74884</v>
      </c>
    </row>
    <row r="304" spans="1:6" x14ac:dyDescent="0.2">
      <c r="A304" s="26">
        <v>239</v>
      </c>
      <c r="B304" s="151" t="s">
        <v>90</v>
      </c>
      <c r="C304" s="168">
        <v>1030</v>
      </c>
      <c r="D304" s="167">
        <v>1050</v>
      </c>
      <c r="E304" s="167">
        <v>1050</v>
      </c>
      <c r="F304" s="172">
        <v>1045</v>
      </c>
    </row>
    <row r="305" spans="1:6" x14ac:dyDescent="0.2">
      <c r="A305" s="26">
        <v>240</v>
      </c>
      <c r="B305" s="151" t="s">
        <v>362</v>
      </c>
      <c r="C305" s="168">
        <v>2751</v>
      </c>
      <c r="D305" s="167">
        <v>2751</v>
      </c>
      <c r="E305" s="167">
        <v>2751</v>
      </c>
      <c r="F305" s="172">
        <v>2016</v>
      </c>
    </row>
    <row r="306" spans="1:6" x14ac:dyDescent="0.2">
      <c r="A306" s="26">
        <v>241</v>
      </c>
      <c r="B306" s="151" t="s">
        <v>114</v>
      </c>
      <c r="C306" s="168">
        <v>868</v>
      </c>
      <c r="D306" s="167">
        <v>862</v>
      </c>
      <c r="E306" s="167">
        <v>854</v>
      </c>
      <c r="F306" s="172">
        <v>854</v>
      </c>
    </row>
    <row r="307" spans="1:6" x14ac:dyDescent="0.2">
      <c r="A307" s="26">
        <v>242</v>
      </c>
      <c r="B307" s="151" t="s">
        <v>580</v>
      </c>
      <c r="C307" s="168">
        <v>90</v>
      </c>
      <c r="D307" s="167">
        <v>90</v>
      </c>
      <c r="E307" s="167">
        <v>90</v>
      </c>
      <c r="F307" s="172">
        <v>0</v>
      </c>
    </row>
    <row r="308" spans="1:6" x14ac:dyDescent="0.2">
      <c r="A308" s="26">
        <v>243</v>
      </c>
      <c r="B308" s="151" t="s">
        <v>614</v>
      </c>
      <c r="C308" s="168">
        <v>384</v>
      </c>
      <c r="D308" s="167">
        <v>399</v>
      </c>
      <c r="E308" s="167">
        <v>411</v>
      </c>
      <c r="F308" s="172">
        <v>411</v>
      </c>
    </row>
    <row r="309" spans="1:6" x14ac:dyDescent="0.2">
      <c r="A309" s="26">
        <v>244</v>
      </c>
      <c r="B309" s="151" t="s">
        <v>958</v>
      </c>
      <c r="C309" s="168">
        <v>0</v>
      </c>
      <c r="D309" s="167">
        <v>0</v>
      </c>
      <c r="E309" s="167">
        <v>214</v>
      </c>
      <c r="F309" s="172">
        <v>214</v>
      </c>
    </row>
    <row r="310" spans="1:6" x14ac:dyDescent="0.2">
      <c r="A310" s="26">
        <v>245</v>
      </c>
      <c r="B310" s="151" t="s">
        <v>897</v>
      </c>
      <c r="C310" s="168">
        <v>0</v>
      </c>
      <c r="D310" s="167">
        <v>0</v>
      </c>
      <c r="E310" s="167">
        <v>0</v>
      </c>
      <c r="F310" s="172">
        <v>0</v>
      </c>
    </row>
    <row r="311" spans="1:6" x14ac:dyDescent="0.2">
      <c r="A311" s="26">
        <v>246</v>
      </c>
      <c r="B311" s="151" t="s">
        <v>30</v>
      </c>
      <c r="C311" s="168">
        <v>689</v>
      </c>
      <c r="D311" s="167">
        <v>689</v>
      </c>
      <c r="E311" s="167">
        <v>689</v>
      </c>
      <c r="F311" s="172">
        <v>689</v>
      </c>
    </row>
    <row r="312" spans="1:6" x14ac:dyDescent="0.2">
      <c r="A312" s="26">
        <v>247</v>
      </c>
      <c r="B312" s="151" t="s">
        <v>380</v>
      </c>
      <c r="C312" s="168">
        <v>42</v>
      </c>
      <c r="D312" s="167">
        <v>42</v>
      </c>
      <c r="E312" s="167">
        <v>42</v>
      </c>
      <c r="F312" s="172">
        <v>8</v>
      </c>
    </row>
    <row r="313" spans="1:6" x14ac:dyDescent="0.2">
      <c r="A313" s="26">
        <v>248</v>
      </c>
      <c r="B313" s="151" t="s">
        <v>91</v>
      </c>
      <c r="C313" s="168">
        <v>856</v>
      </c>
      <c r="D313" s="167">
        <v>856</v>
      </c>
      <c r="E313" s="167">
        <v>856</v>
      </c>
      <c r="F313" s="172">
        <v>0</v>
      </c>
    </row>
    <row r="314" spans="1:6" x14ac:dyDescent="0.2">
      <c r="A314" s="26">
        <v>249</v>
      </c>
      <c r="B314" s="151" t="s">
        <v>452</v>
      </c>
      <c r="C314" s="168">
        <v>1865</v>
      </c>
      <c r="D314" s="167">
        <v>1865</v>
      </c>
      <c r="E314" s="167">
        <v>1865</v>
      </c>
      <c r="F314" s="172">
        <v>1865</v>
      </c>
    </row>
    <row r="315" spans="1:6" x14ac:dyDescent="0.2">
      <c r="A315" s="26">
        <v>250</v>
      </c>
      <c r="B315" s="151" t="s">
        <v>824</v>
      </c>
      <c r="C315" s="168">
        <v>49</v>
      </c>
      <c r="D315" s="167">
        <v>49</v>
      </c>
      <c r="E315" s="167">
        <v>56</v>
      </c>
      <c r="F315" s="172">
        <v>56</v>
      </c>
    </row>
    <row r="316" spans="1:6" x14ac:dyDescent="0.2">
      <c r="A316" s="26">
        <v>251</v>
      </c>
      <c r="B316" s="151" t="s">
        <v>395</v>
      </c>
      <c r="C316" s="168">
        <v>1</v>
      </c>
      <c r="D316" s="167">
        <v>1</v>
      </c>
      <c r="E316" s="167">
        <v>1</v>
      </c>
      <c r="F316" s="172">
        <v>1</v>
      </c>
    </row>
    <row r="317" spans="1:6" x14ac:dyDescent="0.2">
      <c r="A317" s="26">
        <v>252</v>
      </c>
      <c r="B317" s="151" t="s">
        <v>726</v>
      </c>
      <c r="C317" s="168">
        <v>285</v>
      </c>
      <c r="D317" s="167">
        <v>285</v>
      </c>
      <c r="E317" s="167">
        <v>285</v>
      </c>
      <c r="F317" s="172">
        <v>285</v>
      </c>
    </row>
    <row r="318" spans="1:6" x14ac:dyDescent="0.2">
      <c r="A318" s="26">
        <v>253</v>
      </c>
      <c r="B318" s="151" t="s">
        <v>825</v>
      </c>
      <c r="C318" s="168">
        <v>266</v>
      </c>
      <c r="D318" s="167">
        <v>266</v>
      </c>
      <c r="E318" s="167">
        <v>266</v>
      </c>
      <c r="F318" s="172">
        <v>266</v>
      </c>
    </row>
    <row r="319" spans="1:6" x14ac:dyDescent="0.2">
      <c r="A319" s="26">
        <v>254</v>
      </c>
      <c r="B319" s="151" t="s">
        <v>772</v>
      </c>
      <c r="C319" s="168">
        <v>0</v>
      </c>
      <c r="D319" s="167">
        <v>0</v>
      </c>
      <c r="E319" s="167">
        <v>0</v>
      </c>
      <c r="F319" s="172">
        <v>0</v>
      </c>
    </row>
    <row r="320" spans="1:6" x14ac:dyDescent="0.2">
      <c r="A320" s="26">
        <v>255</v>
      </c>
      <c r="B320" s="151" t="s">
        <v>128</v>
      </c>
      <c r="C320" s="168">
        <v>13</v>
      </c>
      <c r="D320" s="167">
        <v>13</v>
      </c>
      <c r="E320" s="167">
        <v>13</v>
      </c>
      <c r="F320" s="172">
        <v>13</v>
      </c>
    </row>
    <row r="321" spans="1:6" x14ac:dyDescent="0.2">
      <c r="A321" s="26">
        <v>256</v>
      </c>
      <c r="B321" s="151" t="s">
        <v>636</v>
      </c>
      <c r="C321" s="168">
        <v>166</v>
      </c>
      <c r="D321" s="167">
        <v>166</v>
      </c>
      <c r="E321" s="167">
        <v>166</v>
      </c>
      <c r="F321" s="172">
        <v>166</v>
      </c>
    </row>
    <row r="322" spans="1:6" x14ac:dyDescent="0.2">
      <c r="A322" s="26">
        <v>257</v>
      </c>
      <c r="B322" s="151" t="s">
        <v>727</v>
      </c>
      <c r="C322" s="168">
        <v>196</v>
      </c>
      <c r="D322" s="167">
        <v>196</v>
      </c>
      <c r="E322" s="167">
        <v>196</v>
      </c>
      <c r="F322" s="172">
        <v>196</v>
      </c>
    </row>
    <row r="323" spans="1:6" x14ac:dyDescent="0.2">
      <c r="A323" s="26">
        <v>258</v>
      </c>
      <c r="B323" s="151" t="s">
        <v>347</v>
      </c>
      <c r="C323" s="168">
        <v>2</v>
      </c>
      <c r="D323" s="167">
        <v>2</v>
      </c>
      <c r="E323" s="167">
        <v>2</v>
      </c>
      <c r="F323" s="172">
        <v>2</v>
      </c>
    </row>
    <row r="324" spans="1:6" x14ac:dyDescent="0.2">
      <c r="A324" s="26">
        <v>259</v>
      </c>
      <c r="B324" s="151" t="s">
        <v>232</v>
      </c>
      <c r="C324" s="168">
        <v>170</v>
      </c>
      <c r="D324" s="167">
        <v>170</v>
      </c>
      <c r="E324" s="167">
        <v>170</v>
      </c>
      <c r="F324" s="172">
        <v>1</v>
      </c>
    </row>
    <row r="325" spans="1:6" x14ac:dyDescent="0.2">
      <c r="A325" s="26">
        <v>260</v>
      </c>
      <c r="B325" s="151" t="s">
        <v>427</v>
      </c>
      <c r="C325" s="168">
        <v>36</v>
      </c>
      <c r="D325" s="167">
        <v>36</v>
      </c>
      <c r="E325" s="167">
        <v>46</v>
      </c>
      <c r="F325" s="172">
        <v>46</v>
      </c>
    </row>
    <row r="326" spans="1:6" x14ac:dyDescent="0.2">
      <c r="A326" s="26">
        <v>261</v>
      </c>
      <c r="B326" s="151" t="s">
        <v>222</v>
      </c>
      <c r="C326" s="168">
        <v>90</v>
      </c>
      <c r="D326" s="167">
        <v>90</v>
      </c>
      <c r="E326" s="167">
        <v>87</v>
      </c>
      <c r="F326" s="172">
        <v>87</v>
      </c>
    </row>
    <row r="327" spans="1:6" x14ac:dyDescent="0.2">
      <c r="A327" s="26">
        <v>262</v>
      </c>
      <c r="B327" s="151" t="s">
        <v>959</v>
      </c>
      <c r="C327" s="168">
        <v>0</v>
      </c>
      <c r="D327" s="167">
        <v>0</v>
      </c>
      <c r="E327" s="167">
        <v>0</v>
      </c>
      <c r="F327" s="172">
        <v>0</v>
      </c>
    </row>
    <row r="328" spans="1:6" x14ac:dyDescent="0.2">
      <c r="A328" s="26">
        <v>263</v>
      </c>
      <c r="B328" s="151" t="s">
        <v>101</v>
      </c>
      <c r="C328" s="168">
        <v>685</v>
      </c>
      <c r="D328" s="167">
        <v>685</v>
      </c>
      <c r="E328" s="167">
        <v>685</v>
      </c>
      <c r="F328" s="172">
        <v>0</v>
      </c>
    </row>
    <row r="329" spans="1:6" x14ac:dyDescent="0.2">
      <c r="A329" s="26">
        <v>264</v>
      </c>
      <c r="B329" s="151" t="s">
        <v>898</v>
      </c>
      <c r="C329" s="168">
        <v>0</v>
      </c>
      <c r="D329" s="167">
        <v>0</v>
      </c>
      <c r="E329" s="167">
        <v>0</v>
      </c>
      <c r="F329" s="172">
        <v>0</v>
      </c>
    </row>
    <row r="330" spans="1:6" x14ac:dyDescent="0.2">
      <c r="A330" s="26">
        <v>265</v>
      </c>
      <c r="B330" s="151" t="s">
        <v>487</v>
      </c>
      <c r="C330" s="168">
        <v>24</v>
      </c>
      <c r="D330" s="167">
        <v>24</v>
      </c>
      <c r="E330" s="167">
        <v>24</v>
      </c>
      <c r="F330" s="172">
        <v>7</v>
      </c>
    </row>
    <row r="331" spans="1:6" x14ac:dyDescent="0.2">
      <c r="A331" s="26">
        <v>266</v>
      </c>
      <c r="B331" s="151" t="s">
        <v>826</v>
      </c>
      <c r="C331" s="168">
        <v>193</v>
      </c>
      <c r="D331" s="167">
        <v>193</v>
      </c>
      <c r="E331" s="167">
        <v>193</v>
      </c>
      <c r="F331" s="172">
        <v>193</v>
      </c>
    </row>
    <row r="332" spans="1:6" x14ac:dyDescent="0.2">
      <c r="A332" s="26">
        <v>267</v>
      </c>
      <c r="B332" s="151" t="s">
        <v>960</v>
      </c>
      <c r="C332" s="168">
        <v>0</v>
      </c>
      <c r="D332" s="167">
        <v>0</v>
      </c>
      <c r="E332" s="167">
        <v>0</v>
      </c>
      <c r="F332" s="172">
        <v>0</v>
      </c>
    </row>
    <row r="333" spans="1:6" x14ac:dyDescent="0.2">
      <c r="A333" s="26">
        <v>268</v>
      </c>
      <c r="B333" s="151" t="s">
        <v>264</v>
      </c>
      <c r="C333" s="168">
        <v>99</v>
      </c>
      <c r="D333" s="168">
        <v>99</v>
      </c>
      <c r="E333" s="168">
        <v>99</v>
      </c>
      <c r="F333" s="172">
        <v>0</v>
      </c>
    </row>
    <row r="334" spans="1:6" x14ac:dyDescent="0.2">
      <c r="A334" s="26">
        <v>269</v>
      </c>
      <c r="B334" s="151" t="s">
        <v>773</v>
      </c>
      <c r="C334" s="168">
        <v>242</v>
      </c>
      <c r="D334" s="167">
        <v>357</v>
      </c>
      <c r="E334" s="167">
        <v>357</v>
      </c>
      <c r="F334" s="172">
        <v>357</v>
      </c>
    </row>
    <row r="335" spans="1:6" x14ac:dyDescent="0.2">
      <c r="A335" s="26">
        <v>270</v>
      </c>
      <c r="B335" s="151" t="s">
        <v>329</v>
      </c>
      <c r="C335" s="168">
        <v>436</v>
      </c>
      <c r="D335" s="167">
        <v>436</v>
      </c>
      <c r="E335" s="167">
        <v>436</v>
      </c>
      <c r="F335" s="172">
        <v>436</v>
      </c>
    </row>
    <row r="336" spans="1:6" x14ac:dyDescent="0.2">
      <c r="A336" s="26">
        <v>271</v>
      </c>
      <c r="B336" s="151" t="s">
        <v>189</v>
      </c>
      <c r="C336" s="168">
        <v>371</v>
      </c>
      <c r="D336" s="167">
        <v>371</v>
      </c>
      <c r="E336" s="167">
        <v>371</v>
      </c>
      <c r="F336" s="172">
        <v>0</v>
      </c>
    </row>
    <row r="337" spans="1:6" x14ac:dyDescent="0.2">
      <c r="A337" s="26">
        <v>272</v>
      </c>
      <c r="B337" s="151" t="s">
        <v>774</v>
      </c>
      <c r="C337" s="168">
        <v>0</v>
      </c>
      <c r="D337" s="167">
        <v>0</v>
      </c>
      <c r="E337" s="167">
        <v>0</v>
      </c>
      <c r="F337" s="172">
        <v>0</v>
      </c>
    </row>
    <row r="338" spans="1:6" x14ac:dyDescent="0.2">
      <c r="A338" s="26">
        <v>273</v>
      </c>
      <c r="B338" s="151" t="s">
        <v>552</v>
      </c>
      <c r="C338" s="168">
        <v>38</v>
      </c>
      <c r="D338" s="167">
        <v>38</v>
      </c>
      <c r="E338" s="167">
        <v>38</v>
      </c>
      <c r="F338" s="172">
        <v>0</v>
      </c>
    </row>
    <row r="339" spans="1:6" x14ac:dyDescent="0.2">
      <c r="A339" s="26">
        <v>274</v>
      </c>
      <c r="B339" s="151" t="s">
        <v>827</v>
      </c>
      <c r="C339" s="168">
        <v>0</v>
      </c>
      <c r="D339" s="167">
        <v>0</v>
      </c>
      <c r="E339" s="167">
        <v>0</v>
      </c>
      <c r="F339" s="172">
        <v>0</v>
      </c>
    </row>
    <row r="340" spans="1:6" x14ac:dyDescent="0.2">
      <c r="A340" s="26">
        <v>275</v>
      </c>
      <c r="B340" s="151" t="s">
        <v>637</v>
      </c>
      <c r="C340" s="168">
        <v>6</v>
      </c>
      <c r="D340" s="167">
        <v>6</v>
      </c>
      <c r="E340" s="167">
        <v>6</v>
      </c>
      <c r="F340" s="172">
        <v>6</v>
      </c>
    </row>
    <row r="341" spans="1:6" x14ac:dyDescent="0.2">
      <c r="A341" s="26">
        <v>276</v>
      </c>
      <c r="B341" s="151" t="s">
        <v>638</v>
      </c>
      <c r="C341" s="168">
        <v>10</v>
      </c>
      <c r="D341" s="167">
        <v>10</v>
      </c>
      <c r="E341" s="167">
        <v>10</v>
      </c>
      <c r="F341" s="172">
        <v>10</v>
      </c>
    </row>
    <row r="342" spans="1:6" x14ac:dyDescent="0.2">
      <c r="A342" s="26">
        <v>277</v>
      </c>
      <c r="B342" s="151" t="s">
        <v>828</v>
      </c>
      <c r="C342" s="168">
        <v>157</v>
      </c>
      <c r="D342" s="167">
        <v>157</v>
      </c>
      <c r="E342" s="167">
        <v>157</v>
      </c>
      <c r="F342" s="172">
        <v>157</v>
      </c>
    </row>
    <row r="343" spans="1:6" x14ac:dyDescent="0.2">
      <c r="A343" s="26">
        <v>278</v>
      </c>
      <c r="B343" s="151" t="s">
        <v>961</v>
      </c>
      <c r="C343" s="168">
        <v>0</v>
      </c>
      <c r="D343" s="167">
        <v>0</v>
      </c>
      <c r="E343" s="167">
        <v>0</v>
      </c>
      <c r="F343" s="172">
        <v>0</v>
      </c>
    </row>
    <row r="344" spans="1:6" x14ac:dyDescent="0.2">
      <c r="A344" s="26">
        <v>279</v>
      </c>
      <c r="B344" s="151" t="s">
        <v>363</v>
      </c>
      <c r="C344" s="168">
        <v>37</v>
      </c>
      <c r="D344" s="167">
        <v>37</v>
      </c>
      <c r="E344" s="167">
        <v>37</v>
      </c>
      <c r="F344" s="172">
        <v>9</v>
      </c>
    </row>
    <row r="345" spans="1:6" x14ac:dyDescent="0.2">
      <c r="A345" s="26">
        <v>280</v>
      </c>
      <c r="B345" s="151" t="s">
        <v>962</v>
      </c>
      <c r="C345" s="168">
        <v>0</v>
      </c>
      <c r="D345" s="167">
        <v>0</v>
      </c>
      <c r="E345" s="167">
        <v>0</v>
      </c>
      <c r="F345" s="172">
        <v>0</v>
      </c>
    </row>
    <row r="346" spans="1:6" x14ac:dyDescent="0.2">
      <c r="A346" s="26">
        <v>281</v>
      </c>
      <c r="B346" s="151" t="s">
        <v>115</v>
      </c>
      <c r="C346" s="168">
        <v>50</v>
      </c>
      <c r="D346" s="167">
        <v>50</v>
      </c>
      <c r="E346" s="167">
        <v>50</v>
      </c>
      <c r="F346" s="172">
        <v>0</v>
      </c>
    </row>
    <row r="347" spans="1:6" x14ac:dyDescent="0.2">
      <c r="A347" s="26">
        <v>282</v>
      </c>
      <c r="B347" s="151" t="s">
        <v>639</v>
      </c>
      <c r="C347" s="168">
        <v>54</v>
      </c>
      <c r="D347" s="167">
        <v>54</v>
      </c>
      <c r="E347" s="167">
        <v>54</v>
      </c>
      <c r="F347" s="172">
        <v>54</v>
      </c>
    </row>
    <row r="348" spans="1:6" x14ac:dyDescent="0.2">
      <c r="A348" s="26">
        <v>283</v>
      </c>
      <c r="B348" s="151" t="s">
        <v>129</v>
      </c>
      <c r="C348" s="168">
        <v>2032</v>
      </c>
      <c r="D348" s="167">
        <v>2040</v>
      </c>
      <c r="E348" s="167">
        <v>2054</v>
      </c>
      <c r="F348" s="172">
        <v>1629</v>
      </c>
    </row>
    <row r="349" spans="1:6" x14ac:dyDescent="0.2">
      <c r="A349" s="26">
        <v>284</v>
      </c>
      <c r="B349" s="151" t="s">
        <v>615</v>
      </c>
      <c r="C349" s="168">
        <v>3</v>
      </c>
      <c r="D349" s="167">
        <v>3</v>
      </c>
      <c r="E349" s="167">
        <v>3</v>
      </c>
      <c r="F349" s="172">
        <v>0</v>
      </c>
    </row>
    <row r="350" spans="1:6" x14ac:dyDescent="0.2">
      <c r="A350" s="26">
        <v>285</v>
      </c>
      <c r="B350" s="151" t="s">
        <v>525</v>
      </c>
      <c r="C350" s="168">
        <v>18</v>
      </c>
      <c r="D350" s="167">
        <v>18</v>
      </c>
      <c r="E350" s="167">
        <v>19</v>
      </c>
      <c r="F350" s="172">
        <v>19</v>
      </c>
    </row>
    <row r="351" spans="1:6" x14ac:dyDescent="0.2">
      <c r="A351" s="26">
        <v>286</v>
      </c>
      <c r="B351" s="151" t="s">
        <v>428</v>
      </c>
      <c r="C351" s="168">
        <v>5</v>
      </c>
      <c r="D351" s="167">
        <v>5</v>
      </c>
      <c r="E351" s="167">
        <v>5</v>
      </c>
      <c r="F351" s="172">
        <v>0</v>
      </c>
    </row>
    <row r="352" spans="1:6" x14ac:dyDescent="0.2">
      <c r="A352" s="26">
        <v>287</v>
      </c>
      <c r="B352" s="151" t="s">
        <v>61</v>
      </c>
      <c r="C352" s="168">
        <v>13760</v>
      </c>
      <c r="D352" s="167">
        <v>13522</v>
      </c>
      <c r="E352" s="167">
        <v>12188</v>
      </c>
      <c r="F352" s="172">
        <v>12182</v>
      </c>
    </row>
    <row r="353" spans="1:6" x14ac:dyDescent="0.2">
      <c r="A353" s="26">
        <v>288</v>
      </c>
      <c r="B353" s="151" t="s">
        <v>488</v>
      </c>
      <c r="C353" s="168">
        <v>91</v>
      </c>
      <c r="D353" s="167">
        <v>91</v>
      </c>
      <c r="E353" s="167">
        <v>91</v>
      </c>
      <c r="F353" s="172">
        <v>91</v>
      </c>
    </row>
    <row r="354" spans="1:6" x14ac:dyDescent="0.2">
      <c r="A354" s="26">
        <v>289</v>
      </c>
      <c r="B354" s="151" t="s">
        <v>899</v>
      </c>
      <c r="C354" s="168">
        <v>0</v>
      </c>
      <c r="D354" s="167">
        <v>0</v>
      </c>
      <c r="E354" s="167">
        <v>0</v>
      </c>
      <c r="F354" s="172">
        <v>0</v>
      </c>
    </row>
    <row r="355" spans="1:6" x14ac:dyDescent="0.2">
      <c r="A355" s="26">
        <v>290</v>
      </c>
      <c r="B355" s="151" t="s">
        <v>829</v>
      </c>
      <c r="C355" s="168">
        <v>626</v>
      </c>
      <c r="D355" s="167">
        <v>652</v>
      </c>
      <c r="E355" s="167">
        <v>629</v>
      </c>
      <c r="F355" s="172">
        <v>629</v>
      </c>
    </row>
    <row r="356" spans="1:6" x14ac:dyDescent="0.2">
      <c r="A356" s="26">
        <v>291</v>
      </c>
      <c r="B356" s="151" t="s">
        <v>963</v>
      </c>
      <c r="C356" s="168">
        <v>1368</v>
      </c>
      <c r="D356" s="167">
        <v>1428</v>
      </c>
      <c r="E356" s="167">
        <v>1487</v>
      </c>
      <c r="F356" s="172">
        <v>1487</v>
      </c>
    </row>
    <row r="357" spans="1:6" x14ac:dyDescent="0.2">
      <c r="A357" s="26">
        <v>292</v>
      </c>
      <c r="B357" s="151" t="s">
        <v>830</v>
      </c>
      <c r="C357" s="168">
        <v>0</v>
      </c>
      <c r="D357" s="167">
        <v>0</v>
      </c>
      <c r="E357" s="167">
        <v>0</v>
      </c>
      <c r="F357" s="172">
        <v>0</v>
      </c>
    </row>
    <row r="358" spans="1:6" x14ac:dyDescent="0.2">
      <c r="A358" s="26">
        <v>293</v>
      </c>
      <c r="B358" s="151" t="s">
        <v>107</v>
      </c>
      <c r="C358" s="168">
        <v>2</v>
      </c>
      <c r="D358" s="167">
        <v>2</v>
      </c>
      <c r="E358" s="167">
        <v>2</v>
      </c>
      <c r="F358" s="172">
        <v>1</v>
      </c>
    </row>
    <row r="359" spans="1:6" x14ac:dyDescent="0.2">
      <c r="A359" s="26">
        <v>294</v>
      </c>
      <c r="B359" s="151" t="s">
        <v>526</v>
      </c>
      <c r="C359" s="168">
        <v>211</v>
      </c>
      <c r="D359" s="167">
        <v>211</v>
      </c>
      <c r="E359" s="167">
        <v>211</v>
      </c>
      <c r="F359" s="172">
        <v>0</v>
      </c>
    </row>
    <row r="360" spans="1:6" x14ac:dyDescent="0.2">
      <c r="A360" s="26">
        <v>295</v>
      </c>
      <c r="B360" s="151" t="s">
        <v>330</v>
      </c>
      <c r="C360" s="168">
        <v>38</v>
      </c>
      <c r="D360" s="167">
        <v>38</v>
      </c>
      <c r="E360" s="167">
        <v>38</v>
      </c>
      <c r="F360" s="172">
        <v>38</v>
      </c>
    </row>
    <row r="361" spans="1:6" x14ac:dyDescent="0.2">
      <c r="A361" s="26">
        <v>296</v>
      </c>
      <c r="B361" s="151" t="s">
        <v>1049</v>
      </c>
      <c r="C361" s="167">
        <v>0</v>
      </c>
      <c r="D361" s="167">
        <v>0</v>
      </c>
      <c r="E361" s="167">
        <v>0</v>
      </c>
      <c r="F361" s="172">
        <v>0</v>
      </c>
    </row>
    <row r="362" spans="1:6" x14ac:dyDescent="0.2">
      <c r="A362" s="26">
        <v>297</v>
      </c>
      <c r="B362" s="151" t="s">
        <v>78</v>
      </c>
      <c r="C362" s="168">
        <v>407</v>
      </c>
      <c r="D362" s="167">
        <v>407</v>
      </c>
      <c r="E362" s="167">
        <v>407</v>
      </c>
      <c r="F362" s="172">
        <v>1</v>
      </c>
    </row>
    <row r="363" spans="1:6" x14ac:dyDescent="0.2">
      <c r="A363" s="26">
        <v>298</v>
      </c>
      <c r="B363" s="151" t="s">
        <v>964</v>
      </c>
      <c r="C363" s="168">
        <v>58</v>
      </c>
      <c r="D363" s="167">
        <v>166</v>
      </c>
      <c r="E363" s="167">
        <v>166</v>
      </c>
      <c r="F363" s="172">
        <v>166</v>
      </c>
    </row>
    <row r="364" spans="1:6" x14ac:dyDescent="0.2">
      <c r="A364" s="26">
        <v>299</v>
      </c>
      <c r="B364" s="151" t="s">
        <v>10</v>
      </c>
      <c r="C364" s="168">
        <v>169</v>
      </c>
      <c r="D364" s="167">
        <v>169</v>
      </c>
      <c r="E364" s="167">
        <v>169</v>
      </c>
      <c r="F364" s="172">
        <v>0</v>
      </c>
    </row>
    <row r="365" spans="1:6" x14ac:dyDescent="0.2">
      <c r="A365" s="26">
        <v>300</v>
      </c>
      <c r="B365" s="151" t="s">
        <v>728</v>
      </c>
      <c r="C365" s="168">
        <v>149</v>
      </c>
      <c r="D365" s="167">
        <v>149</v>
      </c>
      <c r="E365" s="167">
        <v>149</v>
      </c>
      <c r="F365" s="172">
        <v>149</v>
      </c>
    </row>
    <row r="366" spans="1:6" x14ac:dyDescent="0.2">
      <c r="A366" s="26">
        <v>301</v>
      </c>
      <c r="B366" s="151" t="s">
        <v>130</v>
      </c>
      <c r="C366" s="168">
        <v>164</v>
      </c>
      <c r="D366" s="167">
        <v>164</v>
      </c>
      <c r="E366" s="167">
        <v>164</v>
      </c>
      <c r="F366" s="172">
        <v>3</v>
      </c>
    </row>
    <row r="367" spans="1:6" x14ac:dyDescent="0.2">
      <c r="A367" s="26">
        <v>302</v>
      </c>
      <c r="B367" s="151" t="s">
        <v>965</v>
      </c>
      <c r="C367" s="168">
        <v>0</v>
      </c>
      <c r="D367" s="167">
        <v>0</v>
      </c>
      <c r="E367" s="167">
        <v>0</v>
      </c>
      <c r="F367" s="172">
        <v>0</v>
      </c>
    </row>
    <row r="368" spans="1:6" x14ac:dyDescent="0.2">
      <c r="A368" s="26">
        <v>303</v>
      </c>
      <c r="B368" s="151" t="s">
        <v>62</v>
      </c>
      <c r="C368" s="168">
        <v>606</v>
      </c>
      <c r="D368" s="167">
        <v>609</v>
      </c>
      <c r="E368" s="167">
        <v>617</v>
      </c>
      <c r="F368" s="172">
        <v>260</v>
      </c>
    </row>
    <row r="369" spans="1:6" x14ac:dyDescent="0.2">
      <c r="A369" s="26">
        <v>304</v>
      </c>
      <c r="B369" s="151" t="s">
        <v>831</v>
      </c>
      <c r="C369" s="168">
        <v>0</v>
      </c>
      <c r="D369" s="167">
        <v>0</v>
      </c>
      <c r="E369" s="167">
        <v>0</v>
      </c>
      <c r="F369" s="172">
        <v>0</v>
      </c>
    </row>
    <row r="370" spans="1:6" x14ac:dyDescent="0.2">
      <c r="A370" s="26">
        <v>305</v>
      </c>
      <c r="B370" s="151" t="s">
        <v>679</v>
      </c>
      <c r="C370" s="168">
        <v>1</v>
      </c>
      <c r="D370" s="167">
        <v>1</v>
      </c>
      <c r="E370" s="167">
        <v>1</v>
      </c>
      <c r="F370" s="172">
        <v>1</v>
      </c>
    </row>
    <row r="371" spans="1:6" x14ac:dyDescent="0.2">
      <c r="A371" s="26">
        <v>306</v>
      </c>
      <c r="B371" s="151" t="s">
        <v>966</v>
      </c>
      <c r="C371" s="168">
        <v>0</v>
      </c>
      <c r="D371" s="167">
        <v>0</v>
      </c>
      <c r="E371" s="167">
        <v>0</v>
      </c>
      <c r="F371" s="172">
        <v>0</v>
      </c>
    </row>
    <row r="372" spans="1:6" x14ac:dyDescent="0.2">
      <c r="A372" s="26">
        <v>307</v>
      </c>
      <c r="B372" s="151" t="s">
        <v>1050</v>
      </c>
      <c r="C372" s="168">
        <v>0</v>
      </c>
      <c r="D372" s="167">
        <v>0</v>
      </c>
      <c r="E372" s="167">
        <v>0</v>
      </c>
      <c r="F372" s="172">
        <v>0</v>
      </c>
    </row>
    <row r="373" spans="1:6" x14ac:dyDescent="0.2">
      <c r="A373" s="26">
        <v>308</v>
      </c>
      <c r="B373" s="151" t="s">
        <v>608</v>
      </c>
      <c r="C373" s="168">
        <v>500</v>
      </c>
      <c r="D373" s="167">
        <v>501</v>
      </c>
      <c r="E373" s="167">
        <v>500</v>
      </c>
      <c r="F373" s="172">
        <v>491</v>
      </c>
    </row>
    <row r="374" spans="1:6" x14ac:dyDescent="0.2">
      <c r="A374" s="26">
        <v>309</v>
      </c>
      <c r="B374" s="151" t="s">
        <v>640</v>
      </c>
      <c r="C374" s="168">
        <v>168</v>
      </c>
      <c r="D374" s="167">
        <v>168</v>
      </c>
      <c r="E374" s="167">
        <v>168</v>
      </c>
      <c r="F374" s="172">
        <v>168</v>
      </c>
    </row>
    <row r="375" spans="1:6" x14ac:dyDescent="0.2">
      <c r="A375" s="26">
        <v>310</v>
      </c>
      <c r="B375" s="151" t="s">
        <v>453</v>
      </c>
      <c r="C375" s="168">
        <v>0</v>
      </c>
      <c r="D375" s="167">
        <v>0</v>
      </c>
      <c r="E375" s="167">
        <v>0</v>
      </c>
      <c r="F375" s="172">
        <v>0</v>
      </c>
    </row>
    <row r="376" spans="1:6" x14ac:dyDescent="0.2">
      <c r="A376" s="26">
        <v>311</v>
      </c>
      <c r="B376" s="151" t="s">
        <v>641</v>
      </c>
      <c r="C376" s="168">
        <v>350</v>
      </c>
      <c r="D376" s="167">
        <v>350</v>
      </c>
      <c r="E376" s="167">
        <v>350</v>
      </c>
      <c r="F376" s="172">
        <v>350</v>
      </c>
    </row>
    <row r="377" spans="1:6" x14ac:dyDescent="0.2">
      <c r="A377" s="26">
        <v>312</v>
      </c>
      <c r="B377" s="151" t="s">
        <v>7</v>
      </c>
      <c r="C377" s="168">
        <v>228</v>
      </c>
      <c r="D377" s="167">
        <v>228</v>
      </c>
      <c r="E377" s="167">
        <v>228</v>
      </c>
      <c r="F377" s="172">
        <v>228</v>
      </c>
    </row>
    <row r="378" spans="1:6" x14ac:dyDescent="0.2">
      <c r="A378" s="26">
        <v>313</v>
      </c>
      <c r="B378" s="151" t="s">
        <v>967</v>
      </c>
      <c r="C378" s="168">
        <v>32</v>
      </c>
      <c r="D378" s="167">
        <v>101</v>
      </c>
      <c r="E378" s="167">
        <v>179</v>
      </c>
      <c r="F378" s="172">
        <v>179</v>
      </c>
    </row>
    <row r="379" spans="1:6" x14ac:dyDescent="0.2">
      <c r="A379" s="26">
        <v>314</v>
      </c>
      <c r="B379" s="151" t="s">
        <v>900</v>
      </c>
      <c r="C379" s="168">
        <v>0</v>
      </c>
      <c r="D379" s="167">
        <v>0</v>
      </c>
      <c r="E379" s="167">
        <v>0</v>
      </c>
      <c r="F379" s="172">
        <v>0</v>
      </c>
    </row>
    <row r="380" spans="1:6" x14ac:dyDescent="0.2">
      <c r="A380" s="26">
        <v>315</v>
      </c>
      <c r="B380" s="151" t="s">
        <v>616</v>
      </c>
      <c r="C380" s="168">
        <v>137</v>
      </c>
      <c r="D380" s="167">
        <v>135</v>
      </c>
      <c r="E380" s="167">
        <v>133</v>
      </c>
      <c r="F380" s="172">
        <v>133</v>
      </c>
    </row>
    <row r="381" spans="1:6" x14ac:dyDescent="0.2">
      <c r="A381" s="26">
        <v>316</v>
      </c>
      <c r="B381" s="151" t="s">
        <v>269</v>
      </c>
      <c r="C381" s="168">
        <v>0</v>
      </c>
      <c r="D381" s="167">
        <v>0</v>
      </c>
      <c r="E381" s="167">
        <v>0</v>
      </c>
      <c r="F381" s="172">
        <v>0</v>
      </c>
    </row>
    <row r="382" spans="1:6" x14ac:dyDescent="0.2">
      <c r="A382" s="26">
        <v>317</v>
      </c>
      <c r="B382" s="151" t="s">
        <v>223</v>
      </c>
      <c r="C382" s="168">
        <v>299</v>
      </c>
      <c r="D382" s="167">
        <v>299</v>
      </c>
      <c r="E382" s="167">
        <v>299</v>
      </c>
      <c r="F382" s="172">
        <v>293</v>
      </c>
    </row>
    <row r="383" spans="1:6" x14ac:dyDescent="0.2">
      <c r="A383" s="26">
        <v>318</v>
      </c>
      <c r="B383" s="151" t="s">
        <v>31</v>
      </c>
      <c r="C383" s="168">
        <v>565</v>
      </c>
      <c r="D383" s="167">
        <v>572</v>
      </c>
      <c r="E383" s="167">
        <v>584</v>
      </c>
      <c r="F383" s="172">
        <v>584</v>
      </c>
    </row>
    <row r="384" spans="1:6" x14ac:dyDescent="0.2">
      <c r="A384" s="26">
        <v>319</v>
      </c>
      <c r="B384" s="151" t="s">
        <v>378</v>
      </c>
      <c r="C384" s="168">
        <v>0</v>
      </c>
      <c r="D384" s="167">
        <v>0</v>
      </c>
      <c r="E384" s="167">
        <v>0</v>
      </c>
      <c r="F384" s="172">
        <v>0</v>
      </c>
    </row>
    <row r="385" spans="1:6" x14ac:dyDescent="0.2">
      <c r="A385" s="26">
        <v>320</v>
      </c>
      <c r="B385" s="151" t="s">
        <v>1051</v>
      </c>
      <c r="C385" s="168">
        <v>5</v>
      </c>
      <c r="D385" s="167">
        <v>4</v>
      </c>
      <c r="E385" s="167">
        <v>3</v>
      </c>
      <c r="F385" s="172">
        <v>0</v>
      </c>
    </row>
    <row r="386" spans="1:6" x14ac:dyDescent="0.2">
      <c r="A386" s="26">
        <v>321</v>
      </c>
      <c r="B386" s="151" t="s">
        <v>968</v>
      </c>
      <c r="C386" s="168">
        <v>0</v>
      </c>
      <c r="D386" s="167">
        <v>0</v>
      </c>
      <c r="E386" s="167">
        <v>0</v>
      </c>
      <c r="F386" s="172">
        <v>0</v>
      </c>
    </row>
    <row r="387" spans="1:6" x14ac:dyDescent="0.2">
      <c r="A387" s="26">
        <v>322</v>
      </c>
      <c r="B387" s="151" t="s">
        <v>832</v>
      </c>
      <c r="C387" s="168">
        <v>0</v>
      </c>
      <c r="D387" s="167">
        <v>0</v>
      </c>
      <c r="E387" s="167">
        <v>0</v>
      </c>
      <c r="F387" s="172">
        <v>0</v>
      </c>
    </row>
    <row r="388" spans="1:6" x14ac:dyDescent="0.2">
      <c r="A388" s="26">
        <v>323</v>
      </c>
      <c r="B388" s="151" t="s">
        <v>969</v>
      </c>
      <c r="C388" s="168">
        <v>18</v>
      </c>
      <c r="D388" s="167">
        <v>18</v>
      </c>
      <c r="E388" s="167">
        <v>18</v>
      </c>
      <c r="F388" s="172">
        <v>18</v>
      </c>
    </row>
    <row r="389" spans="1:6" x14ac:dyDescent="0.2">
      <c r="A389" s="26">
        <v>324</v>
      </c>
      <c r="B389" s="151" t="s">
        <v>970</v>
      </c>
      <c r="C389" s="168">
        <v>0</v>
      </c>
      <c r="D389" s="167">
        <v>0</v>
      </c>
      <c r="E389" s="167">
        <v>0</v>
      </c>
      <c r="F389" s="172">
        <v>0</v>
      </c>
    </row>
    <row r="390" spans="1:6" x14ac:dyDescent="0.2">
      <c r="A390" s="26">
        <v>325</v>
      </c>
      <c r="B390" s="151" t="s">
        <v>429</v>
      </c>
      <c r="C390" s="168">
        <v>15</v>
      </c>
      <c r="D390" s="167">
        <v>15</v>
      </c>
      <c r="E390" s="167">
        <v>15</v>
      </c>
      <c r="F390" s="172">
        <v>0</v>
      </c>
    </row>
    <row r="391" spans="1:6" x14ac:dyDescent="0.2">
      <c r="A391" s="26">
        <v>326</v>
      </c>
      <c r="B391" s="151" t="s">
        <v>901</v>
      </c>
      <c r="C391" s="168">
        <v>0</v>
      </c>
      <c r="D391" s="167">
        <v>0</v>
      </c>
      <c r="E391" s="167">
        <v>0</v>
      </c>
      <c r="F391" s="172">
        <v>0</v>
      </c>
    </row>
    <row r="392" spans="1:6" x14ac:dyDescent="0.2">
      <c r="A392" s="26">
        <v>327</v>
      </c>
      <c r="B392" s="151" t="s">
        <v>315</v>
      </c>
      <c r="C392" s="168">
        <v>510</v>
      </c>
      <c r="D392" s="167">
        <v>548</v>
      </c>
      <c r="E392" s="167">
        <v>586</v>
      </c>
      <c r="F392" s="172">
        <v>463</v>
      </c>
    </row>
    <row r="393" spans="1:6" x14ac:dyDescent="0.2">
      <c r="A393" s="26">
        <v>328</v>
      </c>
      <c r="B393" s="151" t="s">
        <v>348</v>
      </c>
      <c r="C393" s="168">
        <v>120</v>
      </c>
      <c r="D393" s="167">
        <v>120</v>
      </c>
      <c r="E393" s="167">
        <v>120</v>
      </c>
      <c r="F393" s="172">
        <v>120</v>
      </c>
    </row>
    <row r="394" spans="1:6" x14ac:dyDescent="0.2">
      <c r="A394" s="26">
        <v>329</v>
      </c>
      <c r="B394" s="151" t="s">
        <v>224</v>
      </c>
      <c r="C394" s="168">
        <v>110</v>
      </c>
      <c r="D394" s="167">
        <v>110</v>
      </c>
      <c r="E394" s="167">
        <v>110</v>
      </c>
      <c r="F394" s="172">
        <v>2</v>
      </c>
    </row>
    <row r="395" spans="1:6" x14ac:dyDescent="0.2">
      <c r="A395" s="26">
        <v>330</v>
      </c>
      <c r="B395" s="151" t="s">
        <v>971</v>
      </c>
      <c r="C395" s="168">
        <v>0</v>
      </c>
      <c r="D395" s="167">
        <v>0</v>
      </c>
      <c r="E395" s="167">
        <v>0</v>
      </c>
      <c r="F395" s="172">
        <v>0</v>
      </c>
    </row>
    <row r="396" spans="1:6" x14ac:dyDescent="0.2">
      <c r="A396" s="26">
        <v>331</v>
      </c>
      <c r="B396" s="151" t="s">
        <v>279</v>
      </c>
      <c r="C396" s="168">
        <v>58</v>
      </c>
      <c r="D396" s="167">
        <v>58</v>
      </c>
      <c r="E396" s="167">
        <v>58</v>
      </c>
      <c r="F396" s="172">
        <v>58</v>
      </c>
    </row>
    <row r="397" spans="1:6" x14ac:dyDescent="0.2">
      <c r="A397" s="26">
        <v>332</v>
      </c>
      <c r="B397" s="151" t="s">
        <v>131</v>
      </c>
      <c r="C397" s="168">
        <v>322</v>
      </c>
      <c r="D397" s="167">
        <v>322</v>
      </c>
      <c r="E397" s="167">
        <v>322</v>
      </c>
      <c r="F397" s="172">
        <v>322</v>
      </c>
    </row>
    <row r="398" spans="1:6" x14ac:dyDescent="0.2">
      <c r="A398" s="26">
        <v>333</v>
      </c>
      <c r="B398" s="151" t="s">
        <v>775</v>
      </c>
      <c r="C398" s="168">
        <v>0</v>
      </c>
      <c r="D398" s="167">
        <v>0</v>
      </c>
      <c r="E398" s="167">
        <v>0</v>
      </c>
      <c r="F398" s="172">
        <v>0</v>
      </c>
    </row>
    <row r="399" spans="1:6" x14ac:dyDescent="0.2">
      <c r="A399" s="26">
        <v>334</v>
      </c>
      <c r="B399" s="151" t="s">
        <v>316</v>
      </c>
      <c r="C399" s="168">
        <v>66</v>
      </c>
      <c r="D399" s="167">
        <v>66</v>
      </c>
      <c r="E399" s="167">
        <v>66</v>
      </c>
      <c r="F399" s="172">
        <v>0</v>
      </c>
    </row>
    <row r="400" spans="1:6" x14ac:dyDescent="0.2">
      <c r="A400" s="26">
        <v>335</v>
      </c>
      <c r="B400" s="151" t="s">
        <v>972</v>
      </c>
      <c r="C400" s="168">
        <v>0</v>
      </c>
      <c r="D400" s="167">
        <v>0</v>
      </c>
      <c r="E400" s="167">
        <v>0</v>
      </c>
      <c r="F400" s="172">
        <v>0</v>
      </c>
    </row>
    <row r="401" spans="1:6" x14ac:dyDescent="0.2">
      <c r="A401" s="26">
        <v>336</v>
      </c>
      <c r="B401" s="151" t="s">
        <v>430</v>
      </c>
      <c r="C401" s="168">
        <v>68</v>
      </c>
      <c r="D401" s="167">
        <v>68</v>
      </c>
      <c r="E401" s="167">
        <v>68</v>
      </c>
      <c r="F401" s="172">
        <v>68</v>
      </c>
    </row>
    <row r="402" spans="1:6" x14ac:dyDescent="0.2">
      <c r="A402" s="26">
        <v>337</v>
      </c>
      <c r="B402" s="151" t="s">
        <v>364</v>
      </c>
      <c r="C402" s="168">
        <v>211</v>
      </c>
      <c r="D402" s="167">
        <v>211</v>
      </c>
      <c r="E402" s="167">
        <v>211</v>
      </c>
      <c r="F402" s="172">
        <v>0</v>
      </c>
    </row>
    <row r="403" spans="1:6" x14ac:dyDescent="0.2">
      <c r="A403" s="26">
        <v>338</v>
      </c>
      <c r="B403" s="151" t="s">
        <v>304</v>
      </c>
      <c r="C403" s="168">
        <v>108</v>
      </c>
      <c r="D403" s="167">
        <v>108</v>
      </c>
      <c r="E403" s="167">
        <v>108</v>
      </c>
      <c r="F403" s="172">
        <v>0</v>
      </c>
    </row>
    <row r="404" spans="1:6" x14ac:dyDescent="0.2">
      <c r="A404" s="26">
        <v>339</v>
      </c>
      <c r="B404" s="151" t="s">
        <v>331</v>
      </c>
      <c r="C404" s="168">
        <v>145</v>
      </c>
      <c r="D404" s="167">
        <v>145</v>
      </c>
      <c r="E404" s="167">
        <v>143</v>
      </c>
      <c r="F404" s="172">
        <v>138</v>
      </c>
    </row>
    <row r="405" spans="1:6" x14ac:dyDescent="0.2">
      <c r="A405" s="26">
        <v>340</v>
      </c>
      <c r="B405" s="151" t="s">
        <v>581</v>
      </c>
      <c r="C405" s="168">
        <v>13</v>
      </c>
      <c r="D405" s="167">
        <v>13</v>
      </c>
      <c r="E405" s="167">
        <v>13</v>
      </c>
      <c r="F405" s="172">
        <v>13</v>
      </c>
    </row>
    <row r="406" spans="1:6" x14ac:dyDescent="0.2">
      <c r="A406" s="26">
        <v>341</v>
      </c>
      <c r="B406" s="151" t="s">
        <v>729</v>
      </c>
      <c r="C406" s="168">
        <v>15</v>
      </c>
      <c r="D406" s="167">
        <v>15</v>
      </c>
      <c r="E406" s="167">
        <v>15</v>
      </c>
      <c r="F406" s="172">
        <v>15</v>
      </c>
    </row>
    <row r="407" spans="1:6" x14ac:dyDescent="0.2">
      <c r="A407" s="26">
        <v>342</v>
      </c>
      <c r="B407" s="151" t="s">
        <v>833</v>
      </c>
      <c r="C407" s="168">
        <v>0</v>
      </c>
      <c r="D407" s="167">
        <v>0</v>
      </c>
      <c r="E407" s="167">
        <v>0</v>
      </c>
      <c r="F407" s="172">
        <v>0</v>
      </c>
    </row>
    <row r="408" spans="1:6" x14ac:dyDescent="0.2">
      <c r="A408" s="26">
        <v>343</v>
      </c>
      <c r="B408" s="151" t="s">
        <v>454</v>
      </c>
      <c r="C408" s="168">
        <v>163</v>
      </c>
      <c r="D408" s="167">
        <v>163</v>
      </c>
      <c r="E408" s="167">
        <v>163</v>
      </c>
      <c r="F408" s="172">
        <v>163</v>
      </c>
    </row>
    <row r="409" spans="1:6" x14ac:dyDescent="0.2">
      <c r="A409" s="26">
        <v>344</v>
      </c>
      <c r="B409" s="151" t="s">
        <v>776</v>
      </c>
      <c r="C409" s="168">
        <v>202</v>
      </c>
      <c r="D409" s="167">
        <v>202</v>
      </c>
      <c r="E409" s="167">
        <v>202</v>
      </c>
      <c r="F409" s="172">
        <v>202</v>
      </c>
    </row>
    <row r="410" spans="1:6" x14ac:dyDescent="0.2">
      <c r="A410" s="26">
        <v>345</v>
      </c>
      <c r="B410" s="151" t="s">
        <v>680</v>
      </c>
      <c r="C410" s="168">
        <v>52</v>
      </c>
      <c r="D410" s="167">
        <v>51</v>
      </c>
      <c r="E410" s="167">
        <v>49</v>
      </c>
      <c r="F410" s="172">
        <v>10</v>
      </c>
    </row>
    <row r="411" spans="1:6" x14ac:dyDescent="0.2">
      <c r="A411" s="26">
        <v>346</v>
      </c>
      <c r="B411" s="151" t="s">
        <v>455</v>
      </c>
      <c r="C411" s="168">
        <v>0</v>
      </c>
      <c r="D411" s="167">
        <v>0</v>
      </c>
      <c r="E411" s="167">
        <v>0</v>
      </c>
      <c r="F411" s="172">
        <v>0</v>
      </c>
    </row>
    <row r="412" spans="1:6" x14ac:dyDescent="0.2">
      <c r="A412" s="26">
        <v>347</v>
      </c>
      <c r="B412" s="151" t="s">
        <v>973</v>
      </c>
      <c r="C412" s="168">
        <v>0</v>
      </c>
      <c r="D412" s="167">
        <v>0</v>
      </c>
      <c r="E412" s="167">
        <v>0</v>
      </c>
      <c r="F412" s="172">
        <v>0</v>
      </c>
    </row>
    <row r="413" spans="1:6" x14ac:dyDescent="0.2">
      <c r="A413" s="26">
        <v>348</v>
      </c>
      <c r="B413" s="151" t="s">
        <v>902</v>
      </c>
      <c r="C413" s="168">
        <v>120</v>
      </c>
      <c r="D413" s="167">
        <v>122</v>
      </c>
      <c r="E413" s="167">
        <v>122</v>
      </c>
      <c r="F413" s="172">
        <v>122</v>
      </c>
    </row>
    <row r="414" spans="1:6" x14ac:dyDescent="0.2">
      <c r="A414" s="26">
        <v>349</v>
      </c>
      <c r="B414" s="151" t="s">
        <v>903</v>
      </c>
      <c r="C414" s="168">
        <v>0</v>
      </c>
      <c r="D414" s="167">
        <v>0</v>
      </c>
      <c r="E414" s="167">
        <v>0</v>
      </c>
      <c r="F414" s="172">
        <v>0</v>
      </c>
    </row>
    <row r="415" spans="1:6" x14ac:dyDescent="0.2">
      <c r="A415" s="26">
        <v>350</v>
      </c>
      <c r="B415" s="151" t="s">
        <v>642</v>
      </c>
      <c r="C415" s="168">
        <v>300</v>
      </c>
      <c r="D415" s="167">
        <v>317</v>
      </c>
      <c r="E415" s="167">
        <v>312</v>
      </c>
      <c r="F415" s="172">
        <v>312</v>
      </c>
    </row>
    <row r="416" spans="1:6" x14ac:dyDescent="0.2">
      <c r="A416" s="26">
        <v>351</v>
      </c>
      <c r="B416" s="151" t="s">
        <v>396</v>
      </c>
      <c r="C416" s="168">
        <v>202</v>
      </c>
      <c r="D416" s="167">
        <v>204</v>
      </c>
      <c r="E416" s="167">
        <v>205</v>
      </c>
      <c r="F416" s="172">
        <v>205</v>
      </c>
    </row>
    <row r="417" spans="1:6" x14ac:dyDescent="0.2">
      <c r="A417" s="26">
        <v>352</v>
      </c>
      <c r="B417" s="151" t="s">
        <v>431</v>
      </c>
      <c r="C417" s="168">
        <v>126</v>
      </c>
      <c r="D417" s="167">
        <v>133</v>
      </c>
      <c r="E417" s="167">
        <v>115</v>
      </c>
      <c r="F417" s="172">
        <v>115</v>
      </c>
    </row>
    <row r="418" spans="1:6" x14ac:dyDescent="0.2">
      <c r="A418" s="26">
        <v>353</v>
      </c>
      <c r="B418" s="151" t="s">
        <v>617</v>
      </c>
      <c r="C418" s="168">
        <v>519</v>
      </c>
      <c r="D418" s="167">
        <v>519</v>
      </c>
      <c r="E418" s="167">
        <v>519</v>
      </c>
      <c r="F418" s="172">
        <v>0</v>
      </c>
    </row>
    <row r="419" spans="1:6" x14ac:dyDescent="0.2">
      <c r="A419" s="26">
        <v>354</v>
      </c>
      <c r="B419" s="151" t="s">
        <v>305</v>
      </c>
      <c r="C419" s="168">
        <v>147</v>
      </c>
      <c r="D419" s="167">
        <v>147</v>
      </c>
      <c r="E419" s="167">
        <v>147</v>
      </c>
      <c r="F419" s="172">
        <v>0</v>
      </c>
    </row>
    <row r="420" spans="1:6" x14ac:dyDescent="0.2">
      <c r="A420" s="26">
        <v>355</v>
      </c>
      <c r="B420" s="151" t="s">
        <v>32</v>
      </c>
      <c r="C420" s="168">
        <v>282</v>
      </c>
      <c r="D420" s="167">
        <v>282</v>
      </c>
      <c r="E420" s="167">
        <v>282</v>
      </c>
      <c r="F420" s="172">
        <v>0</v>
      </c>
    </row>
    <row r="421" spans="1:6" x14ac:dyDescent="0.2">
      <c r="A421" s="26">
        <v>356</v>
      </c>
      <c r="B421" s="151" t="s">
        <v>974</v>
      </c>
      <c r="C421" s="168">
        <v>6</v>
      </c>
      <c r="D421" s="167">
        <v>11</v>
      </c>
      <c r="E421" s="167">
        <v>12</v>
      </c>
      <c r="F421" s="172">
        <v>12</v>
      </c>
    </row>
    <row r="422" spans="1:6" x14ac:dyDescent="0.2">
      <c r="A422" s="26">
        <v>357</v>
      </c>
      <c r="B422" s="151" t="s">
        <v>904</v>
      </c>
      <c r="C422" s="168">
        <v>1</v>
      </c>
      <c r="D422" s="167">
        <v>1</v>
      </c>
      <c r="E422" s="167">
        <v>1</v>
      </c>
      <c r="F422" s="172">
        <v>1</v>
      </c>
    </row>
    <row r="423" spans="1:6" x14ac:dyDescent="0.2">
      <c r="A423" s="26">
        <v>358</v>
      </c>
      <c r="B423" s="151" t="s">
        <v>527</v>
      </c>
      <c r="C423" s="168">
        <v>18</v>
      </c>
      <c r="D423" s="167">
        <v>20</v>
      </c>
      <c r="E423" s="167">
        <v>21</v>
      </c>
      <c r="F423" s="172">
        <v>21</v>
      </c>
    </row>
    <row r="424" spans="1:6" x14ac:dyDescent="0.2">
      <c r="A424" s="26">
        <v>359</v>
      </c>
      <c r="B424" s="151" t="s">
        <v>777</v>
      </c>
      <c r="C424" s="168">
        <v>294</v>
      </c>
      <c r="D424" s="167">
        <v>294</v>
      </c>
      <c r="E424" s="167">
        <v>294</v>
      </c>
      <c r="F424" s="172">
        <v>294</v>
      </c>
    </row>
    <row r="425" spans="1:6" x14ac:dyDescent="0.2">
      <c r="A425" s="26">
        <v>360</v>
      </c>
      <c r="B425" s="151" t="s">
        <v>834</v>
      </c>
      <c r="C425" s="168">
        <v>0</v>
      </c>
      <c r="D425" s="167">
        <v>0</v>
      </c>
      <c r="E425" s="167">
        <v>124</v>
      </c>
      <c r="F425" s="172">
        <v>43</v>
      </c>
    </row>
    <row r="426" spans="1:6" x14ac:dyDescent="0.2">
      <c r="A426" s="26">
        <v>361</v>
      </c>
      <c r="B426" s="151" t="s">
        <v>226</v>
      </c>
      <c r="C426" s="168">
        <v>23708</v>
      </c>
      <c r="D426" s="167">
        <v>23740</v>
      </c>
      <c r="E426" s="167">
        <v>23628</v>
      </c>
      <c r="F426" s="172">
        <v>23533</v>
      </c>
    </row>
    <row r="427" spans="1:6" x14ac:dyDescent="0.2">
      <c r="A427" s="26">
        <v>362</v>
      </c>
      <c r="B427" s="151" t="s">
        <v>681</v>
      </c>
      <c r="C427" s="168">
        <v>6897</v>
      </c>
      <c r="D427" s="167">
        <v>6897</v>
      </c>
      <c r="E427" s="167">
        <v>6897</v>
      </c>
      <c r="F427" s="172">
        <v>6897</v>
      </c>
    </row>
    <row r="428" spans="1:6" x14ac:dyDescent="0.2">
      <c r="A428" s="26">
        <v>363</v>
      </c>
      <c r="B428" s="151" t="s">
        <v>643</v>
      </c>
      <c r="C428" s="168">
        <v>212</v>
      </c>
      <c r="D428" s="167">
        <v>212</v>
      </c>
      <c r="E428" s="167">
        <v>212</v>
      </c>
      <c r="F428" s="172">
        <v>166</v>
      </c>
    </row>
    <row r="429" spans="1:6" x14ac:dyDescent="0.2">
      <c r="A429" s="26">
        <v>364</v>
      </c>
      <c r="B429" s="151" t="s">
        <v>33</v>
      </c>
      <c r="C429" s="168">
        <v>379</v>
      </c>
      <c r="D429" s="167">
        <v>374</v>
      </c>
      <c r="E429" s="167">
        <v>371</v>
      </c>
      <c r="F429" s="172">
        <v>11</v>
      </c>
    </row>
    <row r="430" spans="1:6" x14ac:dyDescent="0.2">
      <c r="A430" s="26">
        <v>365</v>
      </c>
      <c r="B430" s="151" t="s">
        <v>778</v>
      </c>
      <c r="C430" s="168">
        <v>4842</v>
      </c>
      <c r="D430" s="167">
        <v>6285</v>
      </c>
      <c r="E430" s="167">
        <v>7479</v>
      </c>
      <c r="F430" s="172">
        <v>7479</v>
      </c>
    </row>
    <row r="431" spans="1:6" x14ac:dyDescent="0.2">
      <c r="A431" s="26">
        <v>366</v>
      </c>
      <c r="B431" s="151" t="s">
        <v>280</v>
      </c>
      <c r="C431" s="168">
        <v>83</v>
      </c>
      <c r="D431" s="167">
        <v>83</v>
      </c>
      <c r="E431" s="167">
        <v>83</v>
      </c>
      <c r="F431" s="172">
        <v>83</v>
      </c>
    </row>
    <row r="432" spans="1:6" x14ac:dyDescent="0.2">
      <c r="A432" s="26">
        <v>367</v>
      </c>
      <c r="B432" s="151" t="s">
        <v>835</v>
      </c>
      <c r="C432" s="168">
        <v>634</v>
      </c>
      <c r="D432" s="167">
        <v>634</v>
      </c>
      <c r="E432" s="167">
        <v>634</v>
      </c>
      <c r="F432" s="172">
        <v>634</v>
      </c>
    </row>
    <row r="433" spans="1:6" x14ac:dyDescent="0.2">
      <c r="A433" s="26">
        <v>368</v>
      </c>
      <c r="B433" s="151" t="s">
        <v>281</v>
      </c>
      <c r="C433" s="168">
        <v>585</v>
      </c>
      <c r="D433" s="167">
        <v>580</v>
      </c>
      <c r="E433" s="167">
        <v>577</v>
      </c>
      <c r="F433" s="172">
        <v>507</v>
      </c>
    </row>
    <row r="434" spans="1:6" x14ac:dyDescent="0.2">
      <c r="A434" s="26">
        <v>369</v>
      </c>
      <c r="B434" s="151" t="s">
        <v>332</v>
      </c>
      <c r="C434" s="168">
        <v>100</v>
      </c>
      <c r="D434" s="167">
        <v>100</v>
      </c>
      <c r="E434" s="167">
        <v>100</v>
      </c>
      <c r="F434" s="172">
        <v>43</v>
      </c>
    </row>
    <row r="435" spans="1:6" x14ac:dyDescent="0.2">
      <c r="A435" s="26">
        <v>370</v>
      </c>
      <c r="B435" s="151" t="s">
        <v>682</v>
      </c>
      <c r="C435" s="168">
        <v>146</v>
      </c>
      <c r="D435" s="167">
        <v>146</v>
      </c>
      <c r="E435" s="167">
        <v>146</v>
      </c>
      <c r="F435" s="172">
        <v>6</v>
      </c>
    </row>
    <row r="436" spans="1:6" x14ac:dyDescent="0.2">
      <c r="A436" s="26">
        <v>371</v>
      </c>
      <c r="B436" s="151" t="s">
        <v>190</v>
      </c>
      <c r="C436" s="168">
        <v>50</v>
      </c>
      <c r="D436" s="167">
        <v>50</v>
      </c>
      <c r="E436" s="167">
        <v>50</v>
      </c>
      <c r="F436" s="172">
        <v>50</v>
      </c>
    </row>
    <row r="437" spans="1:6" x14ac:dyDescent="0.2">
      <c r="A437" s="26">
        <v>372</v>
      </c>
      <c r="B437" s="151" t="s">
        <v>975</v>
      </c>
      <c r="C437" s="168">
        <v>0</v>
      </c>
      <c r="D437" s="167">
        <v>0</v>
      </c>
      <c r="E437" s="167">
        <v>0</v>
      </c>
      <c r="F437" s="172">
        <v>0</v>
      </c>
    </row>
    <row r="438" spans="1:6" x14ac:dyDescent="0.2">
      <c r="A438" s="26">
        <v>373</v>
      </c>
      <c r="B438" s="151" t="s">
        <v>554</v>
      </c>
      <c r="C438" s="168">
        <v>20</v>
      </c>
      <c r="D438" s="167">
        <v>20</v>
      </c>
      <c r="E438" s="167">
        <v>20</v>
      </c>
      <c r="F438" s="172">
        <v>20</v>
      </c>
    </row>
    <row r="439" spans="1:6" x14ac:dyDescent="0.2">
      <c r="A439" s="26">
        <v>374</v>
      </c>
      <c r="B439" s="151" t="s">
        <v>432</v>
      </c>
      <c r="C439" s="168">
        <v>175</v>
      </c>
      <c r="D439" s="167">
        <v>175</v>
      </c>
      <c r="E439" s="167">
        <v>175</v>
      </c>
      <c r="F439" s="172">
        <v>175</v>
      </c>
    </row>
    <row r="440" spans="1:6" x14ac:dyDescent="0.2">
      <c r="A440" s="26">
        <v>375</v>
      </c>
      <c r="B440" s="151" t="s">
        <v>836</v>
      </c>
      <c r="C440" s="168">
        <v>13</v>
      </c>
      <c r="D440" s="167">
        <v>13</v>
      </c>
      <c r="E440" s="167">
        <v>13</v>
      </c>
      <c r="F440" s="172">
        <v>13</v>
      </c>
    </row>
    <row r="441" spans="1:6" x14ac:dyDescent="0.2">
      <c r="A441" s="26">
        <v>376</v>
      </c>
      <c r="B441" s="151" t="s">
        <v>837</v>
      </c>
      <c r="C441" s="168">
        <v>0</v>
      </c>
      <c r="D441" s="167">
        <v>0</v>
      </c>
      <c r="E441" s="167">
        <v>39</v>
      </c>
      <c r="F441" s="172">
        <v>39</v>
      </c>
    </row>
    <row r="442" spans="1:6" x14ac:dyDescent="0.2">
      <c r="A442" s="26">
        <v>377</v>
      </c>
      <c r="B442" s="151" t="s">
        <v>1052</v>
      </c>
      <c r="C442" s="168">
        <v>0</v>
      </c>
      <c r="D442" s="167">
        <v>0</v>
      </c>
      <c r="E442" s="167">
        <v>0</v>
      </c>
      <c r="F442" s="172">
        <v>0</v>
      </c>
    </row>
    <row r="443" spans="1:6" x14ac:dyDescent="0.2">
      <c r="A443" s="26">
        <v>378</v>
      </c>
      <c r="B443" s="151" t="s">
        <v>1053</v>
      </c>
      <c r="C443" s="168">
        <v>55</v>
      </c>
      <c r="D443" s="167">
        <v>56</v>
      </c>
      <c r="E443" s="167">
        <v>54</v>
      </c>
      <c r="F443" s="172">
        <v>54</v>
      </c>
    </row>
    <row r="444" spans="1:6" x14ac:dyDescent="0.2">
      <c r="A444" s="26">
        <v>379</v>
      </c>
      <c r="B444" s="151" t="s">
        <v>1054</v>
      </c>
      <c r="C444" s="168">
        <v>0</v>
      </c>
      <c r="D444" s="167">
        <v>0</v>
      </c>
      <c r="E444" s="167">
        <v>0</v>
      </c>
      <c r="F444" s="172">
        <v>0</v>
      </c>
    </row>
    <row r="445" spans="1:6" x14ac:dyDescent="0.2">
      <c r="A445" s="26">
        <v>380</v>
      </c>
      <c r="B445" s="151" t="s">
        <v>905</v>
      </c>
      <c r="C445" s="168">
        <v>0</v>
      </c>
      <c r="D445" s="167">
        <v>0</v>
      </c>
      <c r="E445" s="167">
        <v>0</v>
      </c>
      <c r="F445" s="172">
        <v>0</v>
      </c>
    </row>
    <row r="446" spans="1:6" x14ac:dyDescent="0.2">
      <c r="A446" s="26">
        <v>381</v>
      </c>
      <c r="B446" s="151" t="s">
        <v>1055</v>
      </c>
      <c r="C446" s="168">
        <v>0</v>
      </c>
      <c r="D446" s="167">
        <v>0</v>
      </c>
      <c r="E446" s="167">
        <v>0</v>
      </c>
      <c r="F446" s="172">
        <v>0</v>
      </c>
    </row>
    <row r="447" spans="1:6" x14ac:dyDescent="0.2">
      <c r="A447" s="26">
        <v>382</v>
      </c>
      <c r="B447" s="151" t="s">
        <v>146</v>
      </c>
      <c r="C447" s="168">
        <v>597</v>
      </c>
      <c r="D447" s="167">
        <v>590</v>
      </c>
      <c r="E447" s="167">
        <v>590</v>
      </c>
      <c r="F447" s="172">
        <v>0</v>
      </c>
    </row>
    <row r="448" spans="1:6" x14ac:dyDescent="0.2">
      <c r="A448" s="26">
        <v>383</v>
      </c>
      <c r="B448" s="151" t="s">
        <v>976</v>
      </c>
      <c r="C448" s="168">
        <v>0</v>
      </c>
      <c r="D448" s="167">
        <v>0</v>
      </c>
      <c r="E448" s="167">
        <v>0</v>
      </c>
      <c r="F448" s="172">
        <v>0</v>
      </c>
    </row>
    <row r="449" spans="1:6" x14ac:dyDescent="0.2">
      <c r="A449" s="26">
        <v>384</v>
      </c>
      <c r="B449" s="151" t="s">
        <v>906</v>
      </c>
      <c r="C449" s="168">
        <v>0</v>
      </c>
      <c r="D449" s="167">
        <v>0</v>
      </c>
      <c r="E449" s="167">
        <v>0</v>
      </c>
      <c r="F449" s="172">
        <v>0</v>
      </c>
    </row>
    <row r="450" spans="1:6" x14ac:dyDescent="0.2">
      <c r="A450" s="26">
        <v>385</v>
      </c>
      <c r="B450" s="151" t="s">
        <v>907</v>
      </c>
      <c r="C450" s="168">
        <v>0</v>
      </c>
      <c r="D450" s="167">
        <v>0</v>
      </c>
      <c r="E450" s="167">
        <v>0</v>
      </c>
      <c r="F450" s="172">
        <v>0</v>
      </c>
    </row>
    <row r="451" spans="1:6" x14ac:dyDescent="0.2">
      <c r="A451" s="26">
        <v>386</v>
      </c>
      <c r="B451" s="151" t="s">
        <v>63</v>
      </c>
      <c r="C451" s="168">
        <v>18</v>
      </c>
      <c r="D451" s="167">
        <v>18</v>
      </c>
      <c r="E451" s="167">
        <v>36</v>
      </c>
      <c r="F451" s="172">
        <v>0</v>
      </c>
    </row>
    <row r="452" spans="1:6" x14ac:dyDescent="0.2">
      <c r="A452" s="26">
        <v>387</v>
      </c>
      <c r="B452" s="151" t="s">
        <v>34</v>
      </c>
      <c r="C452" s="168">
        <v>4596</v>
      </c>
      <c r="D452" s="167">
        <v>4556</v>
      </c>
      <c r="E452" s="167">
        <v>4556</v>
      </c>
      <c r="F452" s="172">
        <v>4556</v>
      </c>
    </row>
    <row r="453" spans="1:6" x14ac:dyDescent="0.2">
      <c r="A453" s="26">
        <v>388</v>
      </c>
      <c r="B453" s="151" t="s">
        <v>977</v>
      </c>
      <c r="C453" s="168">
        <v>0</v>
      </c>
      <c r="D453" s="167">
        <v>0</v>
      </c>
      <c r="E453" s="167">
        <v>0</v>
      </c>
      <c r="F453" s="172">
        <v>0</v>
      </c>
    </row>
    <row r="454" spans="1:6" x14ac:dyDescent="0.2">
      <c r="A454" s="26">
        <v>389</v>
      </c>
      <c r="B454" s="151" t="s">
        <v>191</v>
      </c>
      <c r="C454" s="168">
        <v>316</v>
      </c>
      <c r="D454" s="167">
        <v>316</v>
      </c>
      <c r="E454" s="167">
        <v>316</v>
      </c>
      <c r="F454" s="172">
        <v>18</v>
      </c>
    </row>
    <row r="455" spans="1:6" x14ac:dyDescent="0.2">
      <c r="A455" s="26">
        <v>390</v>
      </c>
      <c r="B455" s="151" t="s">
        <v>731</v>
      </c>
      <c r="C455" s="168">
        <v>159</v>
      </c>
      <c r="D455" s="167">
        <v>166</v>
      </c>
      <c r="E455" s="167">
        <v>166</v>
      </c>
      <c r="F455" s="172">
        <v>166</v>
      </c>
    </row>
    <row r="456" spans="1:6" x14ac:dyDescent="0.2">
      <c r="A456" s="26">
        <v>391</v>
      </c>
      <c r="B456" s="151" t="s">
        <v>779</v>
      </c>
      <c r="C456" s="168">
        <v>90</v>
      </c>
      <c r="D456" s="167">
        <v>90</v>
      </c>
      <c r="E456" s="167">
        <v>90</v>
      </c>
      <c r="F456" s="172">
        <v>90</v>
      </c>
    </row>
    <row r="457" spans="1:6" x14ac:dyDescent="0.2">
      <c r="A457" s="26">
        <v>392</v>
      </c>
      <c r="B457" s="151" t="s">
        <v>489</v>
      </c>
      <c r="C457" s="168">
        <v>46</v>
      </c>
      <c r="D457" s="167">
        <v>46</v>
      </c>
      <c r="E457" s="167">
        <v>46</v>
      </c>
      <c r="F457" s="172">
        <v>44</v>
      </c>
    </row>
    <row r="458" spans="1:6" x14ac:dyDescent="0.2">
      <c r="A458" s="26">
        <v>393</v>
      </c>
      <c r="B458" s="151" t="s">
        <v>154</v>
      </c>
      <c r="C458" s="168">
        <v>27</v>
      </c>
      <c r="D458" s="167">
        <v>27</v>
      </c>
      <c r="E458" s="167">
        <v>27</v>
      </c>
      <c r="F458" s="172">
        <v>7</v>
      </c>
    </row>
    <row r="459" spans="1:6" x14ac:dyDescent="0.2">
      <c r="A459" s="26">
        <v>394</v>
      </c>
      <c r="B459" s="151" t="s">
        <v>780</v>
      </c>
      <c r="C459" s="168">
        <v>0</v>
      </c>
      <c r="D459" s="167">
        <v>0</v>
      </c>
      <c r="E459" s="167">
        <v>0</v>
      </c>
      <c r="F459" s="172">
        <v>0</v>
      </c>
    </row>
    <row r="460" spans="1:6" x14ac:dyDescent="0.2">
      <c r="A460" s="26">
        <v>395</v>
      </c>
      <c r="B460" s="151" t="s">
        <v>908</v>
      </c>
      <c r="C460" s="168">
        <v>0</v>
      </c>
      <c r="D460" s="167">
        <v>0</v>
      </c>
      <c r="E460" s="167">
        <v>0</v>
      </c>
      <c r="F460" s="172">
        <v>0</v>
      </c>
    </row>
    <row r="461" spans="1:6" x14ac:dyDescent="0.2">
      <c r="A461" s="26">
        <v>396</v>
      </c>
      <c r="B461" s="151" t="s">
        <v>528</v>
      </c>
      <c r="C461" s="168">
        <v>1</v>
      </c>
      <c r="D461" s="167">
        <v>1</v>
      </c>
      <c r="E461" s="167">
        <v>1</v>
      </c>
      <c r="F461" s="172">
        <v>1</v>
      </c>
    </row>
    <row r="462" spans="1:6" x14ac:dyDescent="0.2">
      <c r="A462" s="26">
        <v>397</v>
      </c>
      <c r="B462" s="151" t="s">
        <v>555</v>
      </c>
      <c r="C462" s="168">
        <v>9</v>
      </c>
      <c r="D462" s="167">
        <v>9</v>
      </c>
      <c r="E462" s="167">
        <v>9</v>
      </c>
      <c r="F462" s="172">
        <v>9</v>
      </c>
    </row>
    <row r="463" spans="1:6" x14ac:dyDescent="0.2">
      <c r="A463" s="26">
        <v>398</v>
      </c>
      <c r="B463" s="151" t="s">
        <v>397</v>
      </c>
      <c r="C463" s="168">
        <v>1</v>
      </c>
      <c r="D463" s="167">
        <v>1</v>
      </c>
      <c r="E463" s="167">
        <v>0</v>
      </c>
      <c r="F463" s="172">
        <v>0</v>
      </c>
    </row>
    <row r="464" spans="1:6" x14ac:dyDescent="0.2">
      <c r="A464" s="26">
        <v>399</v>
      </c>
      <c r="B464" s="151" t="s">
        <v>233</v>
      </c>
      <c r="C464" s="168">
        <v>1</v>
      </c>
      <c r="D464" s="167">
        <v>1</v>
      </c>
      <c r="E464" s="167">
        <v>1</v>
      </c>
      <c r="F464" s="172">
        <v>0</v>
      </c>
    </row>
    <row r="465" spans="1:6" x14ac:dyDescent="0.2">
      <c r="A465" s="26">
        <v>400</v>
      </c>
      <c r="B465" s="151" t="s">
        <v>683</v>
      </c>
      <c r="C465" s="168">
        <v>496</v>
      </c>
      <c r="D465" s="167">
        <v>518</v>
      </c>
      <c r="E465" s="167">
        <v>538</v>
      </c>
      <c r="F465" s="172">
        <v>534</v>
      </c>
    </row>
    <row r="466" spans="1:6" x14ac:dyDescent="0.2">
      <c r="A466" s="26">
        <v>401</v>
      </c>
      <c r="B466" s="151" t="s">
        <v>644</v>
      </c>
      <c r="C466" s="168">
        <v>40</v>
      </c>
      <c r="D466" s="168">
        <v>40</v>
      </c>
      <c r="E466" s="168">
        <v>40</v>
      </c>
      <c r="F466" s="172">
        <v>40</v>
      </c>
    </row>
    <row r="467" spans="1:6" x14ac:dyDescent="0.2">
      <c r="A467" s="26">
        <v>402</v>
      </c>
      <c r="B467" s="151" t="s">
        <v>398</v>
      </c>
      <c r="C467" s="168">
        <v>371</v>
      </c>
      <c r="D467" s="167">
        <v>371</v>
      </c>
      <c r="E467" s="167">
        <v>371</v>
      </c>
      <c r="F467" s="172">
        <v>371</v>
      </c>
    </row>
    <row r="468" spans="1:6" x14ac:dyDescent="0.2">
      <c r="A468" s="26">
        <v>403</v>
      </c>
      <c r="B468" s="151" t="s">
        <v>35</v>
      </c>
      <c r="C468" s="168">
        <v>175</v>
      </c>
      <c r="D468" s="167">
        <v>175</v>
      </c>
      <c r="E468" s="167">
        <v>175</v>
      </c>
      <c r="F468" s="172">
        <v>175</v>
      </c>
    </row>
    <row r="469" spans="1:6" x14ac:dyDescent="0.2">
      <c r="A469" s="26">
        <v>404</v>
      </c>
      <c r="B469" s="151" t="s">
        <v>265</v>
      </c>
      <c r="C469" s="168">
        <v>2100</v>
      </c>
      <c r="D469" s="167">
        <v>2100</v>
      </c>
      <c r="E469" s="167">
        <v>2100</v>
      </c>
      <c r="F469" s="172">
        <v>0</v>
      </c>
    </row>
    <row r="470" spans="1:6" x14ac:dyDescent="0.2">
      <c r="A470" s="26">
        <v>405</v>
      </c>
      <c r="B470" s="151" t="s">
        <v>1056</v>
      </c>
      <c r="C470" s="168">
        <v>0</v>
      </c>
      <c r="D470" s="167">
        <v>0</v>
      </c>
      <c r="E470" s="167">
        <v>0</v>
      </c>
      <c r="F470" s="172">
        <v>0</v>
      </c>
    </row>
    <row r="471" spans="1:6" x14ac:dyDescent="0.2">
      <c r="A471" s="26">
        <v>406</v>
      </c>
      <c r="B471" s="151" t="s">
        <v>529</v>
      </c>
      <c r="C471" s="168">
        <v>60</v>
      </c>
      <c r="D471" s="167">
        <v>60</v>
      </c>
      <c r="E471" s="167">
        <v>60</v>
      </c>
      <c r="F471" s="172">
        <v>60</v>
      </c>
    </row>
    <row r="472" spans="1:6" x14ac:dyDescent="0.2">
      <c r="A472" s="26">
        <v>407</v>
      </c>
      <c r="B472" s="151" t="s">
        <v>909</v>
      </c>
      <c r="C472" s="168">
        <v>0</v>
      </c>
      <c r="D472" s="167">
        <v>0</v>
      </c>
      <c r="E472" s="167">
        <v>0</v>
      </c>
      <c r="F472" s="172">
        <v>0</v>
      </c>
    </row>
    <row r="473" spans="1:6" x14ac:dyDescent="0.2">
      <c r="A473" s="26">
        <v>408</v>
      </c>
      <c r="B473" s="151" t="s">
        <v>490</v>
      </c>
      <c r="C473" s="168">
        <v>770</v>
      </c>
      <c r="D473" s="167">
        <v>777</v>
      </c>
      <c r="E473" s="167">
        <v>781</v>
      </c>
      <c r="F473" s="172">
        <v>781</v>
      </c>
    </row>
    <row r="474" spans="1:6" x14ac:dyDescent="0.2">
      <c r="A474" s="26">
        <v>409</v>
      </c>
      <c r="B474" s="151" t="s">
        <v>64</v>
      </c>
      <c r="C474" s="168">
        <v>9078</v>
      </c>
      <c r="D474" s="167">
        <v>9078</v>
      </c>
      <c r="E474" s="167">
        <v>9078</v>
      </c>
      <c r="F474" s="172">
        <v>8988</v>
      </c>
    </row>
    <row r="475" spans="1:6" x14ac:dyDescent="0.2">
      <c r="A475" s="26">
        <v>410</v>
      </c>
      <c r="B475" s="151" t="s">
        <v>618</v>
      </c>
      <c r="C475" s="168">
        <v>37</v>
      </c>
      <c r="D475" s="167">
        <v>37</v>
      </c>
      <c r="E475" s="167">
        <v>37</v>
      </c>
      <c r="F475" s="172">
        <v>0</v>
      </c>
    </row>
    <row r="476" spans="1:6" x14ac:dyDescent="0.2">
      <c r="A476" s="26">
        <v>411</v>
      </c>
      <c r="B476" s="151" t="s">
        <v>1057</v>
      </c>
      <c r="C476" s="168">
        <v>6</v>
      </c>
      <c r="D476" s="167">
        <v>25</v>
      </c>
      <c r="E476" s="167">
        <v>42</v>
      </c>
      <c r="F476" s="172">
        <v>42</v>
      </c>
    </row>
    <row r="477" spans="1:6" x14ac:dyDescent="0.2">
      <c r="A477" s="26">
        <v>412</v>
      </c>
      <c r="B477" s="151" t="s">
        <v>684</v>
      </c>
      <c r="C477" s="168">
        <v>62</v>
      </c>
      <c r="D477" s="167">
        <v>62</v>
      </c>
      <c r="E477" s="167">
        <v>62</v>
      </c>
      <c r="F477" s="172">
        <v>62</v>
      </c>
    </row>
    <row r="478" spans="1:6" x14ac:dyDescent="0.2">
      <c r="A478" s="26">
        <v>413</v>
      </c>
      <c r="B478" s="151" t="s">
        <v>978</v>
      </c>
      <c r="C478" s="168">
        <v>0</v>
      </c>
      <c r="D478" s="167">
        <v>0</v>
      </c>
      <c r="E478" s="167">
        <v>0</v>
      </c>
      <c r="F478" s="172">
        <v>0</v>
      </c>
    </row>
    <row r="479" spans="1:6" x14ac:dyDescent="0.2">
      <c r="A479" s="26">
        <v>414</v>
      </c>
      <c r="B479" s="151" t="s">
        <v>910</v>
      </c>
      <c r="C479" s="168">
        <v>18</v>
      </c>
      <c r="D479" s="167">
        <v>19</v>
      </c>
      <c r="E479" s="167">
        <v>19</v>
      </c>
      <c r="F479" s="172">
        <v>19</v>
      </c>
    </row>
    <row r="480" spans="1:6" x14ac:dyDescent="0.2">
      <c r="A480" s="26">
        <v>415</v>
      </c>
      <c r="B480" s="151" t="s">
        <v>349</v>
      </c>
      <c r="C480" s="168">
        <v>0</v>
      </c>
      <c r="D480" s="167">
        <v>0</v>
      </c>
      <c r="E480" s="167">
        <v>0</v>
      </c>
      <c r="F480" s="172">
        <v>0</v>
      </c>
    </row>
    <row r="481" spans="1:6" x14ac:dyDescent="0.2">
      <c r="A481" s="26">
        <v>416</v>
      </c>
      <c r="B481" s="151" t="s">
        <v>838</v>
      </c>
      <c r="C481" s="168">
        <v>0</v>
      </c>
      <c r="D481" s="167">
        <v>0</v>
      </c>
      <c r="E481" s="167">
        <v>0</v>
      </c>
      <c r="F481" s="172">
        <v>0</v>
      </c>
    </row>
    <row r="482" spans="1:6" x14ac:dyDescent="0.2">
      <c r="A482" s="26">
        <v>417</v>
      </c>
      <c r="B482" s="151" t="s">
        <v>839</v>
      </c>
      <c r="C482" s="168">
        <v>0</v>
      </c>
      <c r="D482" s="167">
        <v>0</v>
      </c>
      <c r="E482" s="167">
        <v>0</v>
      </c>
      <c r="F482" s="172">
        <v>0</v>
      </c>
    </row>
    <row r="483" spans="1:6" x14ac:dyDescent="0.2">
      <c r="A483" s="26">
        <v>418</v>
      </c>
      <c r="B483" s="151" t="s">
        <v>350</v>
      </c>
      <c r="C483" s="168">
        <v>18</v>
      </c>
      <c r="D483" s="167">
        <v>18</v>
      </c>
      <c r="E483" s="167">
        <v>18</v>
      </c>
      <c r="F483" s="172">
        <v>0</v>
      </c>
    </row>
    <row r="484" spans="1:6" x14ac:dyDescent="0.2">
      <c r="A484" s="26">
        <v>419</v>
      </c>
      <c r="B484" s="151" t="s">
        <v>840</v>
      </c>
      <c r="C484" s="168">
        <v>100</v>
      </c>
      <c r="D484" s="167">
        <v>122</v>
      </c>
      <c r="E484" s="167">
        <v>147</v>
      </c>
      <c r="F484" s="172">
        <v>147</v>
      </c>
    </row>
    <row r="485" spans="1:6" x14ac:dyDescent="0.2">
      <c r="A485" s="26">
        <v>420</v>
      </c>
      <c r="B485" s="151" t="s">
        <v>979</v>
      </c>
      <c r="C485" s="168">
        <v>121</v>
      </c>
      <c r="D485" s="167">
        <v>158</v>
      </c>
      <c r="E485" s="167">
        <v>158</v>
      </c>
      <c r="F485" s="172">
        <v>158</v>
      </c>
    </row>
    <row r="486" spans="1:6" x14ac:dyDescent="0.2">
      <c r="A486" s="26">
        <v>421</v>
      </c>
      <c r="B486" s="151" t="s">
        <v>309</v>
      </c>
      <c r="C486" s="168">
        <v>521</v>
      </c>
      <c r="D486" s="167">
        <v>531</v>
      </c>
      <c r="E486" s="167">
        <v>536</v>
      </c>
      <c r="F486" s="172">
        <v>536</v>
      </c>
    </row>
    <row r="487" spans="1:6" x14ac:dyDescent="0.2">
      <c r="A487" s="26">
        <v>422</v>
      </c>
      <c r="B487" s="151" t="s">
        <v>65</v>
      </c>
      <c r="C487" s="168">
        <v>302</v>
      </c>
      <c r="D487" s="167">
        <v>302</v>
      </c>
      <c r="E487" s="167">
        <v>302</v>
      </c>
      <c r="F487" s="172">
        <v>302</v>
      </c>
    </row>
    <row r="488" spans="1:6" x14ac:dyDescent="0.2">
      <c r="A488" s="26">
        <v>423</v>
      </c>
      <c r="B488" s="151" t="s">
        <v>479</v>
      </c>
      <c r="C488" s="168">
        <v>7</v>
      </c>
      <c r="D488" s="167">
        <v>7</v>
      </c>
      <c r="E488" s="167">
        <v>7</v>
      </c>
      <c r="F488" s="172">
        <v>7</v>
      </c>
    </row>
    <row r="489" spans="1:6" x14ac:dyDescent="0.2">
      <c r="A489" s="26">
        <v>424</v>
      </c>
      <c r="B489" s="151" t="s">
        <v>530</v>
      </c>
      <c r="C489" s="168">
        <v>27</v>
      </c>
      <c r="D489" s="167">
        <v>27</v>
      </c>
      <c r="E489" s="167">
        <v>27</v>
      </c>
      <c r="F489" s="172">
        <v>27</v>
      </c>
    </row>
    <row r="490" spans="1:6" x14ac:dyDescent="0.2">
      <c r="A490" s="26">
        <v>425</v>
      </c>
      <c r="B490" s="151" t="s">
        <v>1058</v>
      </c>
      <c r="C490" s="168">
        <v>33</v>
      </c>
      <c r="D490" s="167">
        <v>33</v>
      </c>
      <c r="E490" s="167">
        <v>33</v>
      </c>
      <c r="F490" s="172">
        <v>33</v>
      </c>
    </row>
    <row r="491" spans="1:6" x14ac:dyDescent="0.2">
      <c r="A491" s="26">
        <v>426</v>
      </c>
      <c r="B491" s="151" t="s">
        <v>234</v>
      </c>
      <c r="C491" s="168">
        <v>62</v>
      </c>
      <c r="D491" s="167">
        <v>62</v>
      </c>
      <c r="E491" s="167">
        <v>62</v>
      </c>
      <c r="F491" s="172">
        <v>0</v>
      </c>
    </row>
    <row r="492" spans="1:6" x14ac:dyDescent="0.2">
      <c r="A492" s="26">
        <v>427</v>
      </c>
      <c r="B492" s="151" t="s">
        <v>399</v>
      </c>
      <c r="C492" s="168">
        <v>18</v>
      </c>
      <c r="D492" s="167">
        <v>36</v>
      </c>
      <c r="E492" s="167">
        <v>36</v>
      </c>
      <c r="F492" s="172">
        <v>36</v>
      </c>
    </row>
    <row r="493" spans="1:6" x14ac:dyDescent="0.2">
      <c r="A493" s="26">
        <v>428</v>
      </c>
      <c r="B493" s="151" t="s">
        <v>980</v>
      </c>
      <c r="C493" s="168">
        <v>0</v>
      </c>
      <c r="D493" s="167">
        <v>0</v>
      </c>
      <c r="E493" s="167">
        <v>0</v>
      </c>
      <c r="F493" s="172">
        <v>0</v>
      </c>
    </row>
    <row r="494" spans="1:6" x14ac:dyDescent="0.2">
      <c r="A494" s="26">
        <v>429</v>
      </c>
      <c r="B494" s="151" t="s">
        <v>102</v>
      </c>
      <c r="C494" s="168">
        <v>473</v>
      </c>
      <c r="D494" s="167">
        <v>472</v>
      </c>
      <c r="E494" s="167">
        <v>462</v>
      </c>
      <c r="F494" s="172">
        <v>0</v>
      </c>
    </row>
    <row r="495" spans="1:6" x14ac:dyDescent="0.2">
      <c r="A495" s="26">
        <v>430</v>
      </c>
      <c r="B495" s="151" t="s">
        <v>36</v>
      </c>
      <c r="C495" s="168">
        <v>1955</v>
      </c>
      <c r="D495" s="167">
        <v>1968</v>
      </c>
      <c r="E495" s="167">
        <v>1981</v>
      </c>
      <c r="F495" s="172">
        <v>1573</v>
      </c>
    </row>
    <row r="496" spans="1:6" x14ac:dyDescent="0.2">
      <c r="A496" s="26">
        <v>431</v>
      </c>
      <c r="B496" s="151" t="s">
        <v>79</v>
      </c>
      <c r="C496" s="168">
        <v>3813</v>
      </c>
      <c r="D496" s="167">
        <v>3813</v>
      </c>
      <c r="E496" s="167">
        <v>3813</v>
      </c>
      <c r="F496" s="172">
        <v>0</v>
      </c>
    </row>
    <row r="497" spans="1:6" x14ac:dyDescent="0.2">
      <c r="A497" s="26">
        <v>432</v>
      </c>
      <c r="B497" s="151" t="s">
        <v>582</v>
      </c>
      <c r="C497" s="168">
        <v>51</v>
      </c>
      <c r="D497" s="167">
        <v>51</v>
      </c>
      <c r="E497" s="167">
        <v>51</v>
      </c>
      <c r="F497" s="172">
        <v>51</v>
      </c>
    </row>
    <row r="498" spans="1:6" x14ac:dyDescent="0.2">
      <c r="A498" s="26">
        <v>433</v>
      </c>
      <c r="B498" s="151" t="s">
        <v>911</v>
      </c>
      <c r="C498" s="168">
        <v>0</v>
      </c>
      <c r="D498" s="167">
        <v>0</v>
      </c>
      <c r="E498" s="167">
        <v>0</v>
      </c>
      <c r="F498" s="172">
        <v>0</v>
      </c>
    </row>
    <row r="499" spans="1:6" x14ac:dyDescent="0.2">
      <c r="A499" s="26">
        <v>434</v>
      </c>
      <c r="B499" s="151" t="s">
        <v>80</v>
      </c>
      <c r="C499" s="168">
        <v>26</v>
      </c>
      <c r="D499" s="167">
        <v>26</v>
      </c>
      <c r="E499" s="167">
        <v>26</v>
      </c>
      <c r="F499" s="172">
        <v>0</v>
      </c>
    </row>
    <row r="500" spans="1:6" x14ac:dyDescent="0.2">
      <c r="A500" s="26">
        <v>435</v>
      </c>
      <c r="B500" s="151" t="s">
        <v>981</v>
      </c>
      <c r="C500" s="168">
        <v>190</v>
      </c>
      <c r="D500" s="167">
        <v>199</v>
      </c>
      <c r="E500" s="167">
        <v>212</v>
      </c>
      <c r="F500" s="172">
        <v>192</v>
      </c>
    </row>
    <row r="501" spans="1:6" x14ac:dyDescent="0.2">
      <c r="A501" s="26">
        <v>436</v>
      </c>
      <c r="B501" s="151" t="s">
        <v>531</v>
      </c>
      <c r="C501" s="168">
        <v>50</v>
      </c>
      <c r="D501" s="167">
        <v>50</v>
      </c>
      <c r="E501" s="167">
        <v>50</v>
      </c>
      <c r="F501" s="172">
        <v>50</v>
      </c>
    </row>
    <row r="502" spans="1:6" x14ac:dyDescent="0.2">
      <c r="A502" s="26">
        <v>437</v>
      </c>
      <c r="B502" s="151" t="s">
        <v>645</v>
      </c>
      <c r="C502" s="168">
        <v>88</v>
      </c>
      <c r="D502" s="167">
        <v>88</v>
      </c>
      <c r="E502" s="167">
        <v>88</v>
      </c>
      <c r="F502" s="172">
        <v>88</v>
      </c>
    </row>
    <row r="503" spans="1:6" x14ac:dyDescent="0.2">
      <c r="A503" s="26">
        <v>438</v>
      </c>
      <c r="B503" s="151" t="s">
        <v>37</v>
      </c>
      <c r="C503" s="168">
        <v>10</v>
      </c>
      <c r="D503" s="167">
        <v>10</v>
      </c>
      <c r="E503" s="167">
        <v>10</v>
      </c>
      <c r="F503" s="172">
        <v>0</v>
      </c>
    </row>
    <row r="504" spans="1:6" x14ac:dyDescent="0.2">
      <c r="A504" s="26">
        <v>439</v>
      </c>
      <c r="B504" s="151" t="s">
        <v>841</v>
      </c>
      <c r="C504" s="168">
        <v>325</v>
      </c>
      <c r="D504" s="167">
        <v>325</v>
      </c>
      <c r="E504" s="167">
        <v>325</v>
      </c>
      <c r="F504" s="172">
        <v>325</v>
      </c>
    </row>
    <row r="505" spans="1:6" x14ac:dyDescent="0.2">
      <c r="A505" s="26">
        <v>440</v>
      </c>
      <c r="B505" s="151" t="s">
        <v>472</v>
      </c>
      <c r="C505" s="168">
        <v>137</v>
      </c>
      <c r="D505" s="167">
        <v>137</v>
      </c>
      <c r="E505" s="167">
        <v>137</v>
      </c>
      <c r="F505" s="172">
        <v>137</v>
      </c>
    </row>
    <row r="506" spans="1:6" x14ac:dyDescent="0.2">
      <c r="A506" s="26">
        <v>441</v>
      </c>
      <c r="B506" s="151" t="s">
        <v>912</v>
      </c>
      <c r="C506" s="168">
        <v>0</v>
      </c>
      <c r="D506" s="167">
        <v>0</v>
      </c>
      <c r="E506" s="167">
        <v>0</v>
      </c>
      <c r="F506" s="172">
        <v>0</v>
      </c>
    </row>
    <row r="507" spans="1:6" x14ac:dyDescent="0.2">
      <c r="A507" s="26">
        <v>442</v>
      </c>
      <c r="B507" s="151" t="s">
        <v>1059</v>
      </c>
      <c r="C507" s="168">
        <v>0</v>
      </c>
      <c r="D507" s="167">
        <v>0</v>
      </c>
      <c r="E507" s="167">
        <v>0</v>
      </c>
      <c r="F507" s="172">
        <v>0</v>
      </c>
    </row>
    <row r="508" spans="1:6" x14ac:dyDescent="0.2">
      <c r="A508" s="26">
        <v>443</v>
      </c>
      <c r="B508" s="151" t="s">
        <v>108</v>
      </c>
      <c r="C508" s="168">
        <v>92</v>
      </c>
      <c r="D508" s="167">
        <v>92</v>
      </c>
      <c r="E508" s="167">
        <v>92</v>
      </c>
      <c r="F508" s="172">
        <v>0</v>
      </c>
    </row>
    <row r="509" spans="1:6" x14ac:dyDescent="0.2">
      <c r="A509" s="26">
        <v>444</v>
      </c>
      <c r="B509" s="151" t="s">
        <v>583</v>
      </c>
      <c r="C509" s="168">
        <v>192</v>
      </c>
      <c r="D509" s="167">
        <v>197</v>
      </c>
      <c r="E509" s="167">
        <v>202</v>
      </c>
      <c r="F509" s="172">
        <v>202</v>
      </c>
    </row>
    <row r="510" spans="1:6" x14ac:dyDescent="0.2">
      <c r="A510" s="26">
        <v>445</v>
      </c>
      <c r="B510" s="151" t="s">
        <v>456</v>
      </c>
      <c r="C510" s="168">
        <v>21</v>
      </c>
      <c r="D510" s="167">
        <v>21</v>
      </c>
      <c r="E510" s="167">
        <v>21</v>
      </c>
      <c r="F510" s="172">
        <v>21</v>
      </c>
    </row>
    <row r="511" spans="1:6" x14ac:dyDescent="0.2">
      <c r="A511" s="26">
        <v>446</v>
      </c>
      <c r="B511" s="151" t="s">
        <v>400</v>
      </c>
      <c r="C511" s="168">
        <v>0</v>
      </c>
      <c r="D511" s="167">
        <v>0</v>
      </c>
      <c r="E511" s="167">
        <v>0</v>
      </c>
      <c r="F511" s="172">
        <v>0</v>
      </c>
    </row>
    <row r="512" spans="1:6" x14ac:dyDescent="0.2">
      <c r="A512" s="26">
        <v>447</v>
      </c>
      <c r="B512" s="151" t="s">
        <v>401</v>
      </c>
      <c r="C512" s="168">
        <v>76</v>
      </c>
      <c r="D512" s="167">
        <v>76</v>
      </c>
      <c r="E512" s="167">
        <v>76</v>
      </c>
      <c r="F512" s="172">
        <v>76</v>
      </c>
    </row>
    <row r="513" spans="1:6" x14ac:dyDescent="0.2">
      <c r="A513" s="26">
        <v>448</v>
      </c>
      <c r="B513" s="151" t="s">
        <v>433</v>
      </c>
      <c r="C513" s="168">
        <v>1110</v>
      </c>
      <c r="D513" s="167">
        <v>1110</v>
      </c>
      <c r="E513" s="167">
        <v>1110</v>
      </c>
      <c r="F513" s="172">
        <v>1110</v>
      </c>
    </row>
    <row r="514" spans="1:6" x14ac:dyDescent="0.2">
      <c r="A514" s="26">
        <v>449</v>
      </c>
      <c r="B514" s="151" t="s">
        <v>781</v>
      </c>
      <c r="C514" s="168">
        <v>0</v>
      </c>
      <c r="D514" s="167">
        <v>0</v>
      </c>
      <c r="E514" s="167">
        <v>0</v>
      </c>
      <c r="F514" s="172">
        <v>0</v>
      </c>
    </row>
    <row r="515" spans="1:6" x14ac:dyDescent="0.2">
      <c r="A515" s="26">
        <v>450</v>
      </c>
      <c r="B515" s="151" t="s">
        <v>685</v>
      </c>
      <c r="C515" s="168">
        <v>46</v>
      </c>
      <c r="D515" s="167">
        <v>46</v>
      </c>
      <c r="E515" s="167">
        <v>46</v>
      </c>
      <c r="F515" s="172">
        <v>46</v>
      </c>
    </row>
    <row r="516" spans="1:6" x14ac:dyDescent="0.2">
      <c r="A516" s="26">
        <v>451</v>
      </c>
      <c r="B516" s="151" t="s">
        <v>982</v>
      </c>
      <c r="C516" s="168">
        <v>0</v>
      </c>
      <c r="D516" s="167">
        <v>0</v>
      </c>
      <c r="E516" s="167">
        <v>0</v>
      </c>
      <c r="F516" s="172">
        <v>0</v>
      </c>
    </row>
    <row r="517" spans="1:6" x14ac:dyDescent="0.2">
      <c r="A517" s="26">
        <v>452</v>
      </c>
      <c r="B517" s="151" t="s">
        <v>457</v>
      </c>
      <c r="C517" s="168">
        <v>174</v>
      </c>
      <c r="D517" s="167">
        <v>174</v>
      </c>
      <c r="E517" s="167">
        <v>174</v>
      </c>
      <c r="F517" s="172">
        <v>174</v>
      </c>
    </row>
    <row r="518" spans="1:6" x14ac:dyDescent="0.2">
      <c r="A518" s="26">
        <v>453</v>
      </c>
      <c r="B518" s="151" t="s">
        <v>402</v>
      </c>
      <c r="C518" s="168">
        <v>9619</v>
      </c>
      <c r="D518" s="167">
        <v>9837</v>
      </c>
      <c r="E518" s="167">
        <v>9963</v>
      </c>
      <c r="F518" s="172">
        <v>9963</v>
      </c>
    </row>
    <row r="519" spans="1:6" x14ac:dyDescent="0.2">
      <c r="A519" s="26">
        <v>454</v>
      </c>
      <c r="B519" s="151" t="s">
        <v>227</v>
      </c>
      <c r="C519" s="168">
        <v>259</v>
      </c>
      <c r="D519" s="167">
        <v>259</v>
      </c>
      <c r="E519" s="167">
        <v>259</v>
      </c>
      <c r="F519" s="172">
        <v>0</v>
      </c>
    </row>
    <row r="520" spans="1:6" x14ac:dyDescent="0.2">
      <c r="A520" s="26">
        <v>455</v>
      </c>
      <c r="B520" s="151" t="s">
        <v>842</v>
      </c>
      <c r="C520" s="168">
        <v>7</v>
      </c>
      <c r="D520" s="167">
        <v>7</v>
      </c>
      <c r="E520" s="167">
        <v>7</v>
      </c>
      <c r="F520" s="172">
        <v>7</v>
      </c>
    </row>
    <row r="521" spans="1:6" x14ac:dyDescent="0.2">
      <c r="A521" s="26">
        <v>456</v>
      </c>
      <c r="B521" s="151" t="s">
        <v>782</v>
      </c>
      <c r="C521" s="168">
        <v>0</v>
      </c>
      <c r="D521" s="167">
        <v>1</v>
      </c>
      <c r="E521" s="167">
        <v>1</v>
      </c>
      <c r="F521" s="172">
        <v>1</v>
      </c>
    </row>
    <row r="522" spans="1:6" x14ac:dyDescent="0.2">
      <c r="A522" s="26">
        <v>457</v>
      </c>
      <c r="B522" s="151" t="s">
        <v>843</v>
      </c>
      <c r="C522" s="168">
        <v>0</v>
      </c>
      <c r="D522" s="167">
        <v>0</v>
      </c>
      <c r="E522" s="167">
        <v>0</v>
      </c>
      <c r="F522" s="172">
        <v>0</v>
      </c>
    </row>
    <row r="523" spans="1:6" x14ac:dyDescent="0.2">
      <c r="A523" s="26">
        <v>458</v>
      </c>
      <c r="B523" s="151" t="s">
        <v>147</v>
      </c>
      <c r="C523" s="168">
        <v>0</v>
      </c>
      <c r="D523" s="167">
        <v>0</v>
      </c>
      <c r="E523" s="167">
        <v>0</v>
      </c>
      <c r="F523" s="172">
        <v>0</v>
      </c>
    </row>
    <row r="524" spans="1:6" x14ac:dyDescent="0.2">
      <c r="A524" s="26">
        <v>459</v>
      </c>
      <c r="B524" s="151" t="s">
        <v>351</v>
      </c>
      <c r="C524" s="168">
        <v>19</v>
      </c>
      <c r="D524" s="167">
        <v>19</v>
      </c>
      <c r="E524" s="167">
        <v>20</v>
      </c>
      <c r="F524" s="172">
        <v>20</v>
      </c>
    </row>
    <row r="525" spans="1:6" x14ac:dyDescent="0.2">
      <c r="A525" s="26">
        <v>460</v>
      </c>
      <c r="B525" s="151" t="s">
        <v>732</v>
      </c>
      <c r="C525" s="168">
        <v>0</v>
      </c>
      <c r="D525" s="167">
        <v>0</v>
      </c>
      <c r="E525" s="167">
        <v>0</v>
      </c>
      <c r="F525" s="172">
        <v>0</v>
      </c>
    </row>
    <row r="526" spans="1:6" x14ac:dyDescent="0.2">
      <c r="A526" s="26">
        <v>461</v>
      </c>
      <c r="B526" s="151" t="s">
        <v>844</v>
      </c>
      <c r="C526" s="168">
        <v>7</v>
      </c>
      <c r="D526" s="167">
        <v>7</v>
      </c>
      <c r="E526" s="167">
        <v>7</v>
      </c>
      <c r="F526" s="172">
        <v>7</v>
      </c>
    </row>
    <row r="527" spans="1:6" x14ac:dyDescent="0.2">
      <c r="A527" s="26">
        <v>462</v>
      </c>
      <c r="B527" s="151" t="s">
        <v>132</v>
      </c>
      <c r="C527" s="168">
        <v>157</v>
      </c>
      <c r="D527" s="167">
        <v>157</v>
      </c>
      <c r="E527" s="167">
        <v>157</v>
      </c>
      <c r="F527" s="172">
        <v>0</v>
      </c>
    </row>
    <row r="528" spans="1:6" x14ac:dyDescent="0.2">
      <c r="A528" s="26">
        <v>463</v>
      </c>
      <c r="B528" s="151" t="s">
        <v>434</v>
      </c>
      <c r="C528" s="168">
        <v>4</v>
      </c>
      <c r="D528" s="167">
        <v>4</v>
      </c>
      <c r="E528" s="167">
        <v>4</v>
      </c>
      <c r="F528" s="172">
        <v>4</v>
      </c>
    </row>
    <row r="529" spans="1:6" x14ac:dyDescent="0.2">
      <c r="A529" s="26">
        <v>464</v>
      </c>
      <c r="B529" s="151" t="s">
        <v>352</v>
      </c>
      <c r="C529" s="168">
        <v>225</v>
      </c>
      <c r="D529" s="167">
        <v>225</v>
      </c>
      <c r="E529" s="167">
        <v>225</v>
      </c>
      <c r="F529" s="172">
        <v>225</v>
      </c>
    </row>
    <row r="530" spans="1:6" x14ac:dyDescent="0.2">
      <c r="A530" s="26">
        <v>465</v>
      </c>
      <c r="B530" s="151" t="s">
        <v>38</v>
      </c>
      <c r="C530" s="168">
        <v>667443</v>
      </c>
      <c r="D530" s="167">
        <v>681345</v>
      </c>
      <c r="E530" s="167">
        <v>693763</v>
      </c>
      <c r="F530" s="172">
        <v>693756</v>
      </c>
    </row>
    <row r="531" spans="1:6" x14ac:dyDescent="0.2">
      <c r="A531" s="26">
        <v>466</v>
      </c>
      <c r="B531" s="151" t="s">
        <v>1060</v>
      </c>
      <c r="C531" s="168">
        <v>0</v>
      </c>
      <c r="D531" s="167">
        <v>0</v>
      </c>
      <c r="E531" s="167">
        <v>68</v>
      </c>
      <c r="F531" s="172">
        <v>68</v>
      </c>
    </row>
    <row r="532" spans="1:6" x14ac:dyDescent="0.2">
      <c r="A532" s="26">
        <v>467</v>
      </c>
      <c r="B532" s="151" t="s">
        <v>845</v>
      </c>
      <c r="C532" s="168">
        <v>28</v>
      </c>
      <c r="D532" s="167">
        <v>23</v>
      </c>
      <c r="E532" s="167">
        <v>23</v>
      </c>
      <c r="F532" s="172">
        <v>23</v>
      </c>
    </row>
    <row r="533" spans="1:6" x14ac:dyDescent="0.2">
      <c r="A533" s="26">
        <v>468</v>
      </c>
      <c r="B533" s="151" t="s">
        <v>333</v>
      </c>
      <c r="C533" s="168">
        <v>880</v>
      </c>
      <c r="D533" s="167">
        <v>880</v>
      </c>
      <c r="E533" s="167">
        <v>880</v>
      </c>
      <c r="F533" s="172">
        <v>0</v>
      </c>
    </row>
    <row r="534" spans="1:6" x14ac:dyDescent="0.2">
      <c r="A534" s="26">
        <v>469</v>
      </c>
      <c r="B534" s="151" t="s">
        <v>133</v>
      </c>
      <c r="C534" s="168">
        <v>71</v>
      </c>
      <c r="D534" s="167">
        <v>71</v>
      </c>
      <c r="E534" s="167">
        <v>71</v>
      </c>
      <c r="F534" s="172">
        <v>1</v>
      </c>
    </row>
    <row r="535" spans="1:6" x14ac:dyDescent="0.2">
      <c r="A535" s="26">
        <v>470</v>
      </c>
      <c r="B535" s="151" t="s">
        <v>646</v>
      </c>
      <c r="C535" s="168">
        <v>3</v>
      </c>
      <c r="D535" s="167">
        <v>3</v>
      </c>
      <c r="E535" s="167">
        <v>3</v>
      </c>
      <c r="F535" s="172">
        <v>0</v>
      </c>
    </row>
    <row r="536" spans="1:6" x14ac:dyDescent="0.2">
      <c r="A536" s="26">
        <v>471</v>
      </c>
      <c r="B536" s="151" t="s">
        <v>192</v>
      </c>
      <c r="C536" s="168">
        <v>640</v>
      </c>
      <c r="D536" s="167">
        <v>640</v>
      </c>
      <c r="E536" s="167">
        <v>640</v>
      </c>
      <c r="F536" s="172">
        <v>564</v>
      </c>
    </row>
    <row r="537" spans="1:6" x14ac:dyDescent="0.2">
      <c r="A537" s="26">
        <v>472</v>
      </c>
      <c r="B537" s="151" t="s">
        <v>381</v>
      </c>
      <c r="C537" s="168">
        <v>293</v>
      </c>
      <c r="D537" s="167">
        <v>293</v>
      </c>
      <c r="E537" s="167">
        <v>293</v>
      </c>
      <c r="F537" s="172">
        <v>293</v>
      </c>
    </row>
    <row r="538" spans="1:6" x14ac:dyDescent="0.2">
      <c r="A538" s="26">
        <v>473</v>
      </c>
      <c r="B538" s="151" t="s">
        <v>584</v>
      </c>
      <c r="C538" s="168">
        <v>212</v>
      </c>
      <c r="D538" s="167">
        <v>212</v>
      </c>
      <c r="E538" s="167">
        <v>212</v>
      </c>
      <c r="F538" s="172">
        <v>212</v>
      </c>
    </row>
    <row r="539" spans="1:6" x14ac:dyDescent="0.2">
      <c r="A539" s="26">
        <v>474</v>
      </c>
      <c r="B539" s="151" t="s">
        <v>846</v>
      </c>
      <c r="C539" s="168">
        <v>0</v>
      </c>
      <c r="D539" s="167">
        <v>0</v>
      </c>
      <c r="E539" s="167">
        <v>0</v>
      </c>
      <c r="F539" s="172">
        <v>0</v>
      </c>
    </row>
    <row r="540" spans="1:6" x14ac:dyDescent="0.2">
      <c r="A540" s="26">
        <v>475</v>
      </c>
      <c r="B540" s="151" t="s">
        <v>585</v>
      </c>
      <c r="C540" s="168">
        <v>93</v>
      </c>
      <c r="D540" s="167">
        <v>95</v>
      </c>
      <c r="E540" s="167">
        <v>97</v>
      </c>
      <c r="F540" s="172">
        <v>97</v>
      </c>
    </row>
    <row r="541" spans="1:6" x14ac:dyDescent="0.2">
      <c r="A541" s="26">
        <v>476</v>
      </c>
      <c r="B541" s="151" t="s">
        <v>556</v>
      </c>
      <c r="C541" s="168">
        <v>0</v>
      </c>
      <c r="D541" s="167">
        <v>0</v>
      </c>
      <c r="E541" s="167">
        <v>0</v>
      </c>
      <c r="F541" s="172">
        <v>0</v>
      </c>
    </row>
    <row r="542" spans="1:6" x14ac:dyDescent="0.2">
      <c r="A542" s="26">
        <v>477</v>
      </c>
      <c r="B542" s="151" t="s">
        <v>533</v>
      </c>
      <c r="C542" s="168">
        <v>295</v>
      </c>
      <c r="D542" s="167">
        <v>295</v>
      </c>
      <c r="E542" s="167">
        <v>295</v>
      </c>
      <c r="F542" s="172">
        <v>295</v>
      </c>
    </row>
    <row r="543" spans="1:6" x14ac:dyDescent="0.2">
      <c r="A543" s="26">
        <v>478</v>
      </c>
      <c r="B543" s="151" t="s">
        <v>586</v>
      </c>
      <c r="C543" s="168">
        <v>27</v>
      </c>
      <c r="D543" s="167">
        <v>27</v>
      </c>
      <c r="E543" s="167">
        <v>27</v>
      </c>
      <c r="F543" s="172">
        <v>23</v>
      </c>
    </row>
    <row r="544" spans="1:6" x14ac:dyDescent="0.2">
      <c r="A544" s="26">
        <v>479</v>
      </c>
      <c r="B544" s="151" t="s">
        <v>92</v>
      </c>
      <c r="C544" s="168">
        <v>0</v>
      </c>
      <c r="D544" s="167">
        <v>0</v>
      </c>
      <c r="E544" s="167">
        <v>0</v>
      </c>
      <c r="F544" s="172">
        <v>0</v>
      </c>
    </row>
    <row r="545" spans="1:6" x14ac:dyDescent="0.2">
      <c r="A545" s="26">
        <v>480</v>
      </c>
      <c r="B545" s="151" t="s">
        <v>266</v>
      </c>
      <c r="C545" s="168">
        <v>352</v>
      </c>
      <c r="D545" s="167">
        <v>352</v>
      </c>
      <c r="E545" s="167">
        <v>352</v>
      </c>
      <c r="F545" s="172">
        <v>14</v>
      </c>
    </row>
    <row r="546" spans="1:6" x14ac:dyDescent="0.2">
      <c r="A546" s="26">
        <v>481</v>
      </c>
      <c r="B546" s="151" t="s">
        <v>913</v>
      </c>
      <c r="C546" s="168">
        <v>0</v>
      </c>
      <c r="D546" s="167">
        <v>0</v>
      </c>
      <c r="E546" s="167">
        <v>0</v>
      </c>
      <c r="F546" s="172">
        <v>0</v>
      </c>
    </row>
    <row r="547" spans="1:6" x14ac:dyDescent="0.2">
      <c r="A547" s="26">
        <v>482</v>
      </c>
      <c r="B547" s="151" t="s">
        <v>1061</v>
      </c>
      <c r="C547" s="168">
        <v>0</v>
      </c>
      <c r="D547" s="167">
        <v>0</v>
      </c>
      <c r="E547" s="167">
        <v>0</v>
      </c>
      <c r="F547" s="172">
        <v>0</v>
      </c>
    </row>
    <row r="548" spans="1:6" x14ac:dyDescent="0.2">
      <c r="A548" s="26">
        <v>483</v>
      </c>
      <c r="B548" s="151" t="s">
        <v>1062</v>
      </c>
      <c r="C548" s="168">
        <v>0</v>
      </c>
      <c r="D548" s="167">
        <v>0</v>
      </c>
      <c r="E548" s="167">
        <v>0</v>
      </c>
      <c r="F548" s="172">
        <v>0</v>
      </c>
    </row>
    <row r="549" spans="1:6" x14ac:dyDescent="0.2">
      <c r="A549" s="26">
        <v>484</v>
      </c>
      <c r="B549" s="151" t="s">
        <v>783</v>
      </c>
      <c r="C549" s="168">
        <v>0</v>
      </c>
      <c r="D549" s="167">
        <v>175</v>
      </c>
      <c r="E549" s="167">
        <v>175</v>
      </c>
      <c r="F549" s="172">
        <v>175</v>
      </c>
    </row>
    <row r="550" spans="1:6" x14ac:dyDescent="0.2">
      <c r="A550" s="26">
        <v>485</v>
      </c>
      <c r="B550" s="151" t="s">
        <v>847</v>
      </c>
      <c r="C550" s="168">
        <v>1</v>
      </c>
      <c r="D550" s="167">
        <v>1</v>
      </c>
      <c r="E550" s="167">
        <v>1</v>
      </c>
      <c r="F550" s="172">
        <v>1</v>
      </c>
    </row>
    <row r="551" spans="1:6" x14ac:dyDescent="0.2">
      <c r="A551" s="26">
        <v>486</v>
      </c>
      <c r="B551" s="151" t="s">
        <v>848</v>
      </c>
      <c r="C551" s="168">
        <v>0</v>
      </c>
      <c r="D551" s="167">
        <v>0</v>
      </c>
      <c r="E551" s="167">
        <v>0</v>
      </c>
      <c r="F551" s="172">
        <v>0</v>
      </c>
    </row>
    <row r="552" spans="1:6" x14ac:dyDescent="0.2">
      <c r="A552" s="26">
        <v>487</v>
      </c>
      <c r="B552" s="151" t="s">
        <v>849</v>
      </c>
      <c r="C552" s="168">
        <v>30</v>
      </c>
      <c r="D552" s="167">
        <v>43</v>
      </c>
      <c r="E552" s="167">
        <v>54</v>
      </c>
      <c r="F552" s="172">
        <v>54</v>
      </c>
    </row>
    <row r="553" spans="1:6" x14ac:dyDescent="0.2">
      <c r="A553" s="26">
        <v>488</v>
      </c>
      <c r="B553" s="151" t="s">
        <v>914</v>
      </c>
      <c r="C553" s="168">
        <v>0</v>
      </c>
      <c r="D553" s="167">
        <v>0</v>
      </c>
      <c r="E553" s="167">
        <v>0</v>
      </c>
      <c r="F553" s="172">
        <v>0</v>
      </c>
    </row>
    <row r="554" spans="1:6" x14ac:dyDescent="0.2">
      <c r="A554" s="26">
        <v>489</v>
      </c>
      <c r="B554" s="151" t="s">
        <v>734</v>
      </c>
      <c r="C554" s="168">
        <v>10</v>
      </c>
      <c r="D554" s="167">
        <v>10</v>
      </c>
      <c r="E554" s="167">
        <v>10</v>
      </c>
      <c r="F554" s="172">
        <v>10</v>
      </c>
    </row>
    <row r="555" spans="1:6" x14ac:dyDescent="0.2">
      <c r="A555" s="26">
        <v>490</v>
      </c>
      <c r="B555" s="151" t="s">
        <v>134</v>
      </c>
      <c r="C555" s="168">
        <v>475</v>
      </c>
      <c r="D555" s="167">
        <v>475</v>
      </c>
      <c r="E555" s="167">
        <v>475</v>
      </c>
      <c r="F555" s="172">
        <v>475</v>
      </c>
    </row>
    <row r="556" spans="1:6" x14ac:dyDescent="0.2">
      <c r="A556" s="26">
        <v>491</v>
      </c>
      <c r="B556" s="151" t="s">
        <v>148</v>
      </c>
      <c r="C556" s="168">
        <v>5</v>
      </c>
      <c r="D556" s="167">
        <v>5</v>
      </c>
      <c r="E556" s="167">
        <v>5</v>
      </c>
      <c r="F556" s="172">
        <v>5</v>
      </c>
    </row>
    <row r="557" spans="1:6" x14ac:dyDescent="0.2">
      <c r="A557" s="26">
        <v>492</v>
      </c>
      <c r="B557" s="151" t="s">
        <v>282</v>
      </c>
      <c r="C557" s="168">
        <v>210</v>
      </c>
      <c r="D557" s="167">
        <v>210</v>
      </c>
      <c r="E557" s="167">
        <v>210</v>
      </c>
      <c r="F557" s="172">
        <v>187</v>
      </c>
    </row>
    <row r="558" spans="1:6" x14ac:dyDescent="0.2">
      <c r="A558" s="26">
        <v>493</v>
      </c>
      <c r="B558" s="151" t="s">
        <v>109</v>
      </c>
      <c r="C558" s="168">
        <v>127</v>
      </c>
      <c r="D558" s="167">
        <v>127</v>
      </c>
      <c r="E558" s="167">
        <v>127</v>
      </c>
      <c r="F558" s="172">
        <v>6</v>
      </c>
    </row>
    <row r="559" spans="1:6" x14ac:dyDescent="0.2">
      <c r="A559" s="26">
        <v>494</v>
      </c>
      <c r="B559" s="151" t="s">
        <v>480</v>
      </c>
      <c r="C559" s="168">
        <v>2661</v>
      </c>
      <c r="D559" s="167">
        <v>2761</v>
      </c>
      <c r="E559" s="167">
        <v>2841</v>
      </c>
      <c r="F559" s="172">
        <v>2841</v>
      </c>
    </row>
    <row r="560" spans="1:6" x14ac:dyDescent="0.2">
      <c r="A560" s="26">
        <v>495</v>
      </c>
      <c r="B560" s="151" t="s">
        <v>850</v>
      </c>
      <c r="C560" s="168">
        <v>0</v>
      </c>
      <c r="D560" s="167">
        <v>0</v>
      </c>
      <c r="E560" s="167">
        <v>0</v>
      </c>
      <c r="F560" s="172">
        <v>0</v>
      </c>
    </row>
    <row r="561" spans="1:6" x14ac:dyDescent="0.2">
      <c r="A561" s="26">
        <v>496</v>
      </c>
      <c r="B561" s="151" t="s">
        <v>647</v>
      </c>
      <c r="C561" s="168">
        <v>49</v>
      </c>
      <c r="D561" s="167">
        <v>49</v>
      </c>
      <c r="E561" s="167">
        <v>49</v>
      </c>
      <c r="F561" s="172">
        <v>49</v>
      </c>
    </row>
    <row r="562" spans="1:6" x14ac:dyDescent="0.2">
      <c r="A562" s="26">
        <v>497</v>
      </c>
      <c r="B562" s="151" t="s">
        <v>81</v>
      </c>
      <c r="C562" s="168">
        <v>449</v>
      </c>
      <c r="D562" s="167">
        <v>494</v>
      </c>
      <c r="E562" s="167">
        <v>552</v>
      </c>
      <c r="F562" s="172">
        <v>551</v>
      </c>
    </row>
    <row r="563" spans="1:6" x14ac:dyDescent="0.2">
      <c r="A563" s="26">
        <v>498</v>
      </c>
      <c r="B563" s="151" t="s">
        <v>491</v>
      </c>
      <c r="C563" s="168">
        <v>21</v>
      </c>
      <c r="D563" s="167">
        <v>21</v>
      </c>
      <c r="E563" s="167">
        <v>21</v>
      </c>
      <c r="F563" s="172">
        <v>21</v>
      </c>
    </row>
    <row r="564" spans="1:6" x14ac:dyDescent="0.2">
      <c r="A564" s="26">
        <v>499</v>
      </c>
      <c r="B564" s="151" t="s">
        <v>983</v>
      </c>
      <c r="C564" s="168">
        <v>75</v>
      </c>
      <c r="D564" s="167">
        <v>75</v>
      </c>
      <c r="E564" s="167">
        <v>75</v>
      </c>
      <c r="F564" s="172">
        <v>75</v>
      </c>
    </row>
    <row r="565" spans="1:6" x14ac:dyDescent="0.2">
      <c r="A565" s="26">
        <v>500</v>
      </c>
      <c r="B565" s="151" t="s">
        <v>619</v>
      </c>
      <c r="C565" s="168">
        <v>16</v>
      </c>
      <c r="D565" s="167">
        <v>16</v>
      </c>
      <c r="E565" s="167">
        <v>25</v>
      </c>
      <c r="F565" s="172">
        <v>25</v>
      </c>
    </row>
    <row r="566" spans="1:6" x14ac:dyDescent="0.2">
      <c r="A566" s="26">
        <v>501</v>
      </c>
      <c r="B566" s="151" t="s">
        <v>283</v>
      </c>
      <c r="C566" s="168">
        <v>125</v>
      </c>
      <c r="D566" s="167">
        <v>125</v>
      </c>
      <c r="E566" s="167">
        <v>125</v>
      </c>
      <c r="F566" s="172">
        <v>125</v>
      </c>
    </row>
    <row r="567" spans="1:6" x14ac:dyDescent="0.2">
      <c r="A567" s="26">
        <v>502</v>
      </c>
      <c r="B567" s="151" t="s">
        <v>915</v>
      </c>
      <c r="C567" s="168">
        <v>59</v>
      </c>
      <c r="D567" s="167">
        <v>59</v>
      </c>
      <c r="E567" s="167">
        <v>59</v>
      </c>
      <c r="F567" s="172">
        <v>59</v>
      </c>
    </row>
    <row r="568" spans="1:6" x14ac:dyDescent="0.2">
      <c r="A568" s="26">
        <v>503</v>
      </c>
      <c r="B568" s="151" t="s">
        <v>735</v>
      </c>
      <c r="C568" s="168">
        <v>26</v>
      </c>
      <c r="D568" s="167">
        <v>26</v>
      </c>
      <c r="E568" s="167">
        <v>26</v>
      </c>
      <c r="F568" s="172">
        <v>26</v>
      </c>
    </row>
    <row r="569" spans="1:6" x14ac:dyDescent="0.2">
      <c r="A569" s="26">
        <v>504</v>
      </c>
      <c r="B569" s="151" t="s">
        <v>1063</v>
      </c>
      <c r="C569" s="168">
        <v>0</v>
      </c>
      <c r="D569" s="167">
        <v>0</v>
      </c>
      <c r="E569" s="167">
        <v>0</v>
      </c>
      <c r="F569" s="172">
        <v>0</v>
      </c>
    </row>
    <row r="570" spans="1:6" x14ac:dyDescent="0.2">
      <c r="A570" s="26">
        <v>505</v>
      </c>
      <c r="B570" s="151" t="s">
        <v>155</v>
      </c>
      <c r="C570" s="168">
        <v>1500</v>
      </c>
      <c r="D570" s="167">
        <v>1500</v>
      </c>
      <c r="E570" s="167">
        <v>1500</v>
      </c>
      <c r="F570" s="172">
        <v>1500</v>
      </c>
    </row>
    <row r="571" spans="1:6" x14ac:dyDescent="0.2">
      <c r="A571" s="26">
        <v>506</v>
      </c>
      <c r="B571" s="151" t="s">
        <v>587</v>
      </c>
      <c r="C571" s="168">
        <v>54</v>
      </c>
      <c r="D571" s="167">
        <v>54</v>
      </c>
      <c r="E571" s="167">
        <v>54</v>
      </c>
      <c r="F571" s="172">
        <v>0</v>
      </c>
    </row>
    <row r="572" spans="1:6" x14ac:dyDescent="0.2">
      <c r="A572" s="26">
        <v>507</v>
      </c>
      <c r="B572" s="151" t="s">
        <v>93</v>
      </c>
      <c r="C572" s="168">
        <v>0</v>
      </c>
      <c r="D572" s="167">
        <v>0</v>
      </c>
      <c r="E572" s="167">
        <v>0</v>
      </c>
      <c r="F572" s="172">
        <v>0</v>
      </c>
    </row>
    <row r="573" spans="1:6" x14ac:dyDescent="0.2">
      <c r="A573" s="26">
        <v>508</v>
      </c>
      <c r="B573" s="151" t="s">
        <v>103</v>
      </c>
      <c r="C573" s="168">
        <v>451</v>
      </c>
      <c r="D573" s="167">
        <v>451</v>
      </c>
      <c r="E573" s="167">
        <v>451</v>
      </c>
      <c r="F573" s="172">
        <v>0</v>
      </c>
    </row>
    <row r="574" spans="1:6" x14ac:dyDescent="0.2">
      <c r="A574" s="26">
        <v>509</v>
      </c>
      <c r="B574" s="151" t="s">
        <v>851</v>
      </c>
      <c r="C574" s="168">
        <v>0</v>
      </c>
      <c r="D574" s="167">
        <v>11</v>
      </c>
      <c r="E574" s="167">
        <v>18</v>
      </c>
      <c r="F574" s="172">
        <v>18</v>
      </c>
    </row>
    <row r="575" spans="1:6" x14ac:dyDescent="0.2">
      <c r="A575" s="26">
        <v>510</v>
      </c>
      <c r="B575" s="151" t="s">
        <v>916</v>
      </c>
      <c r="C575" s="168">
        <v>0</v>
      </c>
      <c r="D575" s="167">
        <v>0</v>
      </c>
      <c r="E575" s="167">
        <v>0</v>
      </c>
      <c r="F575" s="172">
        <v>0</v>
      </c>
    </row>
    <row r="576" spans="1:6" x14ac:dyDescent="0.2">
      <c r="A576" s="26">
        <v>511</v>
      </c>
      <c r="B576" s="151" t="s">
        <v>852</v>
      </c>
      <c r="C576" s="168">
        <v>0</v>
      </c>
      <c r="D576" s="167">
        <v>0</v>
      </c>
      <c r="E576" s="167">
        <v>0</v>
      </c>
      <c r="F576" s="172">
        <v>0</v>
      </c>
    </row>
    <row r="577" spans="1:6" x14ac:dyDescent="0.2">
      <c r="A577" s="26">
        <v>512</v>
      </c>
      <c r="B577" s="151" t="s">
        <v>686</v>
      </c>
      <c r="C577" s="168">
        <v>941</v>
      </c>
      <c r="D577" s="167">
        <v>941</v>
      </c>
      <c r="E577" s="167">
        <v>941</v>
      </c>
      <c r="F577" s="172">
        <v>941</v>
      </c>
    </row>
    <row r="578" spans="1:6" x14ac:dyDescent="0.2">
      <c r="A578" s="26">
        <v>513</v>
      </c>
      <c r="B578" s="151" t="s">
        <v>984</v>
      </c>
      <c r="C578" s="168">
        <v>0</v>
      </c>
      <c r="D578" s="167">
        <v>0</v>
      </c>
      <c r="E578" s="167">
        <v>0</v>
      </c>
      <c r="F578" s="172">
        <v>0</v>
      </c>
    </row>
    <row r="579" spans="1:6" x14ac:dyDescent="0.2">
      <c r="A579" s="26">
        <v>514</v>
      </c>
      <c r="B579" s="151" t="s">
        <v>156</v>
      </c>
      <c r="C579" s="168">
        <v>375</v>
      </c>
      <c r="D579" s="167">
        <v>375</v>
      </c>
      <c r="E579" s="167">
        <v>375</v>
      </c>
      <c r="F579" s="172">
        <v>0</v>
      </c>
    </row>
    <row r="580" spans="1:6" x14ac:dyDescent="0.2">
      <c r="A580" s="26">
        <v>515</v>
      </c>
      <c r="B580" s="151" t="s">
        <v>372</v>
      </c>
      <c r="C580" s="168">
        <v>0</v>
      </c>
      <c r="D580" s="167">
        <v>0</v>
      </c>
      <c r="E580" s="167">
        <v>0</v>
      </c>
      <c r="F580" s="172">
        <v>0</v>
      </c>
    </row>
    <row r="581" spans="1:6" x14ac:dyDescent="0.2">
      <c r="A581" s="26">
        <v>516</v>
      </c>
      <c r="B581" s="151" t="s">
        <v>382</v>
      </c>
      <c r="C581" s="168">
        <v>218</v>
      </c>
      <c r="D581" s="167">
        <v>218</v>
      </c>
      <c r="E581" s="167">
        <v>218</v>
      </c>
      <c r="F581" s="172">
        <v>49</v>
      </c>
    </row>
    <row r="582" spans="1:6" x14ac:dyDescent="0.2">
      <c r="A582" s="26">
        <v>517</v>
      </c>
      <c r="B582" s="151" t="s">
        <v>985</v>
      </c>
      <c r="C582" s="168">
        <v>0</v>
      </c>
      <c r="D582" s="167">
        <v>0</v>
      </c>
      <c r="E582" s="167">
        <v>0</v>
      </c>
      <c r="F582" s="172">
        <v>0</v>
      </c>
    </row>
    <row r="583" spans="1:6" x14ac:dyDescent="0.2">
      <c r="A583" s="26">
        <v>518</v>
      </c>
      <c r="B583" s="151" t="s">
        <v>104</v>
      </c>
      <c r="C583" s="168">
        <v>148</v>
      </c>
      <c r="D583" s="167">
        <v>148</v>
      </c>
      <c r="E583" s="167">
        <v>148</v>
      </c>
      <c r="F583" s="172">
        <v>2</v>
      </c>
    </row>
    <row r="584" spans="1:6" x14ac:dyDescent="0.2">
      <c r="A584" s="26">
        <v>519</v>
      </c>
      <c r="B584" s="151" t="s">
        <v>193</v>
      </c>
      <c r="C584" s="168">
        <v>273</v>
      </c>
      <c r="D584" s="167">
        <v>273</v>
      </c>
      <c r="E584" s="167">
        <v>273</v>
      </c>
      <c r="F584" s="172">
        <v>0</v>
      </c>
    </row>
    <row r="585" spans="1:6" x14ac:dyDescent="0.2">
      <c r="A585" s="26">
        <v>520</v>
      </c>
      <c r="B585" s="151" t="s">
        <v>39</v>
      </c>
      <c r="C585" s="168">
        <v>19292</v>
      </c>
      <c r="D585" s="167">
        <v>19373</v>
      </c>
      <c r="E585" s="167">
        <v>19355</v>
      </c>
      <c r="F585" s="172">
        <v>19355</v>
      </c>
    </row>
    <row r="586" spans="1:6" x14ac:dyDescent="0.2">
      <c r="A586" s="26">
        <v>521</v>
      </c>
      <c r="B586" s="151" t="s">
        <v>40</v>
      </c>
      <c r="C586" s="168">
        <v>1708</v>
      </c>
      <c r="D586" s="167">
        <v>1708</v>
      </c>
      <c r="E586" s="167">
        <v>1714</v>
      </c>
      <c r="F586" s="172">
        <v>1714</v>
      </c>
    </row>
    <row r="587" spans="1:6" x14ac:dyDescent="0.2">
      <c r="A587" s="26">
        <v>522</v>
      </c>
      <c r="B587" s="151" t="s">
        <v>94</v>
      </c>
      <c r="C587" s="168">
        <v>0</v>
      </c>
      <c r="D587" s="167">
        <v>0</v>
      </c>
      <c r="E587" s="167">
        <v>0</v>
      </c>
      <c r="F587" s="172">
        <v>0</v>
      </c>
    </row>
    <row r="588" spans="1:6" x14ac:dyDescent="0.2">
      <c r="A588" s="26">
        <v>523</v>
      </c>
      <c r="B588" s="151" t="s">
        <v>917</v>
      </c>
      <c r="C588" s="168">
        <v>0</v>
      </c>
      <c r="D588" s="167">
        <v>0</v>
      </c>
      <c r="E588" s="167">
        <v>0</v>
      </c>
      <c r="F588" s="172">
        <v>0</v>
      </c>
    </row>
    <row r="589" spans="1:6" x14ac:dyDescent="0.2">
      <c r="A589" s="26">
        <v>524</v>
      </c>
      <c r="B589" s="151" t="s">
        <v>1064</v>
      </c>
      <c r="C589" s="168">
        <v>0</v>
      </c>
      <c r="D589" s="167">
        <v>0</v>
      </c>
      <c r="E589" s="167">
        <v>0</v>
      </c>
      <c r="F589" s="172">
        <v>0</v>
      </c>
    </row>
    <row r="590" spans="1:6" x14ac:dyDescent="0.2">
      <c r="A590" s="26">
        <v>525</v>
      </c>
      <c r="B590" s="151" t="s">
        <v>534</v>
      </c>
      <c r="C590" s="168">
        <v>3573</v>
      </c>
      <c r="D590" s="167">
        <v>3621</v>
      </c>
      <c r="E590" s="167">
        <v>3621</v>
      </c>
      <c r="F590" s="172">
        <v>3621</v>
      </c>
    </row>
    <row r="591" spans="1:6" x14ac:dyDescent="0.2">
      <c r="A591" s="26">
        <v>526</v>
      </c>
      <c r="B591" s="151" t="s">
        <v>458</v>
      </c>
      <c r="C591" s="168">
        <v>215</v>
      </c>
      <c r="D591" s="167">
        <v>215</v>
      </c>
      <c r="E591" s="167">
        <v>215</v>
      </c>
      <c r="F591" s="172">
        <v>215</v>
      </c>
    </row>
    <row r="592" spans="1:6" x14ac:dyDescent="0.2">
      <c r="A592" s="26">
        <v>527</v>
      </c>
      <c r="B592" s="151" t="s">
        <v>270</v>
      </c>
      <c r="C592" s="168">
        <v>14</v>
      </c>
      <c r="D592" s="167">
        <v>14</v>
      </c>
      <c r="E592" s="167">
        <v>14</v>
      </c>
      <c r="F592" s="172">
        <v>6</v>
      </c>
    </row>
    <row r="593" spans="1:6" x14ac:dyDescent="0.2">
      <c r="A593" s="26">
        <v>528</v>
      </c>
      <c r="B593" s="151" t="s">
        <v>986</v>
      </c>
      <c r="C593" s="168">
        <v>0</v>
      </c>
      <c r="D593" s="167">
        <v>0</v>
      </c>
      <c r="E593" s="167">
        <v>0</v>
      </c>
      <c r="F593" s="172">
        <v>0</v>
      </c>
    </row>
    <row r="594" spans="1:6" x14ac:dyDescent="0.2">
      <c r="A594" s="26">
        <v>529</v>
      </c>
      <c r="B594" s="151" t="s">
        <v>459</v>
      </c>
      <c r="C594" s="168">
        <v>0</v>
      </c>
      <c r="D594" s="167">
        <v>0</v>
      </c>
      <c r="E594" s="167">
        <v>0</v>
      </c>
      <c r="F594" s="172">
        <v>0</v>
      </c>
    </row>
    <row r="595" spans="1:6" x14ac:dyDescent="0.2">
      <c r="A595" s="26">
        <v>530</v>
      </c>
      <c r="B595" s="151" t="s">
        <v>157</v>
      </c>
      <c r="C595" s="168">
        <v>84</v>
      </c>
      <c r="D595" s="167">
        <v>83</v>
      </c>
      <c r="E595" s="167">
        <v>83</v>
      </c>
      <c r="F595" s="172">
        <v>1</v>
      </c>
    </row>
    <row r="596" spans="1:6" x14ac:dyDescent="0.2">
      <c r="A596" s="26">
        <v>531</v>
      </c>
      <c r="B596" s="151" t="s">
        <v>853</v>
      </c>
      <c r="C596" s="168">
        <v>0</v>
      </c>
      <c r="D596" s="167">
        <v>0</v>
      </c>
      <c r="E596" s="167">
        <v>0</v>
      </c>
      <c r="F596" s="172">
        <v>0</v>
      </c>
    </row>
    <row r="597" spans="1:6" x14ac:dyDescent="0.2">
      <c r="A597" s="26">
        <v>532</v>
      </c>
      <c r="B597" s="151" t="s">
        <v>854</v>
      </c>
      <c r="C597" s="168">
        <v>0</v>
      </c>
      <c r="D597" s="167">
        <v>0</v>
      </c>
      <c r="E597" s="167">
        <v>0</v>
      </c>
      <c r="F597" s="172">
        <v>0</v>
      </c>
    </row>
    <row r="598" spans="1:6" x14ac:dyDescent="0.2">
      <c r="A598" s="26">
        <v>533</v>
      </c>
      <c r="B598" s="151" t="s">
        <v>435</v>
      </c>
      <c r="C598" s="168">
        <v>71</v>
      </c>
      <c r="D598" s="167">
        <v>71</v>
      </c>
      <c r="E598" s="167">
        <v>71</v>
      </c>
      <c r="F598" s="172">
        <v>71</v>
      </c>
    </row>
    <row r="599" spans="1:6" x14ac:dyDescent="0.2">
      <c r="A599" s="26">
        <v>534</v>
      </c>
      <c r="B599" s="151" t="s">
        <v>15</v>
      </c>
      <c r="C599" s="168">
        <v>123</v>
      </c>
      <c r="D599" s="167">
        <v>122</v>
      </c>
      <c r="E599" s="167">
        <v>115</v>
      </c>
      <c r="F599" s="172">
        <v>115</v>
      </c>
    </row>
    <row r="600" spans="1:6" x14ac:dyDescent="0.2">
      <c r="A600" s="26">
        <v>535</v>
      </c>
      <c r="B600" s="151" t="s">
        <v>687</v>
      </c>
      <c r="C600" s="168">
        <v>2</v>
      </c>
      <c r="D600" s="167">
        <v>2</v>
      </c>
      <c r="E600" s="167">
        <v>2</v>
      </c>
      <c r="F600" s="172">
        <v>2</v>
      </c>
    </row>
    <row r="601" spans="1:6" x14ac:dyDescent="0.2">
      <c r="A601" s="26">
        <v>536</v>
      </c>
      <c r="B601" s="151" t="s">
        <v>918</v>
      </c>
      <c r="C601" s="168">
        <v>81</v>
      </c>
      <c r="D601" s="167">
        <v>81</v>
      </c>
      <c r="E601" s="167">
        <v>81</v>
      </c>
      <c r="F601" s="172">
        <v>81</v>
      </c>
    </row>
    <row r="602" spans="1:6" x14ac:dyDescent="0.2">
      <c r="A602" s="26">
        <v>537</v>
      </c>
      <c r="B602" s="151" t="s">
        <v>855</v>
      </c>
      <c r="C602" s="167">
        <v>0</v>
      </c>
      <c r="D602" s="167">
        <v>0</v>
      </c>
      <c r="E602" s="167">
        <v>0</v>
      </c>
      <c r="F602" s="172">
        <v>0</v>
      </c>
    </row>
    <row r="603" spans="1:6" x14ac:dyDescent="0.2">
      <c r="A603" s="26">
        <v>538</v>
      </c>
      <c r="B603" s="151" t="s">
        <v>228</v>
      </c>
      <c r="C603" s="168">
        <v>593</v>
      </c>
      <c r="D603" s="167">
        <v>593</v>
      </c>
      <c r="E603" s="167">
        <v>593</v>
      </c>
      <c r="F603" s="172">
        <v>1</v>
      </c>
    </row>
    <row r="604" spans="1:6" x14ac:dyDescent="0.2">
      <c r="A604" s="26">
        <v>539</v>
      </c>
      <c r="B604" s="151" t="s">
        <v>784</v>
      </c>
      <c r="C604" s="168">
        <v>1481</v>
      </c>
      <c r="D604" s="167">
        <v>1481</v>
      </c>
      <c r="E604" s="167">
        <v>1481</v>
      </c>
      <c r="F604" s="172">
        <v>1481</v>
      </c>
    </row>
    <row r="605" spans="1:6" x14ac:dyDescent="0.2">
      <c r="A605" s="26">
        <v>540</v>
      </c>
      <c r="B605" s="151" t="s">
        <v>82</v>
      </c>
      <c r="C605" s="168">
        <v>1685</v>
      </c>
      <c r="D605" s="167">
        <v>1713</v>
      </c>
      <c r="E605" s="167">
        <v>1739</v>
      </c>
      <c r="F605" s="172">
        <v>1739</v>
      </c>
    </row>
    <row r="606" spans="1:6" x14ac:dyDescent="0.2">
      <c r="A606" s="26">
        <v>541</v>
      </c>
      <c r="B606" s="151" t="s">
        <v>149</v>
      </c>
      <c r="C606" s="168">
        <v>26</v>
      </c>
      <c r="D606" s="167">
        <v>26</v>
      </c>
      <c r="E606" s="167">
        <v>26</v>
      </c>
      <c r="F606" s="172">
        <v>26</v>
      </c>
    </row>
    <row r="607" spans="1:6" x14ac:dyDescent="0.2">
      <c r="A607" s="26">
        <v>542</v>
      </c>
      <c r="B607" s="151" t="s">
        <v>987</v>
      </c>
      <c r="C607" s="168">
        <v>0</v>
      </c>
      <c r="D607" s="167">
        <v>0</v>
      </c>
      <c r="E607" s="167">
        <v>0</v>
      </c>
      <c r="F607" s="172">
        <v>0</v>
      </c>
    </row>
    <row r="608" spans="1:6" x14ac:dyDescent="0.2">
      <c r="A608" s="26">
        <v>543</v>
      </c>
      <c r="B608" s="151" t="s">
        <v>284</v>
      </c>
      <c r="C608" s="168">
        <v>271</v>
      </c>
      <c r="D608" s="167">
        <v>271</v>
      </c>
      <c r="E608" s="167">
        <v>271</v>
      </c>
      <c r="F608" s="172">
        <v>0</v>
      </c>
    </row>
    <row r="609" spans="1:6" x14ac:dyDescent="0.2">
      <c r="A609" s="26">
        <v>544</v>
      </c>
      <c r="B609" s="151" t="s">
        <v>535</v>
      </c>
      <c r="C609" s="168">
        <v>4</v>
      </c>
      <c r="D609" s="167">
        <v>4</v>
      </c>
      <c r="E609" s="167">
        <v>4</v>
      </c>
      <c r="F609" s="172">
        <v>4</v>
      </c>
    </row>
    <row r="610" spans="1:6" x14ac:dyDescent="0.2">
      <c r="A610" s="26">
        <v>545</v>
      </c>
      <c r="B610" s="151" t="s">
        <v>988</v>
      </c>
      <c r="C610" s="168">
        <v>171</v>
      </c>
      <c r="D610" s="167">
        <v>229</v>
      </c>
      <c r="E610" s="167">
        <v>330</v>
      </c>
      <c r="F610" s="172">
        <v>330</v>
      </c>
    </row>
    <row r="611" spans="1:6" x14ac:dyDescent="0.2">
      <c r="A611" s="26">
        <v>546</v>
      </c>
      <c r="B611" s="151" t="s">
        <v>588</v>
      </c>
      <c r="C611" s="168">
        <v>45</v>
      </c>
      <c r="D611" s="167">
        <v>45</v>
      </c>
      <c r="E611" s="167">
        <v>45</v>
      </c>
      <c r="F611" s="172">
        <v>45</v>
      </c>
    </row>
    <row r="612" spans="1:6" x14ac:dyDescent="0.2">
      <c r="A612" s="26">
        <v>547</v>
      </c>
      <c r="B612" s="151" t="s">
        <v>688</v>
      </c>
      <c r="C612" s="168">
        <v>410</v>
      </c>
      <c r="D612" s="167">
        <v>410</v>
      </c>
      <c r="E612" s="167">
        <v>410</v>
      </c>
      <c r="F612" s="172">
        <v>410</v>
      </c>
    </row>
    <row r="613" spans="1:6" x14ac:dyDescent="0.2">
      <c r="A613" s="26">
        <v>548</v>
      </c>
      <c r="B613" s="151" t="s">
        <v>689</v>
      </c>
      <c r="C613" s="168">
        <v>8</v>
      </c>
      <c r="D613" s="167">
        <v>8</v>
      </c>
      <c r="E613" s="167">
        <v>8</v>
      </c>
      <c r="F613" s="172">
        <v>8</v>
      </c>
    </row>
    <row r="614" spans="1:6" x14ac:dyDescent="0.2">
      <c r="A614" s="26">
        <v>549</v>
      </c>
      <c r="B614" s="151" t="s">
        <v>989</v>
      </c>
      <c r="C614" s="168">
        <v>0</v>
      </c>
      <c r="D614" s="167">
        <v>0</v>
      </c>
      <c r="E614" s="167">
        <v>0</v>
      </c>
      <c r="F614" s="172">
        <v>0</v>
      </c>
    </row>
    <row r="615" spans="1:6" x14ac:dyDescent="0.2">
      <c r="A615" s="26">
        <v>550</v>
      </c>
      <c r="B615" s="151" t="s">
        <v>648</v>
      </c>
      <c r="C615" s="168">
        <v>70</v>
      </c>
      <c r="D615" s="167">
        <v>70</v>
      </c>
      <c r="E615" s="167">
        <v>70</v>
      </c>
      <c r="F615" s="172">
        <v>70</v>
      </c>
    </row>
    <row r="616" spans="1:6" x14ac:dyDescent="0.2">
      <c r="A616" s="26">
        <v>551</v>
      </c>
      <c r="B616" s="151" t="s">
        <v>919</v>
      </c>
      <c r="C616" s="168">
        <v>0</v>
      </c>
      <c r="D616" s="167">
        <v>0</v>
      </c>
      <c r="E616" s="167">
        <v>0</v>
      </c>
      <c r="F616" s="172">
        <v>0</v>
      </c>
    </row>
    <row r="617" spans="1:6" x14ac:dyDescent="0.2">
      <c r="A617" s="26">
        <v>552</v>
      </c>
      <c r="B617" s="151" t="s">
        <v>492</v>
      </c>
      <c r="C617" s="168">
        <v>0</v>
      </c>
      <c r="D617" s="167">
        <v>0</v>
      </c>
      <c r="E617" s="167">
        <v>0</v>
      </c>
      <c r="F617" s="172">
        <v>0</v>
      </c>
    </row>
    <row r="618" spans="1:6" x14ac:dyDescent="0.2">
      <c r="A618" s="26">
        <v>553</v>
      </c>
      <c r="B618" s="151" t="s">
        <v>856</v>
      </c>
      <c r="C618" s="168">
        <v>2062</v>
      </c>
      <c r="D618" s="167">
        <v>2060</v>
      </c>
      <c r="E618" s="167">
        <v>2042</v>
      </c>
      <c r="F618" s="172">
        <v>2042</v>
      </c>
    </row>
    <row r="619" spans="1:6" x14ac:dyDescent="0.2">
      <c r="A619" s="26">
        <v>554</v>
      </c>
      <c r="B619" s="151" t="s">
        <v>322</v>
      </c>
      <c r="C619" s="168">
        <v>0</v>
      </c>
      <c r="D619" s="167">
        <v>0</v>
      </c>
      <c r="E619" s="167">
        <v>0</v>
      </c>
      <c r="F619" s="172">
        <v>0</v>
      </c>
    </row>
    <row r="620" spans="1:6" x14ac:dyDescent="0.2">
      <c r="A620" s="26">
        <v>555</v>
      </c>
      <c r="B620" s="151" t="s">
        <v>736</v>
      </c>
      <c r="C620" s="168">
        <v>339</v>
      </c>
      <c r="D620" s="167">
        <v>345</v>
      </c>
      <c r="E620" s="167">
        <v>345</v>
      </c>
      <c r="F620" s="172">
        <v>345</v>
      </c>
    </row>
    <row r="621" spans="1:6" x14ac:dyDescent="0.2">
      <c r="A621" s="26">
        <v>556</v>
      </c>
      <c r="B621" s="151" t="s">
        <v>403</v>
      </c>
      <c r="C621" s="168">
        <v>0</v>
      </c>
      <c r="D621" s="167">
        <v>0</v>
      </c>
      <c r="E621" s="167">
        <v>0</v>
      </c>
      <c r="F621" s="172">
        <v>0</v>
      </c>
    </row>
    <row r="622" spans="1:6" x14ac:dyDescent="0.2">
      <c r="A622" s="26">
        <v>557</v>
      </c>
      <c r="B622" s="151" t="s">
        <v>785</v>
      </c>
      <c r="C622" s="168">
        <v>355</v>
      </c>
      <c r="D622" s="167">
        <v>360</v>
      </c>
      <c r="E622" s="167">
        <v>365</v>
      </c>
      <c r="F622" s="172">
        <v>365</v>
      </c>
    </row>
    <row r="623" spans="1:6" x14ac:dyDescent="0.2">
      <c r="A623" s="26">
        <v>558</v>
      </c>
      <c r="B623" s="151" t="s">
        <v>649</v>
      </c>
      <c r="C623" s="168">
        <v>60</v>
      </c>
      <c r="D623" s="167">
        <v>60</v>
      </c>
      <c r="E623" s="167">
        <v>60</v>
      </c>
      <c r="F623" s="172">
        <v>0</v>
      </c>
    </row>
    <row r="624" spans="1:6" x14ac:dyDescent="0.2">
      <c r="A624" s="26">
        <v>559</v>
      </c>
      <c r="B624" s="151" t="s">
        <v>1065</v>
      </c>
      <c r="C624" s="168">
        <v>17</v>
      </c>
      <c r="D624" s="167">
        <v>17</v>
      </c>
      <c r="E624" s="167">
        <v>17</v>
      </c>
      <c r="F624" s="172">
        <v>0</v>
      </c>
    </row>
    <row r="625" spans="1:6" x14ac:dyDescent="0.2">
      <c r="A625" s="26">
        <v>560</v>
      </c>
      <c r="B625" s="151" t="s">
        <v>150</v>
      </c>
      <c r="C625" s="168">
        <v>1016</v>
      </c>
      <c r="D625" s="167">
        <v>1034</v>
      </c>
      <c r="E625" s="167">
        <v>1043</v>
      </c>
      <c r="F625" s="172">
        <v>1042</v>
      </c>
    </row>
    <row r="626" spans="1:6" x14ac:dyDescent="0.2">
      <c r="A626" s="26">
        <v>561</v>
      </c>
      <c r="B626" s="151" t="s">
        <v>66</v>
      </c>
      <c r="C626" s="168">
        <v>3537</v>
      </c>
      <c r="D626" s="167">
        <v>3594</v>
      </c>
      <c r="E626" s="167">
        <v>3649</v>
      </c>
      <c r="F626" s="172">
        <v>3635</v>
      </c>
    </row>
    <row r="627" spans="1:6" x14ac:dyDescent="0.2">
      <c r="A627" s="26">
        <v>562</v>
      </c>
      <c r="B627" s="151" t="s">
        <v>990</v>
      </c>
      <c r="C627" s="168">
        <v>0</v>
      </c>
      <c r="D627" s="167">
        <v>0</v>
      </c>
      <c r="E627" s="167">
        <v>0</v>
      </c>
      <c r="F627" s="172">
        <v>0</v>
      </c>
    </row>
    <row r="628" spans="1:6" x14ac:dyDescent="0.2">
      <c r="A628" s="26">
        <v>563</v>
      </c>
      <c r="B628" s="151" t="s">
        <v>589</v>
      </c>
      <c r="C628" s="168">
        <v>94</v>
      </c>
      <c r="D628" s="167">
        <v>96</v>
      </c>
      <c r="E628" s="167">
        <v>96</v>
      </c>
      <c r="F628" s="172">
        <v>96</v>
      </c>
    </row>
    <row r="629" spans="1:6" x14ac:dyDescent="0.2">
      <c r="A629" s="26">
        <v>564</v>
      </c>
      <c r="B629" s="151" t="s">
        <v>690</v>
      </c>
      <c r="C629" s="168">
        <v>26</v>
      </c>
      <c r="D629" s="167">
        <v>26</v>
      </c>
      <c r="E629" s="167">
        <v>26</v>
      </c>
      <c r="F629" s="172">
        <v>0</v>
      </c>
    </row>
    <row r="630" spans="1:6" x14ac:dyDescent="0.2">
      <c r="A630" s="26">
        <v>565</v>
      </c>
      <c r="B630" s="151" t="s">
        <v>194</v>
      </c>
      <c r="C630" s="168">
        <v>84</v>
      </c>
      <c r="D630" s="167">
        <v>84</v>
      </c>
      <c r="E630" s="167">
        <v>84</v>
      </c>
      <c r="F630" s="172">
        <v>60</v>
      </c>
    </row>
    <row r="631" spans="1:6" x14ac:dyDescent="0.2">
      <c r="A631" s="26">
        <v>566</v>
      </c>
      <c r="B631" s="151" t="s">
        <v>920</v>
      </c>
      <c r="C631" s="168">
        <v>0</v>
      </c>
      <c r="D631" s="167">
        <v>0</v>
      </c>
      <c r="E631" s="167">
        <v>0</v>
      </c>
      <c r="F631" s="172">
        <v>0</v>
      </c>
    </row>
    <row r="632" spans="1:6" x14ac:dyDescent="0.2">
      <c r="A632" s="26">
        <v>567</v>
      </c>
      <c r="B632" s="151" t="s">
        <v>229</v>
      </c>
      <c r="C632" s="168">
        <v>152</v>
      </c>
      <c r="D632" s="167">
        <v>157</v>
      </c>
      <c r="E632" s="167">
        <v>164</v>
      </c>
      <c r="F632" s="172">
        <v>0</v>
      </c>
    </row>
    <row r="633" spans="1:6" x14ac:dyDescent="0.2">
      <c r="A633" s="26">
        <v>568</v>
      </c>
      <c r="B633" s="151" t="s">
        <v>369</v>
      </c>
      <c r="C633" s="168">
        <v>3118</v>
      </c>
      <c r="D633" s="167">
        <v>3199</v>
      </c>
      <c r="E633" s="167">
        <v>3280</v>
      </c>
      <c r="F633" s="172">
        <v>542</v>
      </c>
    </row>
    <row r="634" spans="1:6" x14ac:dyDescent="0.2">
      <c r="A634" s="26">
        <v>569</v>
      </c>
      <c r="B634" s="151" t="s">
        <v>151</v>
      </c>
      <c r="C634" s="168">
        <v>26718</v>
      </c>
      <c r="D634" s="167">
        <v>26718</v>
      </c>
      <c r="E634" s="167">
        <v>26718</v>
      </c>
      <c r="F634" s="172">
        <v>26714</v>
      </c>
    </row>
    <row r="635" spans="1:6" x14ac:dyDescent="0.2">
      <c r="A635" s="26">
        <v>570</v>
      </c>
      <c r="B635" s="151" t="s">
        <v>857</v>
      </c>
      <c r="C635" s="168">
        <v>0</v>
      </c>
      <c r="D635" s="167">
        <v>0</v>
      </c>
      <c r="E635" s="167">
        <v>0</v>
      </c>
      <c r="F635" s="172">
        <v>0</v>
      </c>
    </row>
    <row r="636" spans="1:6" x14ac:dyDescent="0.2">
      <c r="A636" s="26">
        <v>571</v>
      </c>
      <c r="B636" s="151" t="s">
        <v>590</v>
      </c>
      <c r="C636" s="168">
        <v>21</v>
      </c>
      <c r="D636" s="167">
        <v>21</v>
      </c>
      <c r="E636" s="167">
        <v>21</v>
      </c>
      <c r="F636" s="172">
        <v>8</v>
      </c>
    </row>
    <row r="637" spans="1:6" x14ac:dyDescent="0.2">
      <c r="A637" s="26">
        <v>572</v>
      </c>
      <c r="B637" s="151" t="s">
        <v>991</v>
      </c>
      <c r="C637" s="168">
        <v>14</v>
      </c>
      <c r="D637" s="167">
        <v>14</v>
      </c>
      <c r="E637" s="167">
        <v>14</v>
      </c>
      <c r="F637" s="172">
        <v>14</v>
      </c>
    </row>
    <row r="638" spans="1:6" x14ac:dyDescent="0.2">
      <c r="A638" s="26">
        <v>573</v>
      </c>
      <c r="B638" s="151" t="s">
        <v>95</v>
      </c>
      <c r="C638" s="168">
        <v>246</v>
      </c>
      <c r="D638" s="167">
        <v>251</v>
      </c>
      <c r="E638" s="167">
        <v>256</v>
      </c>
      <c r="F638" s="172">
        <v>0</v>
      </c>
    </row>
    <row r="639" spans="1:6" x14ac:dyDescent="0.2">
      <c r="A639" s="26">
        <v>574</v>
      </c>
      <c r="B639" s="151" t="s">
        <v>460</v>
      </c>
      <c r="C639" s="168">
        <v>127</v>
      </c>
      <c r="D639" s="167">
        <v>127</v>
      </c>
      <c r="E639" s="167">
        <v>127</v>
      </c>
      <c r="F639" s="172">
        <v>127</v>
      </c>
    </row>
    <row r="640" spans="1:6" x14ac:dyDescent="0.2">
      <c r="A640" s="26">
        <v>575</v>
      </c>
      <c r="B640" s="151" t="s">
        <v>461</v>
      </c>
      <c r="C640" s="168">
        <v>0</v>
      </c>
      <c r="D640" s="167">
        <v>0</v>
      </c>
      <c r="E640" s="167">
        <v>0</v>
      </c>
      <c r="F640" s="172">
        <v>0</v>
      </c>
    </row>
    <row r="641" spans="1:6" x14ac:dyDescent="0.2">
      <c r="A641" s="26">
        <v>576</v>
      </c>
      <c r="B641" s="151" t="s">
        <v>620</v>
      </c>
      <c r="C641" s="168">
        <v>0</v>
      </c>
      <c r="D641" s="167">
        <v>0</v>
      </c>
      <c r="E641" s="167">
        <v>0</v>
      </c>
      <c r="F641" s="172">
        <v>0</v>
      </c>
    </row>
    <row r="642" spans="1:6" x14ac:dyDescent="0.2">
      <c r="A642" s="26">
        <v>577</v>
      </c>
      <c r="B642" s="151" t="s">
        <v>557</v>
      </c>
      <c r="C642" s="168">
        <v>0</v>
      </c>
      <c r="D642" s="167">
        <v>0</v>
      </c>
      <c r="E642" s="167">
        <v>0</v>
      </c>
      <c r="F642" s="172">
        <v>0</v>
      </c>
    </row>
    <row r="643" spans="1:6" x14ac:dyDescent="0.2">
      <c r="A643" s="26">
        <v>578</v>
      </c>
      <c r="B643" s="151" t="s">
        <v>383</v>
      </c>
      <c r="C643" s="168">
        <v>4</v>
      </c>
      <c r="D643" s="167">
        <v>4</v>
      </c>
      <c r="E643" s="167">
        <v>4</v>
      </c>
      <c r="F643" s="172">
        <v>1</v>
      </c>
    </row>
    <row r="644" spans="1:6" x14ac:dyDescent="0.2">
      <c r="A644" s="26">
        <v>579</v>
      </c>
      <c r="B644" s="151" t="s">
        <v>650</v>
      </c>
      <c r="C644" s="168">
        <v>58</v>
      </c>
      <c r="D644" s="167">
        <v>58</v>
      </c>
      <c r="E644" s="167">
        <v>58</v>
      </c>
      <c r="F644" s="172">
        <v>58</v>
      </c>
    </row>
    <row r="645" spans="1:6" x14ac:dyDescent="0.2">
      <c r="A645" s="26">
        <v>580</v>
      </c>
      <c r="B645" s="151" t="s">
        <v>992</v>
      </c>
      <c r="C645" s="168">
        <v>0</v>
      </c>
      <c r="D645" s="167">
        <v>0</v>
      </c>
      <c r="E645" s="167">
        <v>0</v>
      </c>
      <c r="F645" s="172">
        <v>0</v>
      </c>
    </row>
    <row r="646" spans="1:6" x14ac:dyDescent="0.2">
      <c r="A646" s="26">
        <v>581</v>
      </c>
      <c r="B646" s="151" t="s">
        <v>993</v>
      </c>
      <c r="C646" s="168">
        <v>0</v>
      </c>
      <c r="D646" s="167">
        <v>0</v>
      </c>
      <c r="E646" s="167">
        <v>0</v>
      </c>
      <c r="F646" s="172">
        <v>0</v>
      </c>
    </row>
    <row r="647" spans="1:6" x14ac:dyDescent="0.2">
      <c r="A647" s="26">
        <v>582</v>
      </c>
      <c r="B647" s="151" t="s">
        <v>1066</v>
      </c>
      <c r="C647" s="168">
        <v>0</v>
      </c>
      <c r="D647" s="167">
        <v>0</v>
      </c>
      <c r="E647" s="167">
        <v>0</v>
      </c>
      <c r="F647" s="172">
        <v>0</v>
      </c>
    </row>
    <row r="648" spans="1:6" x14ac:dyDescent="0.2">
      <c r="A648" s="26">
        <v>583</v>
      </c>
      <c r="B648" s="151" t="s">
        <v>921</v>
      </c>
      <c r="C648" s="168">
        <v>54</v>
      </c>
      <c r="D648" s="168">
        <v>54</v>
      </c>
      <c r="E648" s="168">
        <v>54</v>
      </c>
      <c r="F648" s="172">
        <v>54</v>
      </c>
    </row>
    <row r="649" spans="1:6" x14ac:dyDescent="0.2">
      <c r="A649" s="26">
        <v>584</v>
      </c>
      <c r="B649" s="151" t="s">
        <v>994</v>
      </c>
      <c r="C649" s="168">
        <v>0</v>
      </c>
      <c r="D649" s="167">
        <v>0</v>
      </c>
      <c r="E649" s="167">
        <v>0</v>
      </c>
      <c r="F649" s="172">
        <v>0</v>
      </c>
    </row>
    <row r="650" spans="1:6" x14ac:dyDescent="0.2">
      <c r="A650" s="26">
        <v>585</v>
      </c>
      <c r="B650" s="151" t="s">
        <v>1067</v>
      </c>
      <c r="C650" s="168">
        <v>0</v>
      </c>
      <c r="D650" s="167">
        <v>0</v>
      </c>
      <c r="E650" s="167">
        <v>0</v>
      </c>
      <c r="F650" s="172">
        <v>0</v>
      </c>
    </row>
    <row r="651" spans="1:6" x14ac:dyDescent="0.2">
      <c r="A651" s="26">
        <v>586</v>
      </c>
      <c r="B651" s="151" t="s">
        <v>493</v>
      </c>
      <c r="C651" s="168">
        <v>342</v>
      </c>
      <c r="D651" s="167">
        <v>342</v>
      </c>
      <c r="E651" s="167">
        <v>342</v>
      </c>
      <c r="F651" s="172">
        <v>342</v>
      </c>
    </row>
    <row r="652" spans="1:6" x14ac:dyDescent="0.2">
      <c r="A652" s="26">
        <v>587</v>
      </c>
      <c r="B652" s="151" t="s">
        <v>41</v>
      </c>
      <c r="C652" s="168">
        <v>2613</v>
      </c>
      <c r="D652" s="167">
        <v>2588</v>
      </c>
      <c r="E652" s="167">
        <v>2322</v>
      </c>
      <c r="F652" s="172">
        <v>1</v>
      </c>
    </row>
    <row r="653" spans="1:6" x14ac:dyDescent="0.2">
      <c r="A653" s="26">
        <v>588</v>
      </c>
      <c r="B653" s="151" t="s">
        <v>858</v>
      </c>
      <c r="C653" s="168">
        <v>195</v>
      </c>
      <c r="D653" s="167">
        <v>203</v>
      </c>
      <c r="E653" s="167">
        <v>209</v>
      </c>
      <c r="F653" s="172">
        <v>209</v>
      </c>
    </row>
    <row r="654" spans="1:6" x14ac:dyDescent="0.2">
      <c r="A654" s="26">
        <v>589</v>
      </c>
      <c r="B654" s="151" t="s">
        <v>737</v>
      </c>
      <c r="C654" s="168">
        <v>54</v>
      </c>
      <c r="D654" s="167">
        <v>54</v>
      </c>
      <c r="E654" s="167">
        <v>54</v>
      </c>
      <c r="F654" s="172">
        <v>50</v>
      </c>
    </row>
    <row r="655" spans="1:6" x14ac:dyDescent="0.2">
      <c r="A655" s="26">
        <v>590</v>
      </c>
      <c r="B655" s="151" t="s">
        <v>494</v>
      </c>
      <c r="C655" s="168">
        <v>42</v>
      </c>
      <c r="D655" s="167">
        <v>42</v>
      </c>
      <c r="E655" s="167">
        <v>42</v>
      </c>
      <c r="F655" s="172">
        <v>0</v>
      </c>
    </row>
    <row r="656" spans="1:6" x14ac:dyDescent="0.2">
      <c r="A656" s="26">
        <v>591</v>
      </c>
      <c r="B656" s="151" t="s">
        <v>995</v>
      </c>
      <c r="C656" s="168">
        <v>0</v>
      </c>
      <c r="D656" s="167">
        <v>0</v>
      </c>
      <c r="E656" s="167">
        <v>0</v>
      </c>
      <c r="F656" s="172">
        <v>0</v>
      </c>
    </row>
    <row r="657" spans="1:6" x14ac:dyDescent="0.2">
      <c r="A657" s="26">
        <v>592</v>
      </c>
      <c r="B657" s="151" t="s">
        <v>738</v>
      </c>
      <c r="C657" s="168">
        <v>9</v>
      </c>
      <c r="D657" s="167">
        <v>9</v>
      </c>
      <c r="E657" s="167">
        <v>9</v>
      </c>
      <c r="F657" s="172">
        <v>9</v>
      </c>
    </row>
    <row r="658" spans="1:6" x14ac:dyDescent="0.2">
      <c r="A658" s="26">
        <v>593</v>
      </c>
      <c r="B658" s="151" t="s">
        <v>384</v>
      </c>
      <c r="C658" s="168">
        <v>193</v>
      </c>
      <c r="D658" s="167">
        <v>193</v>
      </c>
      <c r="E658" s="167">
        <v>193</v>
      </c>
      <c r="F658" s="172">
        <v>193</v>
      </c>
    </row>
    <row r="659" spans="1:6" x14ac:dyDescent="0.2">
      <c r="A659" s="26">
        <v>594</v>
      </c>
      <c r="B659" s="151" t="s">
        <v>267</v>
      </c>
      <c r="C659" s="168">
        <v>150</v>
      </c>
      <c r="D659" s="167">
        <v>150</v>
      </c>
      <c r="E659" s="167">
        <v>150</v>
      </c>
      <c r="F659" s="172">
        <v>17</v>
      </c>
    </row>
    <row r="660" spans="1:6" x14ac:dyDescent="0.2">
      <c r="A660" s="26">
        <v>595</v>
      </c>
      <c r="B660" s="151" t="s">
        <v>996</v>
      </c>
      <c r="C660" s="168">
        <v>0</v>
      </c>
      <c r="D660" s="167">
        <v>0</v>
      </c>
      <c r="E660" s="167">
        <v>0</v>
      </c>
      <c r="F660" s="172">
        <v>0</v>
      </c>
    </row>
    <row r="661" spans="1:6" x14ac:dyDescent="0.2">
      <c r="A661" s="26">
        <v>596</v>
      </c>
      <c r="B661" s="151" t="s">
        <v>353</v>
      </c>
      <c r="C661" s="168">
        <v>823</v>
      </c>
      <c r="D661" s="167">
        <v>829</v>
      </c>
      <c r="E661" s="167">
        <v>826</v>
      </c>
      <c r="F661" s="172">
        <v>825</v>
      </c>
    </row>
    <row r="662" spans="1:6" x14ac:dyDescent="0.2">
      <c r="A662" s="26">
        <v>597</v>
      </c>
      <c r="B662" s="151" t="s">
        <v>473</v>
      </c>
      <c r="C662" s="168">
        <v>304</v>
      </c>
      <c r="D662" s="167">
        <v>304</v>
      </c>
      <c r="E662" s="167">
        <v>304</v>
      </c>
      <c r="F662" s="172">
        <v>82</v>
      </c>
    </row>
    <row r="663" spans="1:6" x14ac:dyDescent="0.2">
      <c r="A663" s="26">
        <v>598</v>
      </c>
      <c r="B663" s="151" t="s">
        <v>42</v>
      </c>
      <c r="C663" s="168">
        <v>884</v>
      </c>
      <c r="D663" s="167">
        <v>884</v>
      </c>
      <c r="E663" s="167">
        <v>884</v>
      </c>
      <c r="F663" s="172">
        <v>88</v>
      </c>
    </row>
    <row r="664" spans="1:6" x14ac:dyDescent="0.2">
      <c r="A664" s="26">
        <v>599</v>
      </c>
      <c r="B664" s="151" t="s">
        <v>116</v>
      </c>
      <c r="C664" s="168">
        <v>32</v>
      </c>
      <c r="D664" s="167">
        <v>32</v>
      </c>
      <c r="E664" s="167">
        <v>32</v>
      </c>
      <c r="F664" s="172">
        <v>0</v>
      </c>
    </row>
    <row r="665" spans="1:6" x14ac:dyDescent="0.2">
      <c r="A665" s="26">
        <v>600</v>
      </c>
      <c r="B665" s="151" t="s">
        <v>404</v>
      </c>
      <c r="C665" s="168">
        <v>0</v>
      </c>
      <c r="D665" s="167">
        <v>0</v>
      </c>
      <c r="E665" s="167">
        <v>0</v>
      </c>
      <c r="F665" s="172">
        <v>0</v>
      </c>
    </row>
    <row r="666" spans="1:6" x14ac:dyDescent="0.2">
      <c r="A666" s="26">
        <v>601</v>
      </c>
      <c r="B666" s="151" t="s">
        <v>354</v>
      </c>
      <c r="C666" s="168">
        <v>8</v>
      </c>
      <c r="D666" s="167">
        <v>8</v>
      </c>
      <c r="E666" s="167">
        <v>8</v>
      </c>
      <c r="F666" s="172">
        <v>0</v>
      </c>
    </row>
    <row r="667" spans="1:6" x14ac:dyDescent="0.2">
      <c r="A667" s="26">
        <v>602</v>
      </c>
      <c r="B667" s="151" t="s">
        <v>285</v>
      </c>
      <c r="C667" s="168">
        <v>44</v>
      </c>
      <c r="D667" s="167">
        <v>44</v>
      </c>
      <c r="E667" s="167">
        <v>44</v>
      </c>
      <c r="F667" s="172">
        <v>6</v>
      </c>
    </row>
    <row r="668" spans="1:6" x14ac:dyDescent="0.2">
      <c r="A668" s="26">
        <v>603</v>
      </c>
      <c r="B668" s="151" t="s">
        <v>558</v>
      </c>
      <c r="C668" s="168">
        <v>17</v>
      </c>
      <c r="D668" s="167">
        <v>17</v>
      </c>
      <c r="E668" s="167">
        <v>17</v>
      </c>
      <c r="F668" s="172">
        <v>0</v>
      </c>
    </row>
    <row r="669" spans="1:6" x14ac:dyDescent="0.2">
      <c r="A669" s="26">
        <v>604</v>
      </c>
      <c r="B669" s="151" t="s">
        <v>405</v>
      </c>
      <c r="C669" s="168">
        <v>24</v>
      </c>
      <c r="D669" s="167">
        <v>24</v>
      </c>
      <c r="E669" s="167">
        <v>24</v>
      </c>
      <c r="F669" s="172">
        <v>0</v>
      </c>
    </row>
    <row r="670" spans="1:6" x14ac:dyDescent="0.2">
      <c r="A670" s="26">
        <v>605</v>
      </c>
      <c r="B670" s="151" t="s">
        <v>591</v>
      </c>
      <c r="C670" s="168">
        <v>170</v>
      </c>
      <c r="D670" s="167">
        <v>170</v>
      </c>
      <c r="E670" s="167">
        <v>170</v>
      </c>
      <c r="F670" s="172">
        <v>3</v>
      </c>
    </row>
    <row r="671" spans="1:6" x14ac:dyDescent="0.2">
      <c r="A671" s="26">
        <v>606</v>
      </c>
      <c r="B671" s="151" t="s">
        <v>1068</v>
      </c>
      <c r="C671" s="168">
        <v>116924</v>
      </c>
      <c r="D671" s="167">
        <v>124849</v>
      </c>
      <c r="E671" s="167">
        <v>121895</v>
      </c>
      <c r="F671" s="172">
        <v>118547</v>
      </c>
    </row>
    <row r="672" spans="1:6" x14ac:dyDescent="0.2">
      <c r="A672" s="26">
        <v>607</v>
      </c>
      <c r="B672" s="151" t="s">
        <v>536</v>
      </c>
      <c r="C672" s="168">
        <v>45</v>
      </c>
      <c r="D672" s="167">
        <v>48</v>
      </c>
      <c r="E672" s="167">
        <v>54</v>
      </c>
      <c r="F672" s="172">
        <v>54</v>
      </c>
    </row>
    <row r="673" spans="1:6" x14ac:dyDescent="0.2">
      <c r="A673" s="26">
        <v>608</v>
      </c>
      <c r="B673" s="151" t="s">
        <v>385</v>
      </c>
      <c r="C673" s="168">
        <v>714</v>
      </c>
      <c r="D673" s="167">
        <v>760</v>
      </c>
      <c r="E673" s="167">
        <v>756</v>
      </c>
      <c r="F673" s="172">
        <v>756</v>
      </c>
    </row>
    <row r="674" spans="1:6" x14ac:dyDescent="0.2">
      <c r="A674" s="26">
        <v>609</v>
      </c>
      <c r="B674" s="151" t="s">
        <v>436</v>
      </c>
      <c r="C674" s="168">
        <v>929</v>
      </c>
      <c r="D674" s="167">
        <v>964</v>
      </c>
      <c r="E674" s="167">
        <v>1041</v>
      </c>
      <c r="F674" s="172">
        <v>1041</v>
      </c>
    </row>
    <row r="675" spans="1:6" x14ac:dyDescent="0.2">
      <c r="A675" s="26">
        <v>610</v>
      </c>
      <c r="B675" s="151" t="s">
        <v>117</v>
      </c>
      <c r="C675" s="168">
        <v>5</v>
      </c>
      <c r="D675" s="167">
        <v>5</v>
      </c>
      <c r="E675" s="167">
        <v>5</v>
      </c>
      <c r="F675" s="172">
        <v>5</v>
      </c>
    </row>
    <row r="676" spans="1:6" x14ac:dyDescent="0.2">
      <c r="A676" s="26">
        <v>611</v>
      </c>
      <c r="B676" s="151" t="s">
        <v>592</v>
      </c>
      <c r="C676" s="168">
        <v>3</v>
      </c>
      <c r="D676" s="167">
        <v>3</v>
      </c>
      <c r="E676" s="167">
        <v>3</v>
      </c>
      <c r="F676" s="172">
        <v>2</v>
      </c>
    </row>
    <row r="677" spans="1:6" x14ac:dyDescent="0.2">
      <c r="A677" s="26">
        <v>612</v>
      </c>
      <c r="B677" s="151" t="s">
        <v>495</v>
      </c>
      <c r="C677" s="168">
        <v>276</v>
      </c>
      <c r="D677" s="167">
        <v>276</v>
      </c>
      <c r="E677" s="167">
        <v>276</v>
      </c>
      <c r="F677" s="172">
        <v>276</v>
      </c>
    </row>
    <row r="678" spans="1:6" x14ac:dyDescent="0.2">
      <c r="A678" s="26">
        <v>613</v>
      </c>
      <c r="B678" s="151" t="s">
        <v>922</v>
      </c>
      <c r="C678" s="168">
        <v>0</v>
      </c>
      <c r="D678" s="167">
        <v>0</v>
      </c>
      <c r="E678" s="167">
        <v>0</v>
      </c>
      <c r="F678" s="172">
        <v>0</v>
      </c>
    </row>
    <row r="679" spans="1:6" x14ac:dyDescent="0.2">
      <c r="A679" s="26">
        <v>614</v>
      </c>
      <c r="B679" s="151" t="s">
        <v>859</v>
      </c>
      <c r="C679" s="168">
        <v>0</v>
      </c>
      <c r="D679" s="167">
        <v>0</v>
      </c>
      <c r="E679" s="167">
        <v>0</v>
      </c>
      <c r="F679" s="172">
        <v>0</v>
      </c>
    </row>
    <row r="680" spans="1:6" x14ac:dyDescent="0.2">
      <c r="A680" s="26">
        <v>615</v>
      </c>
      <c r="B680" s="151" t="s">
        <v>135</v>
      </c>
      <c r="C680" s="168">
        <v>211</v>
      </c>
      <c r="D680" s="167">
        <v>219</v>
      </c>
      <c r="E680" s="167">
        <v>224</v>
      </c>
      <c r="F680" s="172">
        <v>208</v>
      </c>
    </row>
    <row r="681" spans="1:6" x14ac:dyDescent="0.2">
      <c r="A681" s="26">
        <v>616</v>
      </c>
      <c r="B681" s="151" t="s">
        <v>997</v>
      </c>
      <c r="C681" s="168">
        <v>1</v>
      </c>
      <c r="D681" s="167">
        <v>1</v>
      </c>
      <c r="E681" s="167">
        <v>1</v>
      </c>
      <c r="F681" s="172">
        <v>1</v>
      </c>
    </row>
    <row r="682" spans="1:6" x14ac:dyDescent="0.2">
      <c r="A682" s="26">
        <v>617</v>
      </c>
      <c r="B682" s="151" t="s">
        <v>923</v>
      </c>
      <c r="C682" s="168">
        <v>0</v>
      </c>
      <c r="D682" s="167">
        <v>0</v>
      </c>
      <c r="E682" s="167">
        <v>0</v>
      </c>
      <c r="F682" s="172">
        <v>0</v>
      </c>
    </row>
    <row r="683" spans="1:6" x14ac:dyDescent="0.2">
      <c r="A683" s="26">
        <v>618</v>
      </c>
      <c r="B683" s="151" t="s">
        <v>651</v>
      </c>
      <c r="C683" s="168">
        <v>22</v>
      </c>
      <c r="D683" s="167">
        <v>22</v>
      </c>
      <c r="E683" s="167">
        <v>22</v>
      </c>
      <c r="F683" s="172">
        <v>10</v>
      </c>
    </row>
    <row r="684" spans="1:6" x14ac:dyDescent="0.2">
      <c r="A684" s="26">
        <v>619</v>
      </c>
      <c r="B684" s="151" t="s">
        <v>860</v>
      </c>
      <c r="C684" s="168">
        <v>0</v>
      </c>
      <c r="D684" s="167">
        <v>0</v>
      </c>
      <c r="E684" s="167">
        <v>0</v>
      </c>
      <c r="F684" s="172">
        <v>0</v>
      </c>
    </row>
    <row r="685" spans="1:6" x14ac:dyDescent="0.2">
      <c r="A685" s="26">
        <v>620</v>
      </c>
      <c r="B685" s="151" t="s">
        <v>559</v>
      </c>
      <c r="C685" s="168">
        <v>214</v>
      </c>
      <c r="D685" s="167">
        <v>204</v>
      </c>
      <c r="E685" s="167">
        <v>149</v>
      </c>
      <c r="F685" s="172">
        <v>148</v>
      </c>
    </row>
    <row r="686" spans="1:6" x14ac:dyDescent="0.2">
      <c r="A686" s="26">
        <v>621</v>
      </c>
      <c r="B686" s="151" t="s">
        <v>998</v>
      </c>
      <c r="C686" s="168">
        <v>1255</v>
      </c>
      <c r="D686" s="167">
        <v>1279</v>
      </c>
      <c r="E686" s="167">
        <v>1270</v>
      </c>
      <c r="F686" s="172">
        <v>1270</v>
      </c>
    </row>
    <row r="687" spans="1:6" x14ac:dyDescent="0.2">
      <c r="A687" s="26">
        <v>622</v>
      </c>
      <c r="B687" s="151" t="s">
        <v>739</v>
      </c>
      <c r="C687" s="168">
        <v>35</v>
      </c>
      <c r="D687" s="167">
        <v>40</v>
      </c>
      <c r="E687" s="167">
        <v>40</v>
      </c>
      <c r="F687" s="172">
        <v>40</v>
      </c>
    </row>
    <row r="688" spans="1:6" x14ac:dyDescent="0.2">
      <c r="A688" s="26">
        <v>623</v>
      </c>
      <c r="B688" s="151" t="s">
        <v>861</v>
      </c>
      <c r="C688" s="168">
        <v>508</v>
      </c>
      <c r="D688" s="167">
        <v>508</v>
      </c>
      <c r="E688" s="167">
        <v>508</v>
      </c>
      <c r="F688" s="172">
        <v>508</v>
      </c>
    </row>
    <row r="689" spans="1:6" x14ac:dyDescent="0.2">
      <c r="A689" s="26">
        <v>624</v>
      </c>
      <c r="B689" s="151" t="s">
        <v>44</v>
      </c>
      <c r="C689" s="168">
        <v>0</v>
      </c>
      <c r="D689" s="167">
        <v>0</v>
      </c>
      <c r="E689" s="167">
        <v>0</v>
      </c>
      <c r="F689" s="172">
        <v>0</v>
      </c>
    </row>
    <row r="690" spans="1:6" x14ac:dyDescent="0.2">
      <c r="A690" s="26">
        <v>625</v>
      </c>
      <c r="B690" s="151" t="s">
        <v>924</v>
      </c>
      <c r="C690" s="168">
        <v>0</v>
      </c>
      <c r="D690" s="167">
        <v>0</v>
      </c>
      <c r="E690" s="167">
        <v>0</v>
      </c>
      <c r="F690" s="172">
        <v>0</v>
      </c>
    </row>
    <row r="691" spans="1:6" x14ac:dyDescent="0.2">
      <c r="A691" s="26">
        <v>626</v>
      </c>
      <c r="B691" s="151" t="s">
        <v>136</v>
      </c>
      <c r="C691" s="168">
        <v>447</v>
      </c>
      <c r="D691" s="167">
        <v>444</v>
      </c>
      <c r="E691" s="167">
        <v>444</v>
      </c>
      <c r="F691" s="172">
        <v>444</v>
      </c>
    </row>
    <row r="692" spans="1:6" x14ac:dyDescent="0.2">
      <c r="A692" s="26">
        <v>627</v>
      </c>
      <c r="B692" s="151" t="s">
        <v>593</v>
      </c>
      <c r="C692" s="168">
        <v>110</v>
      </c>
      <c r="D692" s="167">
        <v>110</v>
      </c>
      <c r="E692" s="167">
        <v>110</v>
      </c>
      <c r="F692" s="172">
        <v>110</v>
      </c>
    </row>
    <row r="693" spans="1:6" x14ac:dyDescent="0.2">
      <c r="A693" s="26">
        <v>628</v>
      </c>
      <c r="B693" s="151" t="s">
        <v>365</v>
      </c>
      <c r="C693" s="168">
        <v>209</v>
      </c>
      <c r="D693" s="167">
        <v>208</v>
      </c>
      <c r="E693" s="167">
        <v>208</v>
      </c>
      <c r="F693" s="172">
        <v>208</v>
      </c>
    </row>
    <row r="694" spans="1:6" x14ac:dyDescent="0.2">
      <c r="A694" s="26">
        <v>629</v>
      </c>
      <c r="B694" s="151" t="s">
        <v>999</v>
      </c>
      <c r="C694" s="168">
        <v>0</v>
      </c>
      <c r="D694" s="167">
        <v>0</v>
      </c>
      <c r="E694" s="167">
        <v>0</v>
      </c>
      <c r="F694" s="172">
        <v>0</v>
      </c>
    </row>
    <row r="695" spans="1:6" x14ac:dyDescent="0.2">
      <c r="A695" s="26">
        <v>630</v>
      </c>
      <c r="B695" s="151" t="s">
        <v>925</v>
      </c>
      <c r="C695" s="168">
        <v>0</v>
      </c>
      <c r="D695" s="167">
        <v>0</v>
      </c>
      <c r="E695" s="167">
        <v>0</v>
      </c>
      <c r="F695" s="172">
        <v>0</v>
      </c>
    </row>
    <row r="696" spans="1:6" x14ac:dyDescent="0.2">
      <c r="A696" s="26">
        <v>631</v>
      </c>
      <c r="B696" s="151" t="s">
        <v>926</v>
      </c>
      <c r="C696" s="168">
        <v>0</v>
      </c>
      <c r="D696" s="167">
        <v>0</v>
      </c>
      <c r="E696" s="167">
        <v>0</v>
      </c>
      <c r="F696" s="172">
        <v>0</v>
      </c>
    </row>
    <row r="697" spans="1:6" x14ac:dyDescent="0.2">
      <c r="A697" s="26">
        <v>632</v>
      </c>
      <c r="B697" s="151" t="s">
        <v>158</v>
      </c>
      <c r="C697" s="168">
        <v>46</v>
      </c>
      <c r="D697" s="167">
        <v>46</v>
      </c>
      <c r="E697" s="167">
        <v>46</v>
      </c>
      <c r="F697" s="172">
        <v>0</v>
      </c>
    </row>
    <row r="698" spans="1:6" x14ac:dyDescent="0.2">
      <c r="A698" s="26">
        <v>633</v>
      </c>
      <c r="B698" s="151" t="s">
        <v>118</v>
      </c>
      <c r="C698" s="168">
        <v>14</v>
      </c>
      <c r="D698" s="167">
        <v>13</v>
      </c>
      <c r="E698" s="167">
        <v>13</v>
      </c>
      <c r="F698" s="172">
        <v>2</v>
      </c>
    </row>
    <row r="699" spans="1:6" x14ac:dyDescent="0.2">
      <c r="A699" s="26">
        <v>634</v>
      </c>
      <c r="B699" s="151" t="s">
        <v>1000</v>
      </c>
      <c r="C699" s="168">
        <v>0</v>
      </c>
      <c r="D699" s="167">
        <v>0</v>
      </c>
      <c r="E699" s="167">
        <v>0</v>
      </c>
      <c r="F699" s="172">
        <v>0</v>
      </c>
    </row>
    <row r="700" spans="1:6" x14ac:dyDescent="0.2">
      <c r="A700" s="26">
        <v>635</v>
      </c>
      <c r="B700" s="151" t="s">
        <v>862</v>
      </c>
      <c r="C700" s="168">
        <v>14</v>
      </c>
      <c r="D700" s="167">
        <v>44</v>
      </c>
      <c r="E700" s="167">
        <v>59</v>
      </c>
      <c r="F700" s="172">
        <v>59</v>
      </c>
    </row>
    <row r="701" spans="1:6" x14ac:dyDescent="0.2">
      <c r="A701" s="26">
        <v>636</v>
      </c>
      <c r="B701" s="151" t="s">
        <v>462</v>
      </c>
      <c r="C701" s="168">
        <v>6</v>
      </c>
      <c r="D701" s="167">
        <v>6</v>
      </c>
      <c r="E701" s="167">
        <v>6</v>
      </c>
      <c r="F701" s="172">
        <v>0</v>
      </c>
    </row>
    <row r="702" spans="1:6" x14ac:dyDescent="0.2">
      <c r="A702" s="26">
        <v>637</v>
      </c>
      <c r="B702" s="151" t="s">
        <v>437</v>
      </c>
      <c r="C702" s="168">
        <v>4864</v>
      </c>
      <c r="D702" s="167">
        <v>4864</v>
      </c>
      <c r="E702" s="167">
        <v>4864</v>
      </c>
      <c r="F702" s="172">
        <v>4864</v>
      </c>
    </row>
    <row r="703" spans="1:6" x14ac:dyDescent="0.2">
      <c r="A703" s="26">
        <v>638</v>
      </c>
      <c r="B703" s="151" t="s">
        <v>366</v>
      </c>
      <c r="C703" s="168">
        <v>150</v>
      </c>
      <c r="D703" s="167">
        <v>151</v>
      </c>
      <c r="E703" s="167">
        <v>150</v>
      </c>
      <c r="F703" s="172">
        <v>0</v>
      </c>
    </row>
    <row r="704" spans="1:6" x14ac:dyDescent="0.2">
      <c r="A704" s="26">
        <v>639</v>
      </c>
      <c r="B704" s="151" t="s">
        <v>863</v>
      </c>
      <c r="C704" s="168">
        <v>0</v>
      </c>
      <c r="D704" s="167">
        <v>0</v>
      </c>
      <c r="E704" s="167">
        <v>0</v>
      </c>
      <c r="F704" s="172">
        <v>0</v>
      </c>
    </row>
    <row r="705" spans="1:6" x14ac:dyDescent="0.2">
      <c r="A705" s="26">
        <v>640</v>
      </c>
      <c r="B705" s="151" t="s">
        <v>786</v>
      </c>
      <c r="C705" s="168">
        <v>0</v>
      </c>
      <c r="D705" s="167">
        <v>0</v>
      </c>
      <c r="E705" s="167">
        <v>0</v>
      </c>
      <c r="F705" s="172">
        <v>0</v>
      </c>
    </row>
    <row r="706" spans="1:6" x14ac:dyDescent="0.2">
      <c r="A706" s="26">
        <v>641</v>
      </c>
      <c r="B706" s="151" t="s">
        <v>864</v>
      </c>
      <c r="C706" s="168">
        <v>0</v>
      </c>
      <c r="D706" s="167">
        <v>0</v>
      </c>
      <c r="E706" s="167">
        <v>0</v>
      </c>
      <c r="F706" s="172">
        <v>0</v>
      </c>
    </row>
    <row r="707" spans="1:6" x14ac:dyDescent="0.2">
      <c r="A707" s="26">
        <v>642</v>
      </c>
      <c r="B707" s="151" t="s">
        <v>463</v>
      </c>
      <c r="C707" s="168">
        <v>172</v>
      </c>
      <c r="D707" s="167">
        <v>172</v>
      </c>
      <c r="E707" s="167">
        <v>172</v>
      </c>
      <c r="F707" s="172">
        <v>172</v>
      </c>
    </row>
    <row r="708" spans="1:6" x14ac:dyDescent="0.2">
      <c r="A708" s="26">
        <v>643</v>
      </c>
      <c r="B708" s="151" t="s">
        <v>1001</v>
      </c>
      <c r="C708" s="168">
        <v>1</v>
      </c>
      <c r="D708" s="167">
        <v>1</v>
      </c>
      <c r="E708" s="167">
        <v>1</v>
      </c>
      <c r="F708" s="172">
        <v>0</v>
      </c>
    </row>
    <row r="709" spans="1:6" x14ac:dyDescent="0.2">
      <c r="A709" s="26">
        <v>644</v>
      </c>
      <c r="B709" s="151" t="s">
        <v>652</v>
      </c>
      <c r="C709" s="168">
        <v>37</v>
      </c>
      <c r="D709" s="167">
        <v>37</v>
      </c>
      <c r="E709" s="167">
        <v>37</v>
      </c>
      <c r="F709" s="172">
        <v>37</v>
      </c>
    </row>
    <row r="710" spans="1:6" x14ac:dyDescent="0.2">
      <c r="A710" s="26">
        <v>645</v>
      </c>
      <c r="B710" s="151" t="s">
        <v>691</v>
      </c>
      <c r="C710" s="168">
        <v>142</v>
      </c>
      <c r="D710" s="167">
        <v>146</v>
      </c>
      <c r="E710" s="167">
        <v>146</v>
      </c>
      <c r="F710" s="172">
        <v>146</v>
      </c>
    </row>
    <row r="711" spans="1:6" x14ac:dyDescent="0.2">
      <c r="A711" s="26">
        <v>646</v>
      </c>
      <c r="B711" s="151" t="s">
        <v>594</v>
      </c>
      <c r="C711" s="168">
        <v>185</v>
      </c>
      <c r="D711" s="167">
        <v>222</v>
      </c>
      <c r="E711" s="167">
        <v>220</v>
      </c>
      <c r="F711" s="172">
        <v>220</v>
      </c>
    </row>
    <row r="712" spans="1:6" x14ac:dyDescent="0.2">
      <c r="A712" s="26">
        <v>647</v>
      </c>
      <c r="B712" s="151" t="s">
        <v>621</v>
      </c>
      <c r="C712" s="168">
        <v>858</v>
      </c>
      <c r="D712" s="167">
        <v>956</v>
      </c>
      <c r="E712" s="167">
        <v>1012</v>
      </c>
      <c r="F712" s="172">
        <v>1012</v>
      </c>
    </row>
    <row r="713" spans="1:6" x14ac:dyDescent="0.2">
      <c r="A713" s="26">
        <v>648</v>
      </c>
      <c r="B713" s="151" t="s">
        <v>355</v>
      </c>
      <c r="C713" s="168">
        <v>58</v>
      </c>
      <c r="D713" s="167">
        <v>58</v>
      </c>
      <c r="E713" s="167">
        <v>59</v>
      </c>
      <c r="F713" s="172">
        <v>59</v>
      </c>
    </row>
    <row r="714" spans="1:6" x14ac:dyDescent="0.2">
      <c r="A714" s="26">
        <v>649</v>
      </c>
      <c r="B714" s="151" t="s">
        <v>537</v>
      </c>
      <c r="C714" s="168">
        <v>100</v>
      </c>
      <c r="D714" s="167">
        <v>100</v>
      </c>
      <c r="E714" s="167">
        <v>100</v>
      </c>
      <c r="F714" s="172">
        <v>100</v>
      </c>
    </row>
    <row r="715" spans="1:6" x14ac:dyDescent="0.2">
      <c r="A715" s="26">
        <v>650</v>
      </c>
      <c r="B715" s="151" t="s">
        <v>865</v>
      </c>
      <c r="C715" s="168">
        <v>0</v>
      </c>
      <c r="D715" s="167">
        <v>0</v>
      </c>
      <c r="E715" s="167">
        <v>101</v>
      </c>
      <c r="F715" s="172">
        <v>101</v>
      </c>
    </row>
    <row r="716" spans="1:6" x14ac:dyDescent="0.2">
      <c r="A716" s="26">
        <v>651</v>
      </c>
      <c r="B716" s="151" t="s">
        <v>83</v>
      </c>
      <c r="C716" s="168">
        <v>74</v>
      </c>
      <c r="D716" s="167">
        <v>74</v>
      </c>
      <c r="E716" s="167">
        <v>71</v>
      </c>
      <c r="F716" s="172">
        <v>4</v>
      </c>
    </row>
    <row r="717" spans="1:6" x14ac:dyDescent="0.2">
      <c r="A717" s="26">
        <v>652</v>
      </c>
      <c r="B717" s="151" t="s">
        <v>740</v>
      </c>
      <c r="C717" s="168">
        <v>19</v>
      </c>
      <c r="D717" s="167">
        <v>19</v>
      </c>
      <c r="E717" s="167">
        <v>19</v>
      </c>
      <c r="F717" s="172">
        <v>19</v>
      </c>
    </row>
    <row r="718" spans="1:6" x14ac:dyDescent="0.2">
      <c r="A718" s="26">
        <v>653</v>
      </c>
      <c r="B718" s="151" t="s">
        <v>1069</v>
      </c>
      <c r="C718" s="168">
        <v>11</v>
      </c>
      <c r="D718" s="167">
        <v>11</v>
      </c>
      <c r="E718" s="167">
        <v>11</v>
      </c>
      <c r="F718" s="172">
        <v>0</v>
      </c>
    </row>
    <row r="719" spans="1:6" x14ac:dyDescent="0.2">
      <c r="A719" s="26">
        <v>654</v>
      </c>
      <c r="B719" s="151" t="s">
        <v>367</v>
      </c>
      <c r="C719" s="168">
        <v>0</v>
      </c>
      <c r="D719" s="167">
        <v>0</v>
      </c>
      <c r="E719" s="167">
        <v>0</v>
      </c>
      <c r="F719" s="172">
        <v>0</v>
      </c>
    </row>
    <row r="720" spans="1:6" x14ac:dyDescent="0.2">
      <c r="A720" s="26">
        <v>655</v>
      </c>
      <c r="B720" s="151" t="s">
        <v>595</v>
      </c>
      <c r="C720" s="168">
        <v>353</v>
      </c>
      <c r="D720" s="167">
        <v>360</v>
      </c>
      <c r="E720" s="167">
        <v>369</v>
      </c>
      <c r="F720" s="172">
        <v>369</v>
      </c>
    </row>
    <row r="721" spans="1:6" x14ac:dyDescent="0.2">
      <c r="A721" s="26">
        <v>656</v>
      </c>
      <c r="B721" s="151" t="s">
        <v>119</v>
      </c>
      <c r="C721" s="168">
        <v>111</v>
      </c>
      <c r="D721" s="167">
        <v>111</v>
      </c>
      <c r="E721" s="167">
        <v>111</v>
      </c>
      <c r="F721" s="172">
        <v>9</v>
      </c>
    </row>
    <row r="722" spans="1:6" x14ac:dyDescent="0.2">
      <c r="A722" s="26">
        <v>657</v>
      </c>
      <c r="B722" s="151" t="s">
        <v>137</v>
      </c>
      <c r="C722" s="168">
        <v>170</v>
      </c>
      <c r="D722" s="167">
        <v>170</v>
      </c>
      <c r="E722" s="167">
        <v>170</v>
      </c>
      <c r="F722" s="172">
        <v>103</v>
      </c>
    </row>
    <row r="723" spans="1:6" x14ac:dyDescent="0.2">
      <c r="A723" s="26">
        <v>658</v>
      </c>
      <c r="B723" s="151" t="s">
        <v>927</v>
      </c>
      <c r="C723" s="168">
        <v>0</v>
      </c>
      <c r="D723" s="167">
        <v>0</v>
      </c>
      <c r="E723" s="167">
        <v>0</v>
      </c>
      <c r="F723" s="172">
        <v>0</v>
      </c>
    </row>
    <row r="724" spans="1:6" x14ac:dyDescent="0.2">
      <c r="A724" s="26">
        <v>659</v>
      </c>
      <c r="B724" s="151" t="s">
        <v>45</v>
      </c>
      <c r="C724" s="168">
        <v>1098</v>
      </c>
      <c r="D724" s="167">
        <v>1095</v>
      </c>
      <c r="E724" s="167">
        <v>1095</v>
      </c>
      <c r="F724" s="172">
        <v>0</v>
      </c>
    </row>
    <row r="725" spans="1:6" x14ac:dyDescent="0.2">
      <c r="A725" s="26">
        <v>660</v>
      </c>
      <c r="B725" s="151" t="s">
        <v>1002</v>
      </c>
      <c r="C725" s="168">
        <v>0</v>
      </c>
      <c r="D725" s="167">
        <v>0</v>
      </c>
      <c r="E725" s="167">
        <v>0</v>
      </c>
      <c r="F725" s="172">
        <v>0</v>
      </c>
    </row>
    <row r="726" spans="1:6" x14ac:dyDescent="0.2">
      <c r="A726" s="26">
        <v>661</v>
      </c>
      <c r="B726" s="151" t="s">
        <v>1070</v>
      </c>
      <c r="C726" s="168">
        <v>0</v>
      </c>
      <c r="D726" s="167">
        <v>1</v>
      </c>
      <c r="E726" s="167">
        <v>0</v>
      </c>
      <c r="F726" s="172">
        <v>0</v>
      </c>
    </row>
    <row r="727" spans="1:6" x14ac:dyDescent="0.2">
      <c r="A727" s="26">
        <v>662</v>
      </c>
      <c r="B727" s="151" t="s">
        <v>120</v>
      </c>
      <c r="C727" s="168">
        <v>35</v>
      </c>
      <c r="D727" s="167">
        <v>35</v>
      </c>
      <c r="E727" s="167">
        <v>35</v>
      </c>
      <c r="F727" s="172">
        <v>1</v>
      </c>
    </row>
    <row r="728" spans="1:6" x14ac:dyDescent="0.2">
      <c r="A728" s="26">
        <v>663</v>
      </c>
      <c r="B728" s="151" t="s">
        <v>317</v>
      </c>
      <c r="C728" s="168">
        <v>242</v>
      </c>
      <c r="D728" s="167">
        <v>242</v>
      </c>
      <c r="E728" s="167">
        <v>242</v>
      </c>
      <c r="F728" s="172">
        <v>1</v>
      </c>
    </row>
    <row r="729" spans="1:6" x14ac:dyDescent="0.2">
      <c r="A729" s="26">
        <v>664</v>
      </c>
      <c r="B729" s="151" t="s">
        <v>653</v>
      </c>
      <c r="C729" s="168">
        <v>171</v>
      </c>
      <c r="D729" s="167">
        <v>171</v>
      </c>
      <c r="E729" s="167">
        <v>171</v>
      </c>
      <c r="F729" s="172">
        <v>171</v>
      </c>
    </row>
    <row r="730" spans="1:6" x14ac:dyDescent="0.2">
      <c r="A730" s="26">
        <v>665</v>
      </c>
      <c r="B730" s="151" t="s">
        <v>787</v>
      </c>
      <c r="C730" s="168">
        <v>0</v>
      </c>
      <c r="D730" s="167">
        <v>0</v>
      </c>
      <c r="E730" s="167">
        <v>0</v>
      </c>
      <c r="F730" s="172">
        <v>0</v>
      </c>
    </row>
    <row r="731" spans="1:6" x14ac:dyDescent="0.2">
      <c r="A731" s="26">
        <v>666</v>
      </c>
      <c r="B731" s="151" t="s">
        <v>596</v>
      </c>
      <c r="C731" s="168">
        <v>506</v>
      </c>
      <c r="D731" s="167">
        <v>506</v>
      </c>
      <c r="E731" s="167">
        <v>506</v>
      </c>
      <c r="F731" s="172">
        <v>506</v>
      </c>
    </row>
    <row r="732" spans="1:6" x14ac:dyDescent="0.2">
      <c r="A732" s="26">
        <v>667</v>
      </c>
      <c r="B732" s="151" t="s">
        <v>1003</v>
      </c>
      <c r="C732" s="168">
        <v>0</v>
      </c>
      <c r="D732" s="167">
        <v>0</v>
      </c>
      <c r="E732" s="167">
        <v>0</v>
      </c>
      <c r="F732" s="172">
        <v>0</v>
      </c>
    </row>
    <row r="733" spans="1:6" x14ac:dyDescent="0.2">
      <c r="A733" s="26">
        <v>668</v>
      </c>
      <c r="B733" s="151" t="s">
        <v>1071</v>
      </c>
      <c r="C733" s="168">
        <v>0</v>
      </c>
      <c r="D733" s="167">
        <v>0</v>
      </c>
      <c r="E733" s="167">
        <v>0</v>
      </c>
      <c r="F733" s="172">
        <v>0</v>
      </c>
    </row>
    <row r="734" spans="1:6" x14ac:dyDescent="0.2">
      <c r="A734" s="26">
        <v>669</v>
      </c>
      <c r="B734" s="151" t="s">
        <v>406</v>
      </c>
      <c r="C734" s="168">
        <v>0</v>
      </c>
      <c r="D734" s="167">
        <v>0</v>
      </c>
      <c r="E734" s="167">
        <v>0</v>
      </c>
      <c r="F734" s="172">
        <v>0</v>
      </c>
    </row>
    <row r="735" spans="1:6" x14ac:dyDescent="0.2">
      <c r="A735" s="26">
        <v>670</v>
      </c>
      <c r="B735" s="151" t="s">
        <v>692</v>
      </c>
      <c r="C735" s="168">
        <v>0</v>
      </c>
      <c r="D735" s="167">
        <v>0</v>
      </c>
      <c r="E735" s="167">
        <v>0</v>
      </c>
      <c r="F735" s="172">
        <v>0</v>
      </c>
    </row>
    <row r="736" spans="1:6" x14ac:dyDescent="0.2">
      <c r="A736" s="26">
        <v>671</v>
      </c>
      <c r="B736" s="151" t="s">
        <v>1004</v>
      </c>
      <c r="C736" s="168">
        <v>0</v>
      </c>
      <c r="D736" s="167">
        <v>0</v>
      </c>
      <c r="E736" s="167">
        <v>0</v>
      </c>
      <c r="F736" s="172">
        <v>0</v>
      </c>
    </row>
    <row r="737" spans="1:6" x14ac:dyDescent="0.2">
      <c r="A737" s="26">
        <v>672</v>
      </c>
      <c r="B737" s="151" t="s">
        <v>597</v>
      </c>
      <c r="C737" s="168">
        <v>0</v>
      </c>
      <c r="D737" s="167">
        <v>0</v>
      </c>
      <c r="E737" s="167">
        <v>0</v>
      </c>
      <c r="F737" s="172">
        <v>0</v>
      </c>
    </row>
    <row r="738" spans="1:6" x14ac:dyDescent="0.2">
      <c r="A738" s="26">
        <v>673</v>
      </c>
      <c r="B738" s="151" t="s">
        <v>1005</v>
      </c>
      <c r="C738" s="168">
        <v>5</v>
      </c>
      <c r="D738" s="167">
        <v>5</v>
      </c>
      <c r="E738" s="167">
        <v>5</v>
      </c>
      <c r="F738" s="172">
        <v>0</v>
      </c>
    </row>
    <row r="739" spans="1:6" x14ac:dyDescent="0.2">
      <c r="A739" s="26">
        <v>674</v>
      </c>
      <c r="B739" s="151" t="s">
        <v>1006</v>
      </c>
      <c r="C739" s="168">
        <v>0</v>
      </c>
      <c r="D739" s="167">
        <v>0</v>
      </c>
      <c r="E739" s="167">
        <v>0</v>
      </c>
      <c r="F739" s="172">
        <v>0</v>
      </c>
    </row>
    <row r="740" spans="1:6" x14ac:dyDescent="0.2">
      <c r="A740" s="26">
        <v>675</v>
      </c>
      <c r="B740" s="151" t="s">
        <v>1072</v>
      </c>
      <c r="C740" s="168">
        <v>0</v>
      </c>
      <c r="D740" s="167">
        <v>10</v>
      </c>
      <c r="E740" s="167">
        <v>10</v>
      </c>
      <c r="F740" s="172">
        <v>10</v>
      </c>
    </row>
    <row r="741" spans="1:6" x14ac:dyDescent="0.2">
      <c r="A741" s="26">
        <v>676</v>
      </c>
      <c r="B741" s="151" t="s">
        <v>1007</v>
      </c>
      <c r="C741" s="168">
        <v>664</v>
      </c>
      <c r="D741" s="167">
        <v>664</v>
      </c>
      <c r="E741" s="167">
        <v>664</v>
      </c>
      <c r="F741" s="172">
        <v>664</v>
      </c>
    </row>
    <row r="742" spans="1:6" x14ac:dyDescent="0.2">
      <c r="A742" s="26">
        <v>677</v>
      </c>
      <c r="B742" s="151" t="s">
        <v>67</v>
      </c>
      <c r="C742" s="168">
        <v>123</v>
      </c>
      <c r="D742" s="167">
        <v>123</v>
      </c>
      <c r="E742" s="167">
        <v>123</v>
      </c>
      <c r="F742" s="172">
        <v>123</v>
      </c>
    </row>
    <row r="743" spans="1:6" x14ac:dyDescent="0.2">
      <c r="A743" s="26">
        <v>678</v>
      </c>
      <c r="B743" s="151" t="s">
        <v>1073</v>
      </c>
      <c r="C743" s="168">
        <v>0</v>
      </c>
      <c r="D743" s="167">
        <v>0</v>
      </c>
      <c r="E743" s="167">
        <v>0</v>
      </c>
      <c r="F743" s="172">
        <v>0</v>
      </c>
    </row>
    <row r="744" spans="1:6" x14ac:dyDescent="0.2">
      <c r="A744" s="26">
        <v>679</v>
      </c>
      <c r="B744" s="151" t="s">
        <v>110</v>
      </c>
      <c r="C744" s="168">
        <v>208</v>
      </c>
      <c r="D744" s="167">
        <v>208</v>
      </c>
      <c r="E744" s="167">
        <v>208</v>
      </c>
      <c r="F744" s="172">
        <v>1</v>
      </c>
    </row>
    <row r="745" spans="1:6" x14ac:dyDescent="0.2">
      <c r="A745" s="26">
        <v>680</v>
      </c>
      <c r="B745" s="151" t="s">
        <v>1008</v>
      </c>
      <c r="C745" s="168">
        <v>0</v>
      </c>
      <c r="D745" s="167">
        <v>0</v>
      </c>
      <c r="E745" s="167">
        <v>0</v>
      </c>
      <c r="F745" s="172">
        <v>0</v>
      </c>
    </row>
    <row r="746" spans="1:6" x14ac:dyDescent="0.2">
      <c r="A746" s="26">
        <v>681</v>
      </c>
      <c r="B746" s="151" t="s">
        <v>1009</v>
      </c>
      <c r="C746" s="168">
        <v>0</v>
      </c>
      <c r="D746" s="167">
        <v>0</v>
      </c>
      <c r="E746" s="167">
        <v>0</v>
      </c>
      <c r="F746" s="172">
        <v>0</v>
      </c>
    </row>
    <row r="747" spans="1:6" x14ac:dyDescent="0.2">
      <c r="A747" s="26">
        <v>682</v>
      </c>
      <c r="B747" s="151" t="s">
        <v>464</v>
      </c>
      <c r="C747" s="168">
        <v>66</v>
      </c>
      <c r="D747" s="167">
        <v>66</v>
      </c>
      <c r="E747" s="167">
        <v>66</v>
      </c>
      <c r="F747" s="172">
        <v>51</v>
      </c>
    </row>
    <row r="748" spans="1:6" x14ac:dyDescent="0.2">
      <c r="A748" s="26">
        <v>683</v>
      </c>
      <c r="B748" s="151" t="s">
        <v>693</v>
      </c>
      <c r="C748" s="168">
        <v>1282</v>
      </c>
      <c r="D748" s="167">
        <v>1415</v>
      </c>
      <c r="E748" s="167">
        <v>1502</v>
      </c>
      <c r="F748" s="172">
        <v>1502</v>
      </c>
    </row>
    <row r="749" spans="1:6" x14ac:dyDescent="0.2">
      <c r="A749" s="26">
        <v>684</v>
      </c>
      <c r="B749" s="151" t="s">
        <v>928</v>
      </c>
      <c r="C749" s="168">
        <v>149</v>
      </c>
      <c r="D749" s="167">
        <v>149</v>
      </c>
      <c r="E749" s="167">
        <v>149</v>
      </c>
      <c r="F749" s="172">
        <v>149</v>
      </c>
    </row>
    <row r="750" spans="1:6" x14ac:dyDescent="0.2">
      <c r="A750" s="26">
        <v>685</v>
      </c>
      <c r="B750" s="151" t="s">
        <v>195</v>
      </c>
      <c r="C750" s="168">
        <v>31</v>
      </c>
      <c r="D750" s="167">
        <v>31</v>
      </c>
      <c r="E750" s="167">
        <v>31</v>
      </c>
      <c r="F750" s="172">
        <v>0</v>
      </c>
    </row>
    <row r="751" spans="1:6" x14ac:dyDescent="0.2">
      <c r="A751" s="26">
        <v>686</v>
      </c>
      <c r="B751" s="151" t="s">
        <v>84</v>
      </c>
      <c r="C751" s="168">
        <v>61</v>
      </c>
      <c r="D751" s="167">
        <v>61</v>
      </c>
      <c r="E751" s="167">
        <v>61</v>
      </c>
      <c r="F751" s="172">
        <v>3</v>
      </c>
    </row>
    <row r="752" spans="1:6" x14ac:dyDescent="0.2">
      <c r="A752" s="26">
        <v>687</v>
      </c>
      <c r="B752" s="151" t="s">
        <v>1074</v>
      </c>
      <c r="C752" s="168">
        <v>0</v>
      </c>
      <c r="D752" s="167">
        <v>0</v>
      </c>
      <c r="E752" s="167">
        <v>0</v>
      </c>
      <c r="F752" s="172">
        <v>0</v>
      </c>
    </row>
    <row r="753" spans="1:6" x14ac:dyDescent="0.2">
      <c r="A753" s="26">
        <v>688</v>
      </c>
      <c r="B753" s="151" t="s">
        <v>654</v>
      </c>
      <c r="C753" s="168">
        <v>0</v>
      </c>
      <c r="D753" s="167">
        <v>0</v>
      </c>
      <c r="E753" s="167">
        <v>29</v>
      </c>
      <c r="F753" s="172">
        <v>0</v>
      </c>
    </row>
    <row r="754" spans="1:6" x14ac:dyDescent="0.2">
      <c r="A754" s="26">
        <v>689</v>
      </c>
      <c r="B754" s="151" t="s">
        <v>11</v>
      </c>
      <c r="C754" s="168">
        <v>789</v>
      </c>
      <c r="D754" s="167">
        <v>794</v>
      </c>
      <c r="E754" s="167">
        <v>794</v>
      </c>
      <c r="F754" s="172">
        <v>794</v>
      </c>
    </row>
    <row r="755" spans="1:6" x14ac:dyDescent="0.2">
      <c r="A755" s="26">
        <v>690</v>
      </c>
      <c r="B755" s="151" t="s">
        <v>465</v>
      </c>
      <c r="C755" s="168">
        <v>42</v>
      </c>
      <c r="D755" s="167">
        <v>42</v>
      </c>
      <c r="E755" s="167">
        <v>42</v>
      </c>
      <c r="F755" s="172">
        <v>0</v>
      </c>
    </row>
    <row r="756" spans="1:6" x14ac:dyDescent="0.2">
      <c r="A756" s="26">
        <v>691</v>
      </c>
      <c r="B756" s="151" t="s">
        <v>655</v>
      </c>
      <c r="C756" s="168">
        <v>51</v>
      </c>
      <c r="D756" s="167">
        <v>51</v>
      </c>
      <c r="E756" s="167">
        <v>51</v>
      </c>
      <c r="F756" s="172">
        <v>50</v>
      </c>
    </row>
    <row r="757" spans="1:6" x14ac:dyDescent="0.2">
      <c r="A757" s="26">
        <v>692</v>
      </c>
      <c r="B757" s="151" t="s">
        <v>85</v>
      </c>
      <c r="C757" s="168">
        <v>83</v>
      </c>
      <c r="D757" s="167">
        <v>83</v>
      </c>
      <c r="E757" s="167">
        <v>83</v>
      </c>
      <c r="F757" s="172">
        <v>83</v>
      </c>
    </row>
    <row r="758" spans="1:6" x14ac:dyDescent="0.2">
      <c r="A758" s="26">
        <v>693</v>
      </c>
      <c r="B758" s="151" t="s">
        <v>560</v>
      </c>
      <c r="C758" s="168">
        <v>567</v>
      </c>
      <c r="D758" s="167">
        <v>567</v>
      </c>
      <c r="E758" s="167">
        <v>567</v>
      </c>
      <c r="F758" s="172">
        <v>567</v>
      </c>
    </row>
    <row r="759" spans="1:6" x14ac:dyDescent="0.2">
      <c r="A759" s="26">
        <v>694</v>
      </c>
      <c r="B759" s="151" t="s">
        <v>788</v>
      </c>
      <c r="C759" s="168">
        <v>1486</v>
      </c>
      <c r="D759" s="167">
        <v>1589</v>
      </c>
      <c r="E759" s="167">
        <v>1699</v>
      </c>
      <c r="F759" s="172">
        <v>1699</v>
      </c>
    </row>
    <row r="760" spans="1:6" x14ac:dyDescent="0.2">
      <c r="A760" s="26">
        <v>695</v>
      </c>
      <c r="B760" s="151" t="s">
        <v>105</v>
      </c>
      <c r="C760" s="168">
        <v>0</v>
      </c>
      <c r="D760" s="167">
        <v>0</v>
      </c>
      <c r="E760" s="167">
        <v>0</v>
      </c>
      <c r="F760" s="172">
        <v>0</v>
      </c>
    </row>
    <row r="761" spans="1:6" x14ac:dyDescent="0.2">
      <c r="A761" s="26">
        <v>696</v>
      </c>
      <c r="B761" s="151" t="s">
        <v>694</v>
      </c>
      <c r="C761" s="168">
        <v>191</v>
      </c>
      <c r="D761" s="167">
        <v>191</v>
      </c>
      <c r="E761" s="167">
        <v>191</v>
      </c>
      <c r="F761" s="172">
        <v>191</v>
      </c>
    </row>
    <row r="762" spans="1:6" x14ac:dyDescent="0.2">
      <c r="A762" s="26">
        <v>697</v>
      </c>
      <c r="B762" s="151" t="s">
        <v>1011</v>
      </c>
      <c r="C762" s="168">
        <v>0</v>
      </c>
      <c r="D762" s="167">
        <v>0</v>
      </c>
      <c r="E762" s="167">
        <v>0</v>
      </c>
      <c r="F762" s="172">
        <v>0</v>
      </c>
    </row>
    <row r="763" spans="1:6" x14ac:dyDescent="0.2">
      <c r="A763" s="26">
        <v>698</v>
      </c>
      <c r="B763" s="151" t="s">
        <v>656</v>
      </c>
      <c r="C763" s="168">
        <v>293</v>
      </c>
      <c r="D763" s="167">
        <v>293</v>
      </c>
      <c r="E763" s="167">
        <v>293</v>
      </c>
      <c r="F763" s="172">
        <v>293</v>
      </c>
    </row>
    <row r="764" spans="1:6" x14ac:dyDescent="0.2">
      <c r="A764" s="26">
        <v>699</v>
      </c>
      <c r="B764" s="151" t="s">
        <v>1012</v>
      </c>
      <c r="C764" s="168">
        <v>0</v>
      </c>
      <c r="D764" s="167">
        <v>0</v>
      </c>
      <c r="E764" s="167">
        <v>0</v>
      </c>
      <c r="F764" s="172">
        <v>0</v>
      </c>
    </row>
    <row r="765" spans="1:6" x14ac:dyDescent="0.2">
      <c r="A765" s="26">
        <v>700</v>
      </c>
      <c r="B765" s="151" t="s">
        <v>46</v>
      </c>
      <c r="C765" s="168">
        <v>5473</v>
      </c>
      <c r="D765" s="167">
        <v>5512</v>
      </c>
      <c r="E765" s="167">
        <v>5471</v>
      </c>
      <c r="F765" s="172">
        <v>5470</v>
      </c>
    </row>
    <row r="766" spans="1:6" x14ac:dyDescent="0.2">
      <c r="A766" s="26">
        <v>701</v>
      </c>
      <c r="B766" s="151" t="s">
        <v>866</v>
      </c>
      <c r="C766" s="168">
        <v>113</v>
      </c>
      <c r="D766" s="167">
        <v>115</v>
      </c>
      <c r="E766" s="167">
        <v>116</v>
      </c>
      <c r="F766" s="172">
        <v>116</v>
      </c>
    </row>
    <row r="767" spans="1:6" x14ac:dyDescent="0.2">
      <c r="A767" s="26">
        <v>702</v>
      </c>
      <c r="B767" s="151" t="s">
        <v>306</v>
      </c>
      <c r="C767" s="168">
        <v>2604</v>
      </c>
      <c r="D767" s="167">
        <v>2634</v>
      </c>
      <c r="E767" s="167">
        <v>2625</v>
      </c>
      <c r="F767" s="172">
        <v>2625</v>
      </c>
    </row>
    <row r="768" spans="1:6" x14ac:dyDescent="0.2">
      <c r="A768" s="26">
        <v>703</v>
      </c>
      <c r="B768" s="151" t="s">
        <v>466</v>
      </c>
      <c r="C768" s="168">
        <v>902</v>
      </c>
      <c r="D768" s="167">
        <v>902</v>
      </c>
      <c r="E768" s="167">
        <v>902</v>
      </c>
      <c r="F768" s="172">
        <v>902</v>
      </c>
    </row>
    <row r="769" spans="1:6" x14ac:dyDescent="0.2">
      <c r="A769" s="26">
        <v>704</v>
      </c>
      <c r="B769" s="151" t="s">
        <v>286</v>
      </c>
      <c r="C769" s="168">
        <v>267</v>
      </c>
      <c r="D769" s="167">
        <v>205</v>
      </c>
      <c r="E769" s="167">
        <v>204</v>
      </c>
      <c r="F769" s="172">
        <v>204</v>
      </c>
    </row>
    <row r="770" spans="1:6" x14ac:dyDescent="0.2">
      <c r="A770" s="26">
        <v>705</v>
      </c>
      <c r="B770" s="151" t="s">
        <v>271</v>
      </c>
      <c r="C770" s="168">
        <v>432</v>
      </c>
      <c r="D770" s="167">
        <v>500</v>
      </c>
      <c r="E770" s="167">
        <v>501</v>
      </c>
      <c r="F770" s="172">
        <v>501</v>
      </c>
    </row>
    <row r="771" spans="1:6" x14ac:dyDescent="0.2">
      <c r="A771" s="26">
        <v>706</v>
      </c>
      <c r="B771" s="151" t="s">
        <v>356</v>
      </c>
      <c r="C771" s="168">
        <v>1504</v>
      </c>
      <c r="D771" s="167">
        <v>1538</v>
      </c>
      <c r="E771" s="167">
        <v>1553</v>
      </c>
      <c r="F771" s="172">
        <v>1553</v>
      </c>
    </row>
    <row r="772" spans="1:6" x14ac:dyDescent="0.2">
      <c r="A772" s="26">
        <v>707</v>
      </c>
      <c r="B772" s="151" t="s">
        <v>386</v>
      </c>
      <c r="C772" s="168">
        <v>3518</v>
      </c>
      <c r="D772" s="167">
        <v>3510</v>
      </c>
      <c r="E772" s="167">
        <v>3510</v>
      </c>
      <c r="F772" s="172">
        <v>3510</v>
      </c>
    </row>
    <row r="773" spans="1:6" x14ac:dyDescent="0.2">
      <c r="A773" s="26">
        <v>708</v>
      </c>
      <c r="B773" s="151" t="s">
        <v>230</v>
      </c>
      <c r="C773" s="168">
        <v>0</v>
      </c>
      <c r="D773" s="167">
        <v>0</v>
      </c>
      <c r="E773" s="167">
        <v>0</v>
      </c>
      <c r="F773" s="172">
        <v>0</v>
      </c>
    </row>
    <row r="774" spans="1:6" x14ac:dyDescent="0.2">
      <c r="A774" s="26">
        <v>709</v>
      </c>
      <c r="B774" s="151" t="s">
        <v>407</v>
      </c>
      <c r="C774" s="168">
        <v>233</v>
      </c>
      <c r="D774" s="167">
        <v>233</v>
      </c>
      <c r="E774" s="167">
        <v>233</v>
      </c>
      <c r="F774" s="172">
        <v>233</v>
      </c>
    </row>
    <row r="775" spans="1:6" x14ac:dyDescent="0.2">
      <c r="A775" s="26">
        <v>710</v>
      </c>
      <c r="B775" s="151" t="s">
        <v>657</v>
      </c>
      <c r="C775" s="168">
        <v>1</v>
      </c>
      <c r="D775" s="167">
        <v>1</v>
      </c>
      <c r="E775" s="167">
        <v>1</v>
      </c>
      <c r="F775" s="172">
        <v>1</v>
      </c>
    </row>
    <row r="776" spans="1:6" x14ac:dyDescent="0.2">
      <c r="A776" s="26">
        <v>711</v>
      </c>
      <c r="B776" s="151" t="s">
        <v>1013</v>
      </c>
      <c r="C776" s="168">
        <v>0</v>
      </c>
      <c r="D776" s="167">
        <v>0</v>
      </c>
      <c r="E776" s="167">
        <v>0</v>
      </c>
      <c r="F776" s="172">
        <v>0</v>
      </c>
    </row>
    <row r="777" spans="1:6" x14ac:dyDescent="0.2">
      <c r="A777" s="26">
        <v>712</v>
      </c>
      <c r="B777" s="151" t="s">
        <v>496</v>
      </c>
      <c r="C777" s="168">
        <v>712</v>
      </c>
      <c r="D777" s="167">
        <v>710</v>
      </c>
      <c r="E777" s="167">
        <v>708</v>
      </c>
      <c r="F777" s="172">
        <v>708</v>
      </c>
    </row>
    <row r="778" spans="1:6" x14ac:dyDescent="0.2">
      <c r="A778" s="26">
        <v>713</v>
      </c>
      <c r="B778" s="151" t="s">
        <v>598</v>
      </c>
      <c r="C778" s="168">
        <v>1508</v>
      </c>
      <c r="D778" s="167">
        <v>1551</v>
      </c>
      <c r="E778" s="167">
        <v>1516</v>
      </c>
      <c r="F778" s="172">
        <v>0</v>
      </c>
    </row>
    <row r="779" spans="1:6" x14ac:dyDescent="0.2">
      <c r="A779" s="26">
        <v>714</v>
      </c>
      <c r="B779" s="151" t="s">
        <v>357</v>
      </c>
      <c r="C779" s="168">
        <v>460</v>
      </c>
      <c r="D779" s="167">
        <v>462</v>
      </c>
      <c r="E779" s="167">
        <v>464</v>
      </c>
      <c r="F779" s="172">
        <v>1</v>
      </c>
    </row>
    <row r="780" spans="1:6" x14ac:dyDescent="0.2">
      <c r="A780" s="26">
        <v>715</v>
      </c>
      <c r="B780" s="151" t="s">
        <v>497</v>
      </c>
      <c r="C780" s="168">
        <v>1066</v>
      </c>
      <c r="D780" s="167">
        <v>1043</v>
      </c>
      <c r="E780" s="167">
        <v>1026</v>
      </c>
      <c r="F780" s="172">
        <v>1026</v>
      </c>
    </row>
    <row r="781" spans="1:6" x14ac:dyDescent="0.2">
      <c r="A781" s="26">
        <v>716</v>
      </c>
      <c r="B781" s="151" t="s">
        <v>658</v>
      </c>
      <c r="C781" s="168">
        <v>1</v>
      </c>
      <c r="D781" s="167">
        <v>1</v>
      </c>
      <c r="E781" s="167">
        <v>1</v>
      </c>
      <c r="F781" s="172">
        <v>0</v>
      </c>
    </row>
    <row r="782" spans="1:6" x14ac:dyDescent="0.2">
      <c r="A782" s="26">
        <v>717</v>
      </c>
      <c r="B782" s="151" t="s">
        <v>789</v>
      </c>
      <c r="C782" s="168">
        <v>802</v>
      </c>
      <c r="D782" s="167">
        <v>829</v>
      </c>
      <c r="E782" s="167">
        <v>764</v>
      </c>
      <c r="F782" s="172">
        <v>764</v>
      </c>
    </row>
    <row r="783" spans="1:6" x14ac:dyDescent="0.2">
      <c r="A783" s="26">
        <v>718</v>
      </c>
      <c r="B783" s="151" t="s">
        <v>68</v>
      </c>
      <c r="C783" s="168">
        <v>238938</v>
      </c>
      <c r="D783" s="167">
        <v>238938</v>
      </c>
      <c r="E783" s="167">
        <v>238938</v>
      </c>
      <c r="F783" s="172">
        <v>237107</v>
      </c>
    </row>
    <row r="784" spans="1:6" x14ac:dyDescent="0.2">
      <c r="A784" s="26">
        <v>719</v>
      </c>
      <c r="B784" s="151" t="s">
        <v>1075</v>
      </c>
      <c r="C784" s="168">
        <v>190</v>
      </c>
      <c r="D784" s="167">
        <v>179</v>
      </c>
      <c r="E784" s="167">
        <v>167</v>
      </c>
      <c r="F784" s="172">
        <v>167</v>
      </c>
    </row>
    <row r="785" spans="1:6" x14ac:dyDescent="0.2">
      <c r="A785" s="26">
        <v>720</v>
      </c>
      <c r="B785" s="151" t="s">
        <v>477</v>
      </c>
      <c r="C785" s="168">
        <v>5</v>
      </c>
      <c r="D785" s="167">
        <v>4</v>
      </c>
      <c r="E785" s="167">
        <v>4</v>
      </c>
      <c r="F785" s="172">
        <v>4</v>
      </c>
    </row>
    <row r="786" spans="1:6" x14ac:dyDescent="0.2">
      <c r="A786" s="26">
        <v>721</v>
      </c>
      <c r="B786" s="151" t="s">
        <v>867</v>
      </c>
      <c r="C786" s="168">
        <v>1734</v>
      </c>
      <c r="D786" s="167">
        <v>1734</v>
      </c>
      <c r="E786" s="167">
        <v>1734</v>
      </c>
      <c r="F786" s="172">
        <v>1734</v>
      </c>
    </row>
    <row r="787" spans="1:6" x14ac:dyDescent="0.2">
      <c r="A787" s="26">
        <v>722</v>
      </c>
      <c r="B787" s="151" t="s">
        <v>868</v>
      </c>
      <c r="C787" s="168">
        <v>0</v>
      </c>
      <c r="D787" s="167">
        <v>0</v>
      </c>
      <c r="E787" s="167">
        <v>175</v>
      </c>
      <c r="F787" s="172">
        <v>175</v>
      </c>
    </row>
    <row r="788" spans="1:6" x14ac:dyDescent="0.2">
      <c r="A788" s="26">
        <v>723</v>
      </c>
      <c r="B788" s="151" t="s">
        <v>438</v>
      </c>
      <c r="C788" s="168">
        <v>6680</v>
      </c>
      <c r="D788" s="167">
        <v>6680</v>
      </c>
      <c r="E788" s="167">
        <v>6680</v>
      </c>
      <c r="F788" s="172">
        <v>6680</v>
      </c>
    </row>
    <row r="789" spans="1:6" x14ac:dyDescent="0.2">
      <c r="A789" s="26">
        <v>724</v>
      </c>
      <c r="B789" s="151" t="s">
        <v>318</v>
      </c>
      <c r="C789" s="168">
        <v>5274</v>
      </c>
      <c r="D789" s="167">
        <v>5524</v>
      </c>
      <c r="E789" s="167">
        <v>5594</v>
      </c>
      <c r="F789" s="172">
        <v>5594</v>
      </c>
    </row>
    <row r="790" spans="1:6" x14ac:dyDescent="0.2">
      <c r="A790" s="26">
        <v>725</v>
      </c>
      <c r="B790" s="151" t="s">
        <v>741</v>
      </c>
      <c r="C790" s="168">
        <v>19</v>
      </c>
      <c r="D790" s="167">
        <v>19</v>
      </c>
      <c r="E790" s="167">
        <v>19</v>
      </c>
      <c r="F790" s="172">
        <v>19</v>
      </c>
    </row>
    <row r="791" spans="1:6" x14ac:dyDescent="0.2">
      <c r="A791" s="26">
        <v>726</v>
      </c>
      <c r="B791" s="151" t="s">
        <v>869</v>
      </c>
      <c r="C791" s="168">
        <v>0</v>
      </c>
      <c r="D791" s="167">
        <v>0</v>
      </c>
      <c r="E791" s="167">
        <v>0</v>
      </c>
      <c r="F791" s="172">
        <v>0</v>
      </c>
    </row>
    <row r="792" spans="1:6" x14ac:dyDescent="0.2">
      <c r="A792" s="26">
        <v>727</v>
      </c>
      <c r="B792" s="151" t="s">
        <v>929</v>
      </c>
      <c r="C792" s="168">
        <v>0</v>
      </c>
      <c r="D792" s="167">
        <v>0</v>
      </c>
      <c r="E792" s="167">
        <v>0</v>
      </c>
      <c r="F792" s="172">
        <v>0</v>
      </c>
    </row>
    <row r="793" spans="1:6" x14ac:dyDescent="0.2">
      <c r="A793" s="26">
        <v>728</v>
      </c>
      <c r="B793" s="151" t="s">
        <v>695</v>
      </c>
      <c r="C793" s="168">
        <v>7</v>
      </c>
      <c r="D793" s="167">
        <v>7</v>
      </c>
      <c r="E793" s="167">
        <v>7</v>
      </c>
      <c r="F793" s="172">
        <v>7</v>
      </c>
    </row>
    <row r="794" spans="1:6" x14ac:dyDescent="0.2">
      <c r="A794" s="26">
        <v>729</v>
      </c>
      <c r="B794" s="151" t="s">
        <v>159</v>
      </c>
      <c r="C794" s="168">
        <v>386</v>
      </c>
      <c r="D794" s="167">
        <v>392</v>
      </c>
      <c r="E794" s="167">
        <v>401</v>
      </c>
      <c r="F794" s="172">
        <v>401</v>
      </c>
    </row>
    <row r="795" spans="1:6" x14ac:dyDescent="0.2">
      <c r="A795" s="26">
        <v>730</v>
      </c>
      <c r="B795" s="151" t="s">
        <v>696</v>
      </c>
      <c r="C795" s="168">
        <v>40</v>
      </c>
      <c r="D795" s="167">
        <v>40</v>
      </c>
      <c r="E795" s="167">
        <v>40</v>
      </c>
      <c r="F795" s="172">
        <v>40</v>
      </c>
    </row>
    <row r="796" spans="1:6" x14ac:dyDescent="0.2">
      <c r="A796" s="26">
        <v>731</v>
      </c>
      <c r="B796" s="151" t="s">
        <v>659</v>
      </c>
      <c r="C796" s="168">
        <v>0</v>
      </c>
      <c r="D796" s="167">
        <v>0</v>
      </c>
      <c r="E796" s="167">
        <v>150</v>
      </c>
      <c r="F796" s="172">
        <v>150</v>
      </c>
    </row>
    <row r="797" spans="1:6" x14ac:dyDescent="0.2">
      <c r="A797" s="26">
        <v>732</v>
      </c>
      <c r="B797" s="151" t="s">
        <v>376</v>
      </c>
      <c r="C797" s="168">
        <v>414</v>
      </c>
      <c r="D797" s="167">
        <v>414</v>
      </c>
      <c r="E797" s="167">
        <v>414</v>
      </c>
      <c r="F797" s="172">
        <v>5</v>
      </c>
    </row>
    <row r="798" spans="1:6" x14ac:dyDescent="0.2">
      <c r="A798" s="26">
        <v>733</v>
      </c>
      <c r="B798" s="151" t="s">
        <v>196</v>
      </c>
      <c r="C798" s="168">
        <v>557</v>
      </c>
      <c r="D798" s="167">
        <v>557</v>
      </c>
      <c r="E798" s="167">
        <v>557</v>
      </c>
      <c r="F798" s="172">
        <v>557</v>
      </c>
    </row>
    <row r="799" spans="1:6" x14ac:dyDescent="0.2">
      <c r="A799" s="26">
        <v>734</v>
      </c>
      <c r="B799" s="151" t="s">
        <v>408</v>
      </c>
      <c r="C799" s="168">
        <v>85</v>
      </c>
      <c r="D799" s="167">
        <v>85</v>
      </c>
      <c r="E799" s="167">
        <v>85</v>
      </c>
      <c r="F799" s="172">
        <v>85</v>
      </c>
    </row>
    <row r="800" spans="1:6" x14ac:dyDescent="0.2">
      <c r="A800" s="26">
        <v>735</v>
      </c>
      <c r="B800" s="151" t="s">
        <v>439</v>
      </c>
      <c r="C800" s="168">
        <v>24</v>
      </c>
      <c r="D800" s="167">
        <v>24</v>
      </c>
      <c r="E800" s="167">
        <v>24</v>
      </c>
      <c r="F800" s="172">
        <v>24</v>
      </c>
    </row>
    <row r="801" spans="1:6" x14ac:dyDescent="0.2">
      <c r="A801" s="26">
        <v>736</v>
      </c>
      <c r="B801" s="151" t="s">
        <v>307</v>
      </c>
      <c r="C801" s="168">
        <v>2</v>
      </c>
      <c r="D801" s="167">
        <v>2</v>
      </c>
      <c r="E801" s="167">
        <v>2</v>
      </c>
      <c r="F801" s="172">
        <v>2</v>
      </c>
    </row>
    <row r="802" spans="1:6" x14ac:dyDescent="0.2">
      <c r="A802" s="26">
        <v>737</v>
      </c>
      <c r="B802" s="151" t="s">
        <v>1076</v>
      </c>
      <c r="C802" s="168">
        <v>1601</v>
      </c>
      <c r="D802" s="167">
        <v>1664</v>
      </c>
      <c r="E802" s="167">
        <v>1743</v>
      </c>
      <c r="F802" s="172">
        <v>1743</v>
      </c>
    </row>
    <row r="803" spans="1:6" x14ac:dyDescent="0.2">
      <c r="A803" s="26">
        <v>738</v>
      </c>
      <c r="B803" s="151" t="s">
        <v>358</v>
      </c>
      <c r="C803" s="168">
        <v>434</v>
      </c>
      <c r="D803" s="167">
        <v>451</v>
      </c>
      <c r="E803" s="167">
        <v>461</v>
      </c>
      <c r="F803" s="172">
        <v>461</v>
      </c>
    </row>
    <row r="804" spans="1:6" x14ac:dyDescent="0.2">
      <c r="A804" s="26">
        <v>739</v>
      </c>
      <c r="B804" s="151" t="s">
        <v>1014</v>
      </c>
      <c r="C804" s="168">
        <v>0</v>
      </c>
      <c r="D804" s="167">
        <v>0</v>
      </c>
      <c r="E804" s="167">
        <v>0</v>
      </c>
      <c r="F804" s="172">
        <v>0</v>
      </c>
    </row>
    <row r="805" spans="1:6" x14ac:dyDescent="0.2">
      <c r="A805" s="26">
        <v>740</v>
      </c>
      <c r="B805" s="151" t="s">
        <v>697</v>
      </c>
      <c r="C805" s="168">
        <v>58</v>
      </c>
      <c r="D805" s="167">
        <v>60</v>
      </c>
      <c r="E805" s="167">
        <v>63</v>
      </c>
      <c r="F805" s="172">
        <v>63</v>
      </c>
    </row>
    <row r="806" spans="1:6" x14ac:dyDescent="0.2">
      <c r="A806" s="26">
        <v>741</v>
      </c>
      <c r="B806" s="151" t="s">
        <v>70</v>
      </c>
      <c r="C806" s="168">
        <v>338</v>
      </c>
      <c r="D806" s="167">
        <v>338</v>
      </c>
      <c r="E806" s="167">
        <v>338</v>
      </c>
      <c r="F806" s="172">
        <v>290</v>
      </c>
    </row>
    <row r="807" spans="1:6" x14ac:dyDescent="0.2">
      <c r="A807" s="26">
        <v>742</v>
      </c>
      <c r="B807" s="151" t="s">
        <v>467</v>
      </c>
      <c r="C807" s="168">
        <v>6</v>
      </c>
      <c r="D807" s="167">
        <v>6</v>
      </c>
      <c r="E807" s="167">
        <v>6</v>
      </c>
      <c r="F807" s="172">
        <v>6</v>
      </c>
    </row>
    <row r="808" spans="1:6" x14ac:dyDescent="0.2">
      <c r="A808" s="26">
        <v>743</v>
      </c>
      <c r="B808" s="151" t="s">
        <v>561</v>
      </c>
      <c r="C808" s="168">
        <v>149</v>
      </c>
      <c r="D808" s="167">
        <v>149</v>
      </c>
      <c r="E808" s="167">
        <v>149</v>
      </c>
      <c r="F808" s="172">
        <v>149</v>
      </c>
    </row>
    <row r="809" spans="1:6" x14ac:dyDescent="0.2">
      <c r="A809" s="26">
        <v>744</v>
      </c>
      <c r="B809" s="151" t="s">
        <v>742</v>
      </c>
      <c r="C809" s="168">
        <v>415</v>
      </c>
      <c r="D809" s="167">
        <v>415</v>
      </c>
      <c r="E809" s="167">
        <v>415</v>
      </c>
      <c r="F809" s="172">
        <v>415</v>
      </c>
    </row>
    <row r="810" spans="1:6" x14ac:dyDescent="0.2">
      <c r="A810" s="26">
        <v>745</v>
      </c>
      <c r="B810" s="151" t="s">
        <v>790</v>
      </c>
      <c r="C810" s="168">
        <v>96</v>
      </c>
      <c r="D810" s="167">
        <v>96</v>
      </c>
      <c r="E810" s="167">
        <v>96</v>
      </c>
      <c r="F810" s="172">
        <v>96</v>
      </c>
    </row>
    <row r="811" spans="1:6" x14ac:dyDescent="0.2">
      <c r="A811" s="26">
        <v>746</v>
      </c>
      <c r="B811" s="151" t="s">
        <v>660</v>
      </c>
      <c r="C811" s="168">
        <v>25</v>
      </c>
      <c r="D811" s="167">
        <v>25</v>
      </c>
      <c r="E811" s="167">
        <v>25</v>
      </c>
      <c r="F811" s="172">
        <v>25</v>
      </c>
    </row>
    <row r="812" spans="1:6" x14ac:dyDescent="0.2">
      <c r="A812" s="26">
        <v>747</v>
      </c>
      <c r="B812" s="151" t="s">
        <v>791</v>
      </c>
      <c r="C812" s="168">
        <v>2897</v>
      </c>
      <c r="D812" s="167">
        <v>3020</v>
      </c>
      <c r="E812" s="167">
        <v>3102</v>
      </c>
      <c r="F812" s="172">
        <v>1</v>
      </c>
    </row>
    <row r="813" spans="1:6" x14ac:dyDescent="0.2">
      <c r="A813" s="26">
        <v>748</v>
      </c>
      <c r="B813" s="151" t="s">
        <v>698</v>
      </c>
      <c r="C813" s="168">
        <v>100</v>
      </c>
      <c r="D813" s="167">
        <v>100</v>
      </c>
      <c r="E813" s="167">
        <v>100</v>
      </c>
      <c r="F813" s="172">
        <v>100</v>
      </c>
    </row>
    <row r="814" spans="1:6" x14ac:dyDescent="0.2">
      <c r="A814" s="26">
        <v>749</v>
      </c>
      <c r="B814" s="151" t="s">
        <v>308</v>
      </c>
      <c r="C814" s="168">
        <v>1502</v>
      </c>
      <c r="D814" s="167">
        <v>1505</v>
      </c>
      <c r="E814" s="167">
        <v>1485</v>
      </c>
      <c r="F814" s="172">
        <v>1485</v>
      </c>
    </row>
    <row r="815" spans="1:6" x14ac:dyDescent="0.2">
      <c r="A815" s="26">
        <v>750</v>
      </c>
      <c r="B815" s="151" t="s">
        <v>1077</v>
      </c>
      <c r="C815" s="168">
        <v>0</v>
      </c>
      <c r="D815" s="167">
        <v>0</v>
      </c>
      <c r="E815" s="167">
        <v>0</v>
      </c>
      <c r="F815" s="172">
        <v>0</v>
      </c>
    </row>
    <row r="816" spans="1:6" x14ac:dyDescent="0.2">
      <c r="A816" s="26">
        <v>751</v>
      </c>
      <c r="B816" s="151" t="s">
        <v>1015</v>
      </c>
      <c r="C816" s="168">
        <v>0</v>
      </c>
      <c r="D816" s="167">
        <v>0</v>
      </c>
      <c r="E816" s="167">
        <v>0</v>
      </c>
      <c r="F816" s="172">
        <v>0</v>
      </c>
    </row>
    <row r="817" spans="1:6" x14ac:dyDescent="0.2">
      <c r="A817" s="26">
        <v>752</v>
      </c>
      <c r="B817" s="151" t="s">
        <v>86</v>
      </c>
      <c r="C817" s="168">
        <v>2587</v>
      </c>
      <c r="D817" s="167">
        <v>2587</v>
      </c>
      <c r="E817" s="167">
        <v>2587</v>
      </c>
      <c r="F817" s="172">
        <v>2587</v>
      </c>
    </row>
    <row r="818" spans="1:6" x14ac:dyDescent="0.2">
      <c r="A818" s="26">
        <v>753</v>
      </c>
      <c r="B818" s="151" t="s">
        <v>138</v>
      </c>
      <c r="C818" s="168">
        <v>90</v>
      </c>
      <c r="D818" s="167">
        <v>90</v>
      </c>
      <c r="E818" s="167">
        <v>90</v>
      </c>
      <c r="F818" s="172">
        <v>1</v>
      </c>
    </row>
    <row r="819" spans="1:6" x14ac:dyDescent="0.2">
      <c r="A819" s="26">
        <v>754</v>
      </c>
      <c r="B819" s="151" t="s">
        <v>12</v>
      </c>
      <c r="C819" s="168">
        <v>619</v>
      </c>
      <c r="D819" s="167">
        <v>619</v>
      </c>
      <c r="E819" s="167">
        <v>619</v>
      </c>
      <c r="F819" s="172">
        <v>619</v>
      </c>
    </row>
    <row r="820" spans="1:6" x14ac:dyDescent="0.2">
      <c r="A820" s="26">
        <v>755</v>
      </c>
      <c r="B820" s="151" t="s">
        <v>792</v>
      </c>
      <c r="C820" s="168">
        <v>0</v>
      </c>
      <c r="D820" s="167">
        <v>18</v>
      </c>
      <c r="E820" s="167">
        <v>18</v>
      </c>
      <c r="F820" s="172">
        <v>18</v>
      </c>
    </row>
    <row r="821" spans="1:6" x14ac:dyDescent="0.2">
      <c r="A821" s="26">
        <v>756</v>
      </c>
      <c r="B821" s="151" t="s">
        <v>870</v>
      </c>
      <c r="C821" s="168">
        <v>0</v>
      </c>
      <c r="D821" s="167">
        <v>0</v>
      </c>
      <c r="E821" s="167">
        <v>0</v>
      </c>
      <c r="F821" s="172">
        <v>0</v>
      </c>
    </row>
    <row r="822" spans="1:6" x14ac:dyDescent="0.2">
      <c r="A822" s="26">
        <v>757</v>
      </c>
      <c r="B822" s="151" t="s">
        <v>1078</v>
      </c>
      <c r="C822" s="168">
        <v>26775</v>
      </c>
      <c r="D822" s="167">
        <v>26557</v>
      </c>
      <c r="E822" s="167">
        <v>26320</v>
      </c>
      <c r="F822" s="172">
        <v>26285</v>
      </c>
    </row>
    <row r="823" spans="1:6" x14ac:dyDescent="0.2">
      <c r="A823" s="26">
        <v>758</v>
      </c>
      <c r="B823" s="151" t="s">
        <v>1079</v>
      </c>
      <c r="C823" s="168">
        <v>0</v>
      </c>
      <c r="D823" s="167">
        <v>0</v>
      </c>
      <c r="E823" s="167">
        <v>0</v>
      </c>
      <c r="F823" s="172">
        <v>0</v>
      </c>
    </row>
    <row r="824" spans="1:6" x14ac:dyDescent="0.2">
      <c r="A824" s="26">
        <v>759</v>
      </c>
      <c r="B824" s="151" t="s">
        <v>599</v>
      </c>
      <c r="C824" s="168">
        <v>1307</v>
      </c>
      <c r="D824" s="167">
        <v>1322</v>
      </c>
      <c r="E824" s="167">
        <v>1328</v>
      </c>
      <c r="F824" s="172">
        <v>1328</v>
      </c>
    </row>
    <row r="825" spans="1:6" x14ac:dyDescent="0.2">
      <c r="A825" s="26">
        <v>760</v>
      </c>
      <c r="B825" s="151" t="s">
        <v>1080</v>
      </c>
      <c r="C825" s="168">
        <v>0</v>
      </c>
      <c r="D825" s="167">
        <v>0</v>
      </c>
      <c r="E825" s="167">
        <v>0</v>
      </c>
      <c r="F825" s="172">
        <v>0</v>
      </c>
    </row>
    <row r="826" spans="1:6" x14ac:dyDescent="0.2">
      <c r="A826" s="26">
        <v>761</v>
      </c>
      <c r="B826" s="151" t="s">
        <v>197</v>
      </c>
      <c r="C826" s="168">
        <v>5</v>
      </c>
      <c r="D826" s="167">
        <v>5</v>
      </c>
      <c r="E826" s="167">
        <v>5</v>
      </c>
      <c r="F826" s="172">
        <v>0</v>
      </c>
    </row>
    <row r="827" spans="1:6" x14ac:dyDescent="0.2">
      <c r="A827" s="26">
        <v>762</v>
      </c>
      <c r="B827" s="151" t="s">
        <v>97</v>
      </c>
      <c r="C827" s="168">
        <v>4</v>
      </c>
      <c r="D827" s="168">
        <v>10</v>
      </c>
      <c r="E827" s="168">
        <v>20</v>
      </c>
      <c r="F827" s="172">
        <v>20</v>
      </c>
    </row>
    <row r="828" spans="1:6" x14ac:dyDescent="0.2">
      <c r="A828" s="26">
        <v>763</v>
      </c>
      <c r="B828" s="151" t="s">
        <v>478</v>
      </c>
      <c r="C828" s="168">
        <v>1839</v>
      </c>
      <c r="D828" s="167">
        <v>1915</v>
      </c>
      <c r="E828" s="167">
        <v>2008</v>
      </c>
      <c r="F828" s="172">
        <v>2008</v>
      </c>
    </row>
    <row r="829" spans="1:6" x14ac:dyDescent="0.2">
      <c r="A829" s="26">
        <v>764</v>
      </c>
      <c r="B829" s="151" t="s">
        <v>600</v>
      </c>
      <c r="C829" s="168">
        <v>8513</v>
      </c>
      <c r="D829" s="167">
        <v>8769</v>
      </c>
      <c r="E829" s="167">
        <v>8606</v>
      </c>
      <c r="F829" s="172">
        <v>7307</v>
      </c>
    </row>
    <row r="830" spans="1:6" x14ac:dyDescent="0.2">
      <c r="A830" s="26">
        <v>765</v>
      </c>
      <c r="B830" s="151" t="s">
        <v>538</v>
      </c>
      <c r="C830" s="168">
        <v>0</v>
      </c>
      <c r="D830" s="167">
        <v>0</v>
      </c>
      <c r="E830" s="167">
        <v>0</v>
      </c>
      <c r="F830" s="172">
        <v>0</v>
      </c>
    </row>
    <row r="831" spans="1:6" x14ac:dyDescent="0.2">
      <c r="A831" s="26">
        <v>766</v>
      </c>
      <c r="B831" s="151" t="s">
        <v>321</v>
      </c>
      <c r="C831" s="168">
        <v>1067</v>
      </c>
      <c r="D831" s="167">
        <v>1060</v>
      </c>
      <c r="E831" s="167">
        <v>1037</v>
      </c>
      <c r="F831" s="172">
        <v>1037</v>
      </c>
    </row>
    <row r="832" spans="1:6" x14ac:dyDescent="0.2">
      <c r="A832" s="26">
        <v>767</v>
      </c>
      <c r="B832" s="151" t="s">
        <v>47</v>
      </c>
      <c r="C832" s="168">
        <v>253</v>
      </c>
      <c r="D832" s="167">
        <v>253</v>
      </c>
      <c r="E832" s="167">
        <v>253</v>
      </c>
      <c r="F832" s="172">
        <v>205</v>
      </c>
    </row>
    <row r="833" spans="1:6" x14ac:dyDescent="0.2">
      <c r="A833" s="26">
        <v>768</v>
      </c>
      <c r="B833" s="151" t="s">
        <v>661</v>
      </c>
      <c r="C833" s="168">
        <v>23</v>
      </c>
      <c r="D833" s="167">
        <v>23</v>
      </c>
      <c r="E833" s="167">
        <v>23</v>
      </c>
      <c r="F833" s="172">
        <v>0</v>
      </c>
    </row>
    <row r="834" spans="1:6" x14ac:dyDescent="0.2">
      <c r="A834" s="26">
        <v>769</v>
      </c>
      <c r="B834" s="151" t="s">
        <v>601</v>
      </c>
      <c r="C834" s="168">
        <v>1968</v>
      </c>
      <c r="D834" s="167">
        <v>2269</v>
      </c>
      <c r="E834" s="167">
        <v>2308</v>
      </c>
      <c r="F834" s="172">
        <v>2308</v>
      </c>
    </row>
    <row r="835" spans="1:6" x14ac:dyDescent="0.2">
      <c r="A835" s="26">
        <v>770</v>
      </c>
      <c r="B835" s="151" t="s">
        <v>198</v>
      </c>
      <c r="C835" s="168">
        <v>1047</v>
      </c>
      <c r="D835" s="167">
        <v>1006</v>
      </c>
      <c r="E835" s="167">
        <v>1006</v>
      </c>
      <c r="F835" s="172">
        <v>1006</v>
      </c>
    </row>
    <row r="836" spans="1:6" x14ac:dyDescent="0.2">
      <c r="A836" s="26">
        <v>771</v>
      </c>
      <c r="B836" s="151" t="s">
        <v>2</v>
      </c>
      <c r="C836" s="168">
        <v>0</v>
      </c>
      <c r="D836" s="167">
        <v>0</v>
      </c>
      <c r="E836" s="167">
        <v>0</v>
      </c>
      <c r="F836" s="172">
        <v>0</v>
      </c>
    </row>
    <row r="837" spans="1:6" x14ac:dyDescent="0.2">
      <c r="A837" s="26">
        <v>772</v>
      </c>
      <c r="B837" s="151" t="s">
        <v>16</v>
      </c>
      <c r="C837" s="168">
        <v>1038</v>
      </c>
      <c r="D837" s="167">
        <v>1038</v>
      </c>
      <c r="E837" s="167">
        <v>1038</v>
      </c>
      <c r="F837" s="172">
        <v>1038</v>
      </c>
    </row>
    <row r="838" spans="1:6" x14ac:dyDescent="0.2">
      <c r="A838" s="26">
        <v>773</v>
      </c>
      <c r="B838" s="151" t="s">
        <v>871</v>
      </c>
      <c r="C838" s="168">
        <v>0</v>
      </c>
      <c r="D838" s="167">
        <v>0</v>
      </c>
      <c r="E838" s="167">
        <v>100</v>
      </c>
      <c r="F838" s="172">
        <v>100</v>
      </c>
    </row>
    <row r="839" spans="1:6" x14ac:dyDescent="0.2">
      <c r="A839" s="26">
        <v>774</v>
      </c>
      <c r="B839" s="151" t="s">
        <v>359</v>
      </c>
      <c r="C839" s="168">
        <v>1234</v>
      </c>
      <c r="D839" s="167">
        <v>1234</v>
      </c>
      <c r="E839" s="167">
        <v>1234</v>
      </c>
      <c r="F839" s="172">
        <v>1234</v>
      </c>
    </row>
    <row r="840" spans="1:6" x14ac:dyDescent="0.2">
      <c r="A840" s="26">
        <v>775</v>
      </c>
      <c r="B840" s="151" t="s">
        <v>699</v>
      </c>
      <c r="C840" s="168">
        <v>779</v>
      </c>
      <c r="D840" s="167">
        <v>799</v>
      </c>
      <c r="E840" s="167">
        <v>805</v>
      </c>
      <c r="F840" s="172">
        <v>805</v>
      </c>
    </row>
    <row r="841" spans="1:6" x14ac:dyDescent="0.2">
      <c r="A841" s="26">
        <v>776</v>
      </c>
      <c r="B841" s="151" t="s">
        <v>48</v>
      </c>
      <c r="C841" s="168">
        <v>1006</v>
      </c>
      <c r="D841" s="167">
        <v>1006</v>
      </c>
      <c r="E841" s="167">
        <v>1006</v>
      </c>
      <c r="F841" s="172">
        <v>687</v>
      </c>
    </row>
    <row r="842" spans="1:6" x14ac:dyDescent="0.2">
      <c r="A842" s="26">
        <v>777</v>
      </c>
      <c r="B842" s="151" t="s">
        <v>930</v>
      </c>
      <c r="C842" s="168">
        <v>0</v>
      </c>
      <c r="D842" s="167">
        <v>0</v>
      </c>
      <c r="E842" s="167">
        <v>0</v>
      </c>
      <c r="F842" s="172">
        <v>0</v>
      </c>
    </row>
    <row r="843" spans="1:6" x14ac:dyDescent="0.2">
      <c r="A843" s="26">
        <v>778</v>
      </c>
      <c r="B843" s="151" t="s">
        <v>743</v>
      </c>
      <c r="C843" s="168">
        <v>8</v>
      </c>
      <c r="D843" s="167">
        <v>8</v>
      </c>
      <c r="E843" s="167">
        <v>8</v>
      </c>
      <c r="F843" s="172">
        <v>8</v>
      </c>
    </row>
    <row r="844" spans="1:6" x14ac:dyDescent="0.2">
      <c r="A844" s="26">
        <v>779</v>
      </c>
      <c r="B844" s="151" t="s">
        <v>872</v>
      </c>
      <c r="C844" s="168">
        <v>0</v>
      </c>
      <c r="D844" s="167">
        <v>0</v>
      </c>
      <c r="E844" s="167">
        <v>0</v>
      </c>
      <c r="F844" s="172">
        <v>0</v>
      </c>
    </row>
    <row r="845" spans="1:6" x14ac:dyDescent="0.2">
      <c r="A845" s="26">
        <v>780</v>
      </c>
      <c r="B845" s="151" t="s">
        <v>468</v>
      </c>
      <c r="C845" s="168">
        <v>1</v>
      </c>
      <c r="D845" s="167">
        <v>1</v>
      </c>
      <c r="E845" s="167">
        <v>1</v>
      </c>
      <c r="F845" s="172">
        <v>1</v>
      </c>
    </row>
    <row r="846" spans="1:6" x14ac:dyDescent="0.2">
      <c r="A846" s="26">
        <v>781</v>
      </c>
      <c r="B846" s="151" t="s">
        <v>873</v>
      </c>
      <c r="C846" s="168">
        <v>3</v>
      </c>
      <c r="D846" s="167">
        <v>3</v>
      </c>
      <c r="E846" s="167">
        <v>3</v>
      </c>
      <c r="F846" s="172">
        <v>3</v>
      </c>
    </row>
    <row r="847" spans="1:6" x14ac:dyDescent="0.2">
      <c r="A847" s="26">
        <v>782</v>
      </c>
      <c r="B847" s="151" t="s">
        <v>602</v>
      </c>
      <c r="C847" s="168">
        <v>60</v>
      </c>
      <c r="D847" s="167">
        <v>60</v>
      </c>
      <c r="E847" s="167">
        <v>60</v>
      </c>
      <c r="F847" s="172">
        <v>60</v>
      </c>
    </row>
    <row r="848" spans="1:6" x14ac:dyDescent="0.2">
      <c r="A848" s="26">
        <v>783</v>
      </c>
      <c r="B848" s="151" t="s">
        <v>199</v>
      </c>
      <c r="C848" s="168">
        <v>9</v>
      </c>
      <c r="D848" s="167">
        <v>9</v>
      </c>
      <c r="E848" s="167">
        <v>9</v>
      </c>
      <c r="F848" s="172">
        <v>3</v>
      </c>
    </row>
    <row r="849" spans="1:6" x14ac:dyDescent="0.2">
      <c r="A849" s="26">
        <v>784</v>
      </c>
      <c r="B849" s="151" t="s">
        <v>17</v>
      </c>
      <c r="C849" s="168">
        <v>21</v>
      </c>
      <c r="D849" s="167">
        <v>21</v>
      </c>
      <c r="E849" s="167">
        <v>21</v>
      </c>
      <c r="F849" s="172">
        <v>21</v>
      </c>
    </row>
    <row r="850" spans="1:6" x14ac:dyDescent="0.2">
      <c r="A850" s="26">
        <v>785</v>
      </c>
      <c r="B850" s="151" t="s">
        <v>874</v>
      </c>
      <c r="C850" s="168">
        <v>210</v>
      </c>
      <c r="D850" s="167">
        <v>228</v>
      </c>
      <c r="E850" s="167">
        <v>232</v>
      </c>
      <c r="F850" s="172">
        <v>232</v>
      </c>
    </row>
    <row r="851" spans="1:6" x14ac:dyDescent="0.2">
      <c r="A851" s="26">
        <v>786</v>
      </c>
      <c r="B851" s="151" t="s">
        <v>1016</v>
      </c>
      <c r="C851" s="168">
        <v>0</v>
      </c>
      <c r="D851" s="167">
        <v>0</v>
      </c>
      <c r="E851" s="167">
        <v>0</v>
      </c>
      <c r="F851" s="172">
        <v>0</v>
      </c>
    </row>
    <row r="852" spans="1:6" x14ac:dyDescent="0.2">
      <c r="A852" s="26">
        <v>787</v>
      </c>
      <c r="B852" s="151" t="s">
        <v>539</v>
      </c>
      <c r="C852" s="168">
        <v>80</v>
      </c>
      <c r="D852" s="168">
        <v>84</v>
      </c>
      <c r="E852" s="168">
        <v>84</v>
      </c>
      <c r="F852" s="172">
        <v>84</v>
      </c>
    </row>
    <row r="853" spans="1:6" x14ac:dyDescent="0.2">
      <c r="A853" s="26">
        <v>788</v>
      </c>
      <c r="B853" s="151" t="s">
        <v>49</v>
      </c>
      <c r="C853" s="168">
        <v>32099</v>
      </c>
      <c r="D853" s="167">
        <v>32373</v>
      </c>
      <c r="E853" s="167">
        <v>32771</v>
      </c>
      <c r="F853" s="172">
        <v>32531</v>
      </c>
    </row>
    <row r="854" spans="1:6" x14ac:dyDescent="0.2">
      <c r="A854" s="26">
        <v>789</v>
      </c>
      <c r="B854" s="151" t="s">
        <v>603</v>
      </c>
      <c r="C854" s="168">
        <v>8</v>
      </c>
      <c r="D854" s="167">
        <v>8</v>
      </c>
      <c r="E854" s="167">
        <v>8</v>
      </c>
      <c r="F854" s="172">
        <v>8</v>
      </c>
    </row>
    <row r="855" spans="1:6" x14ac:dyDescent="0.2">
      <c r="A855" s="26">
        <v>790</v>
      </c>
      <c r="B855" s="151" t="s">
        <v>235</v>
      </c>
      <c r="C855" s="168">
        <v>9998</v>
      </c>
      <c r="D855" s="167">
        <v>9998</v>
      </c>
      <c r="E855" s="167">
        <v>9998</v>
      </c>
      <c r="F855" s="172">
        <v>9998</v>
      </c>
    </row>
    <row r="856" spans="1:6" x14ac:dyDescent="0.2">
      <c r="A856" s="26">
        <v>791</v>
      </c>
      <c r="B856" s="151" t="s">
        <v>562</v>
      </c>
      <c r="C856" s="168">
        <v>1408</v>
      </c>
      <c r="D856" s="167">
        <v>1402</v>
      </c>
      <c r="E856" s="167">
        <v>1387</v>
      </c>
      <c r="F856" s="172">
        <v>1387</v>
      </c>
    </row>
    <row r="857" spans="1:6" x14ac:dyDescent="0.2">
      <c r="A857" s="26">
        <v>792</v>
      </c>
      <c r="B857" s="151" t="s">
        <v>875</v>
      </c>
      <c r="C857" s="168">
        <v>614</v>
      </c>
      <c r="D857" s="167">
        <v>884</v>
      </c>
      <c r="E857" s="167">
        <v>1155</v>
      </c>
      <c r="F857" s="172">
        <v>1155</v>
      </c>
    </row>
    <row r="858" spans="1:6" x14ac:dyDescent="0.2">
      <c r="A858" s="26">
        <v>793</v>
      </c>
      <c r="B858" s="151" t="s">
        <v>268</v>
      </c>
      <c r="C858" s="168">
        <v>1322</v>
      </c>
      <c r="D858" s="167">
        <v>1322</v>
      </c>
      <c r="E858" s="167">
        <v>1322</v>
      </c>
      <c r="F858" s="172">
        <v>1321</v>
      </c>
    </row>
    <row r="859" spans="1:6" x14ac:dyDescent="0.2">
      <c r="A859" s="26">
        <v>794</v>
      </c>
      <c r="B859" s="151" t="s">
        <v>1081</v>
      </c>
      <c r="C859" s="168">
        <v>47</v>
      </c>
      <c r="D859" s="167">
        <v>47</v>
      </c>
      <c r="E859" s="167">
        <v>47</v>
      </c>
      <c r="F859" s="172">
        <v>47</v>
      </c>
    </row>
    <row r="860" spans="1:6" x14ac:dyDescent="0.2">
      <c r="A860" s="26">
        <v>795</v>
      </c>
      <c r="B860" s="151" t="s">
        <v>409</v>
      </c>
      <c r="C860" s="168">
        <v>642</v>
      </c>
      <c r="D860" s="167">
        <v>642</v>
      </c>
      <c r="E860" s="167">
        <v>642</v>
      </c>
      <c r="F860" s="172">
        <v>642</v>
      </c>
    </row>
    <row r="861" spans="1:6" x14ac:dyDescent="0.2">
      <c r="A861" s="26">
        <v>796</v>
      </c>
      <c r="B861" s="151" t="s">
        <v>1082</v>
      </c>
      <c r="C861" s="168">
        <v>0</v>
      </c>
      <c r="D861" s="167">
        <v>0</v>
      </c>
      <c r="E861" s="167">
        <v>0</v>
      </c>
      <c r="F861" s="172">
        <v>0</v>
      </c>
    </row>
    <row r="862" spans="1:6" x14ac:dyDescent="0.2">
      <c r="A862" s="26">
        <v>797</v>
      </c>
      <c r="B862" s="151" t="s">
        <v>160</v>
      </c>
      <c r="C862" s="168">
        <v>137</v>
      </c>
      <c r="D862" s="167">
        <v>134</v>
      </c>
      <c r="E862" s="167">
        <v>138</v>
      </c>
      <c r="F862" s="172">
        <v>33</v>
      </c>
    </row>
    <row r="863" spans="1:6" x14ac:dyDescent="0.2">
      <c r="A863" s="26">
        <v>798</v>
      </c>
      <c r="B863" s="151" t="s">
        <v>931</v>
      </c>
      <c r="C863" s="168">
        <v>2147</v>
      </c>
      <c r="D863" s="167">
        <v>2226</v>
      </c>
      <c r="E863" s="167">
        <v>2309</v>
      </c>
      <c r="F863" s="172">
        <v>2309</v>
      </c>
    </row>
    <row r="864" spans="1:6" x14ac:dyDescent="0.2">
      <c r="A864" s="26">
        <v>799</v>
      </c>
      <c r="B864" s="151" t="s">
        <v>1083</v>
      </c>
      <c r="C864" s="168">
        <v>18</v>
      </c>
      <c r="D864" s="167">
        <v>18</v>
      </c>
      <c r="E864" s="167">
        <v>18</v>
      </c>
      <c r="F864" s="172">
        <v>15</v>
      </c>
    </row>
    <row r="865" spans="1:6" x14ac:dyDescent="0.2">
      <c r="A865" s="26">
        <v>800</v>
      </c>
      <c r="B865" s="151" t="s">
        <v>410</v>
      </c>
      <c r="C865" s="168">
        <v>1005</v>
      </c>
      <c r="D865" s="167">
        <v>1128</v>
      </c>
      <c r="E865" s="167">
        <v>1132</v>
      </c>
      <c r="F865" s="172">
        <v>1132</v>
      </c>
    </row>
    <row r="866" spans="1:6" x14ac:dyDescent="0.2">
      <c r="A866" s="26">
        <v>801</v>
      </c>
      <c r="B866" s="151" t="s">
        <v>793</v>
      </c>
      <c r="C866" s="168">
        <v>1097</v>
      </c>
      <c r="D866" s="167">
        <v>1125</v>
      </c>
      <c r="E866" s="167">
        <v>1139</v>
      </c>
      <c r="F866" s="172">
        <v>1139</v>
      </c>
    </row>
    <row r="867" spans="1:6" x14ac:dyDescent="0.2">
      <c r="A867" s="26">
        <v>802</v>
      </c>
      <c r="B867" s="151" t="s">
        <v>440</v>
      </c>
      <c r="C867" s="168">
        <v>1484</v>
      </c>
      <c r="D867" s="167">
        <v>1547</v>
      </c>
      <c r="E867" s="167">
        <v>1557</v>
      </c>
      <c r="F867" s="172">
        <v>1557</v>
      </c>
    </row>
    <row r="868" spans="1:6" x14ac:dyDescent="0.2">
      <c r="A868" s="26">
        <v>803</v>
      </c>
      <c r="B868" s="151" t="s">
        <v>411</v>
      </c>
      <c r="C868" s="168">
        <v>738</v>
      </c>
      <c r="D868" s="167">
        <v>673</v>
      </c>
      <c r="E868" s="167">
        <v>452</v>
      </c>
      <c r="F868" s="172">
        <v>452</v>
      </c>
    </row>
    <row r="869" spans="1:6" x14ac:dyDescent="0.2">
      <c r="A869" s="26">
        <v>804</v>
      </c>
      <c r="B869" s="151" t="s">
        <v>932</v>
      </c>
      <c r="C869" s="168">
        <v>0</v>
      </c>
      <c r="D869" s="167">
        <v>0</v>
      </c>
      <c r="E869" s="167">
        <v>0</v>
      </c>
      <c r="F869" s="172">
        <v>0</v>
      </c>
    </row>
    <row r="870" spans="1:6" x14ac:dyDescent="0.2">
      <c r="A870" s="26">
        <v>805</v>
      </c>
      <c r="B870" s="151" t="s">
        <v>334</v>
      </c>
      <c r="C870" s="168">
        <v>0</v>
      </c>
      <c r="D870" s="167">
        <v>0</v>
      </c>
      <c r="E870" s="167">
        <v>0</v>
      </c>
      <c r="F870" s="172">
        <v>0</v>
      </c>
    </row>
    <row r="871" spans="1:6" x14ac:dyDescent="0.2">
      <c r="A871" s="26">
        <v>806</v>
      </c>
      <c r="B871" s="151" t="s">
        <v>501</v>
      </c>
      <c r="C871" s="168">
        <v>1256</v>
      </c>
      <c r="D871" s="167">
        <v>1239</v>
      </c>
      <c r="E871" s="167">
        <v>1259</v>
      </c>
      <c r="F871" s="172">
        <v>1259</v>
      </c>
    </row>
    <row r="872" spans="1:6" x14ac:dyDescent="0.2">
      <c r="A872" s="26">
        <v>807</v>
      </c>
      <c r="B872" s="151" t="s">
        <v>794</v>
      </c>
      <c r="C872" s="168">
        <v>0</v>
      </c>
      <c r="D872" s="167">
        <v>15</v>
      </c>
      <c r="E872" s="167">
        <v>44</v>
      </c>
      <c r="F872" s="172">
        <v>0</v>
      </c>
    </row>
    <row r="873" spans="1:6" x14ac:dyDescent="0.2">
      <c r="A873" s="26">
        <v>808</v>
      </c>
      <c r="B873" s="151" t="s">
        <v>498</v>
      </c>
      <c r="C873" s="168">
        <v>17</v>
      </c>
      <c r="D873" s="167">
        <v>17</v>
      </c>
      <c r="E873" s="167">
        <v>17</v>
      </c>
      <c r="F873" s="172">
        <v>17</v>
      </c>
    </row>
    <row r="874" spans="1:6" x14ac:dyDescent="0.2">
      <c r="A874" s="26">
        <v>809</v>
      </c>
      <c r="B874" s="151" t="s">
        <v>933</v>
      </c>
      <c r="C874" s="168">
        <v>0</v>
      </c>
      <c r="D874" s="167">
        <v>0</v>
      </c>
      <c r="E874" s="167">
        <v>212</v>
      </c>
      <c r="F874" s="172">
        <v>212</v>
      </c>
    </row>
    <row r="875" spans="1:6" x14ac:dyDescent="0.2">
      <c r="A875" s="26">
        <v>810</v>
      </c>
      <c r="B875" s="151" t="s">
        <v>604</v>
      </c>
      <c r="C875" s="168">
        <v>978</v>
      </c>
      <c r="D875" s="167">
        <v>901</v>
      </c>
      <c r="E875" s="167">
        <v>941</v>
      </c>
      <c r="F875" s="172">
        <v>941</v>
      </c>
    </row>
    <row r="876" spans="1:6" x14ac:dyDescent="0.2">
      <c r="A876" s="26">
        <v>811</v>
      </c>
      <c r="B876" s="151" t="s">
        <v>272</v>
      </c>
      <c r="C876" s="168">
        <v>0</v>
      </c>
      <c r="D876" s="167">
        <v>0</v>
      </c>
      <c r="E876" s="167">
        <v>0</v>
      </c>
      <c r="F876" s="172">
        <v>0</v>
      </c>
    </row>
    <row r="877" spans="1:6" x14ac:dyDescent="0.2">
      <c r="A877" s="26">
        <v>812</v>
      </c>
      <c r="B877" s="151" t="s">
        <v>1084</v>
      </c>
      <c r="C877" s="168">
        <v>599</v>
      </c>
      <c r="D877" s="167">
        <v>599</v>
      </c>
      <c r="E877" s="167">
        <v>599</v>
      </c>
      <c r="F877" s="172">
        <v>599</v>
      </c>
    </row>
    <row r="878" spans="1:6" x14ac:dyDescent="0.2">
      <c r="A878" s="26">
        <v>813</v>
      </c>
      <c r="B878" s="151" t="s">
        <v>662</v>
      </c>
      <c r="C878" s="168">
        <v>0</v>
      </c>
      <c r="D878" s="167">
        <v>0</v>
      </c>
      <c r="E878" s="167">
        <v>0</v>
      </c>
      <c r="F878" s="172">
        <v>0</v>
      </c>
    </row>
    <row r="879" spans="1:6" x14ac:dyDescent="0.2">
      <c r="A879" s="26">
        <v>814</v>
      </c>
      <c r="B879" s="151" t="s">
        <v>441</v>
      </c>
      <c r="C879" s="168">
        <v>3237</v>
      </c>
      <c r="D879" s="167">
        <v>3177</v>
      </c>
      <c r="E879" s="167">
        <v>3167</v>
      </c>
      <c r="F879" s="172">
        <v>3167</v>
      </c>
    </row>
    <row r="880" spans="1:6" x14ac:dyDescent="0.2">
      <c r="A880" s="26">
        <v>815</v>
      </c>
      <c r="B880" s="151" t="s">
        <v>876</v>
      </c>
      <c r="C880" s="168">
        <v>0</v>
      </c>
      <c r="D880" s="167">
        <v>0</v>
      </c>
      <c r="E880" s="167">
        <v>0</v>
      </c>
      <c r="F880" s="172">
        <v>0</v>
      </c>
    </row>
    <row r="881" spans="1:6" x14ac:dyDescent="0.2">
      <c r="A881" s="26">
        <v>816</v>
      </c>
      <c r="B881" s="151" t="s">
        <v>335</v>
      </c>
      <c r="C881" s="168">
        <v>47</v>
      </c>
      <c r="D881" s="167">
        <v>47</v>
      </c>
      <c r="E881" s="167">
        <v>47</v>
      </c>
      <c r="F881" s="172">
        <v>47</v>
      </c>
    </row>
    <row r="882" spans="1:6" x14ac:dyDescent="0.2">
      <c r="A882" s="26">
        <v>817</v>
      </c>
      <c r="B882" s="151" t="s">
        <v>744</v>
      </c>
      <c r="C882" s="168">
        <v>0</v>
      </c>
      <c r="D882" s="167">
        <v>323</v>
      </c>
      <c r="E882" s="167">
        <v>325</v>
      </c>
      <c r="F882" s="172">
        <v>325</v>
      </c>
    </row>
    <row r="883" spans="1:6" x14ac:dyDescent="0.2">
      <c r="A883" s="26">
        <v>818</v>
      </c>
      <c r="B883" s="151" t="s">
        <v>1085</v>
      </c>
      <c r="C883" s="168">
        <v>1168</v>
      </c>
      <c r="D883" s="167">
        <v>1168</v>
      </c>
      <c r="E883" s="167">
        <v>1168</v>
      </c>
      <c r="F883" s="172">
        <v>803</v>
      </c>
    </row>
    <row r="884" spans="1:6" x14ac:dyDescent="0.2">
      <c r="A884" s="26">
        <v>819</v>
      </c>
      <c r="B884" s="151" t="s">
        <v>1086</v>
      </c>
      <c r="C884" s="168">
        <v>0</v>
      </c>
      <c r="D884" s="167">
        <v>0</v>
      </c>
      <c r="E884" s="167">
        <v>0</v>
      </c>
      <c r="F884" s="172">
        <v>0</v>
      </c>
    </row>
    <row r="885" spans="1:6" x14ac:dyDescent="0.2">
      <c r="A885" s="26">
        <v>820</v>
      </c>
      <c r="B885" s="151" t="s">
        <v>377</v>
      </c>
      <c r="C885" s="168">
        <v>255</v>
      </c>
      <c r="D885" s="167">
        <v>255</v>
      </c>
      <c r="E885" s="167">
        <v>252</v>
      </c>
      <c r="F885" s="172">
        <v>252</v>
      </c>
    </row>
    <row r="886" spans="1:6" x14ac:dyDescent="0.2">
      <c r="A886" s="26">
        <v>821</v>
      </c>
      <c r="B886" s="151" t="s">
        <v>412</v>
      </c>
      <c r="C886" s="168">
        <v>13</v>
      </c>
      <c r="D886" s="167">
        <v>13</v>
      </c>
      <c r="E886" s="167">
        <v>13</v>
      </c>
      <c r="F886" s="172">
        <v>13</v>
      </c>
    </row>
    <row r="887" spans="1:6" x14ac:dyDescent="0.2">
      <c r="A887" s="26">
        <v>822</v>
      </c>
      <c r="B887" s="151" t="s">
        <v>319</v>
      </c>
      <c r="C887" s="168">
        <v>4</v>
      </c>
      <c r="D887" s="167">
        <v>4</v>
      </c>
      <c r="E887" s="167">
        <v>4</v>
      </c>
      <c r="F887" s="172">
        <v>0</v>
      </c>
    </row>
    <row r="888" spans="1:6" x14ac:dyDescent="0.2">
      <c r="A888" s="26">
        <v>823</v>
      </c>
      <c r="B888" s="151" t="s">
        <v>700</v>
      </c>
      <c r="C888" s="168">
        <v>75</v>
      </c>
      <c r="D888" s="167">
        <v>77</v>
      </c>
      <c r="E888" s="167">
        <v>77</v>
      </c>
      <c r="F888" s="172">
        <v>31</v>
      </c>
    </row>
    <row r="889" spans="1:6" x14ac:dyDescent="0.2">
      <c r="A889" s="26">
        <v>824</v>
      </c>
      <c r="B889" s="151" t="s">
        <v>934</v>
      </c>
      <c r="C889" s="168">
        <v>14</v>
      </c>
      <c r="D889" s="167">
        <v>24</v>
      </c>
      <c r="E889" s="167">
        <v>32</v>
      </c>
      <c r="F889" s="172">
        <v>32</v>
      </c>
    </row>
    <row r="890" spans="1:6" x14ac:dyDescent="0.2">
      <c r="A890" s="26">
        <v>825</v>
      </c>
      <c r="B890" s="151" t="s">
        <v>1017</v>
      </c>
      <c r="C890" s="168">
        <v>0</v>
      </c>
      <c r="D890" s="167">
        <v>0</v>
      </c>
      <c r="E890" s="167">
        <v>0</v>
      </c>
      <c r="F890" s="172">
        <v>0</v>
      </c>
    </row>
    <row r="891" spans="1:6" x14ac:dyDescent="0.2">
      <c r="A891" s="26">
        <v>826</v>
      </c>
      <c r="B891" s="151" t="s">
        <v>935</v>
      </c>
      <c r="C891" s="168">
        <v>0</v>
      </c>
      <c r="D891" s="167">
        <v>0</v>
      </c>
      <c r="E891" s="167">
        <v>0</v>
      </c>
      <c r="F891" s="172">
        <v>0</v>
      </c>
    </row>
    <row r="892" spans="1:6" x14ac:dyDescent="0.2">
      <c r="A892" s="26">
        <v>827</v>
      </c>
      <c r="B892" s="151" t="s">
        <v>540</v>
      </c>
      <c r="C892" s="168">
        <v>828</v>
      </c>
      <c r="D892" s="167">
        <v>850</v>
      </c>
      <c r="E892" s="167">
        <v>855</v>
      </c>
      <c r="F892" s="172">
        <v>855</v>
      </c>
    </row>
    <row r="893" spans="1:6" x14ac:dyDescent="0.2">
      <c r="A893" s="26">
        <v>828</v>
      </c>
      <c r="B893" s="151" t="s">
        <v>563</v>
      </c>
      <c r="C893" s="168">
        <v>350</v>
      </c>
      <c r="D893" s="167">
        <v>334</v>
      </c>
      <c r="E893" s="167">
        <v>332</v>
      </c>
      <c r="F893" s="172">
        <v>332</v>
      </c>
    </row>
    <row r="894" spans="1:6" x14ac:dyDescent="0.2">
      <c r="A894" s="26">
        <v>829</v>
      </c>
      <c r="B894" s="151" t="s">
        <v>1018</v>
      </c>
      <c r="C894" s="168">
        <v>0</v>
      </c>
      <c r="D894" s="167">
        <v>0</v>
      </c>
      <c r="E894" s="167">
        <v>0</v>
      </c>
      <c r="F894" s="172">
        <v>0</v>
      </c>
    </row>
    <row r="895" spans="1:6" x14ac:dyDescent="0.2">
      <c r="A895" s="26">
        <v>830</v>
      </c>
      <c r="B895" s="151" t="s">
        <v>161</v>
      </c>
      <c r="C895" s="168">
        <v>5</v>
      </c>
      <c r="D895" s="167">
        <v>5</v>
      </c>
      <c r="E895" s="167">
        <v>5</v>
      </c>
      <c r="F895" s="172">
        <v>0</v>
      </c>
    </row>
    <row r="896" spans="1:6" x14ac:dyDescent="0.2">
      <c r="A896" s="26">
        <v>831</v>
      </c>
      <c r="B896" s="151" t="s">
        <v>50</v>
      </c>
      <c r="C896" s="168">
        <v>1017</v>
      </c>
      <c r="D896" s="167">
        <v>1038</v>
      </c>
      <c r="E896" s="167">
        <v>1055</v>
      </c>
      <c r="F896" s="172">
        <v>1055</v>
      </c>
    </row>
    <row r="897" spans="1:6" x14ac:dyDescent="0.2">
      <c r="A897" s="26">
        <v>832</v>
      </c>
      <c r="B897" s="151" t="s">
        <v>745</v>
      </c>
      <c r="C897" s="168">
        <v>294</v>
      </c>
      <c r="D897" s="167">
        <v>294</v>
      </c>
      <c r="E897" s="167">
        <v>294</v>
      </c>
      <c r="F897" s="172">
        <v>294</v>
      </c>
    </row>
    <row r="898" spans="1:6" x14ac:dyDescent="0.2">
      <c r="A898" s="26">
        <v>833</v>
      </c>
      <c r="B898" s="151" t="s">
        <v>1019</v>
      </c>
      <c r="C898" s="168">
        <v>0</v>
      </c>
      <c r="D898" s="167">
        <v>0</v>
      </c>
      <c r="E898" s="167">
        <v>0</v>
      </c>
      <c r="F898" s="172">
        <v>0</v>
      </c>
    </row>
    <row r="899" spans="1:6" x14ac:dyDescent="0.2">
      <c r="A899" s="26">
        <v>834</v>
      </c>
      <c r="B899" s="151" t="s">
        <v>936</v>
      </c>
      <c r="C899" s="168">
        <v>0</v>
      </c>
      <c r="D899" s="167">
        <v>0</v>
      </c>
      <c r="E899" s="167">
        <v>0</v>
      </c>
      <c r="F899" s="172">
        <v>0</v>
      </c>
    </row>
    <row r="900" spans="1:6" x14ac:dyDescent="0.2">
      <c r="A900" s="26">
        <v>835</v>
      </c>
      <c r="B900" s="151" t="s">
        <v>413</v>
      </c>
      <c r="C900" s="168">
        <v>2240</v>
      </c>
      <c r="D900" s="167">
        <v>2178</v>
      </c>
      <c r="E900" s="167">
        <v>2232</v>
      </c>
      <c r="F900" s="172">
        <v>2232</v>
      </c>
    </row>
    <row r="901" spans="1:6" x14ac:dyDescent="0.2">
      <c r="A901" s="26">
        <v>836</v>
      </c>
      <c r="B901" s="151" t="s">
        <v>1087</v>
      </c>
      <c r="C901" s="168">
        <v>75</v>
      </c>
      <c r="D901" s="167">
        <v>75</v>
      </c>
      <c r="E901" s="167">
        <v>75</v>
      </c>
      <c r="F901" s="172">
        <v>75</v>
      </c>
    </row>
    <row r="902" spans="1:6" x14ac:dyDescent="0.2">
      <c r="A902" s="26">
        <v>837</v>
      </c>
      <c r="B902" s="151" t="s">
        <v>499</v>
      </c>
      <c r="C902" s="168">
        <v>33</v>
      </c>
      <c r="D902" s="167">
        <v>33</v>
      </c>
      <c r="E902" s="167">
        <v>33</v>
      </c>
      <c r="F902" s="172">
        <v>32</v>
      </c>
    </row>
    <row r="903" spans="1:6" x14ac:dyDescent="0.2">
      <c r="A903" s="26">
        <v>838</v>
      </c>
      <c r="B903" s="151" t="s">
        <v>336</v>
      </c>
      <c r="C903" s="168">
        <v>202</v>
      </c>
      <c r="D903" s="167">
        <v>202</v>
      </c>
      <c r="E903" s="167">
        <v>202</v>
      </c>
      <c r="F903" s="172">
        <v>202</v>
      </c>
    </row>
    <row r="904" spans="1:6" x14ac:dyDescent="0.2">
      <c r="A904" s="26">
        <v>839</v>
      </c>
      <c r="B904" s="151" t="s">
        <v>291</v>
      </c>
      <c r="C904" s="167">
        <v>488</v>
      </c>
      <c r="D904" s="167">
        <v>488</v>
      </c>
      <c r="E904" s="167">
        <v>488</v>
      </c>
      <c r="F904" s="172">
        <v>483</v>
      </c>
    </row>
    <row r="905" spans="1:6" x14ac:dyDescent="0.2">
      <c r="A905" s="26">
        <v>840</v>
      </c>
      <c r="B905" s="151" t="s">
        <v>200</v>
      </c>
      <c r="C905" s="168">
        <v>91</v>
      </c>
      <c r="D905" s="167">
        <v>91</v>
      </c>
      <c r="E905" s="167">
        <v>91</v>
      </c>
      <c r="F905" s="172">
        <v>2</v>
      </c>
    </row>
    <row r="906" spans="1:6" x14ac:dyDescent="0.2">
      <c r="A906" s="26">
        <v>841</v>
      </c>
      <c r="B906" s="151" t="s">
        <v>1020</v>
      </c>
      <c r="C906" s="168">
        <v>0</v>
      </c>
      <c r="D906" s="167">
        <v>0</v>
      </c>
      <c r="E906" s="167">
        <v>0</v>
      </c>
      <c r="F906" s="172">
        <v>0</v>
      </c>
    </row>
    <row r="907" spans="1:6" x14ac:dyDescent="0.2">
      <c r="A907" s="26">
        <v>842</v>
      </c>
      <c r="B907" s="151" t="s">
        <v>51</v>
      </c>
      <c r="C907" s="168">
        <v>179</v>
      </c>
      <c r="D907" s="167">
        <v>179</v>
      </c>
      <c r="E907" s="167">
        <v>179</v>
      </c>
      <c r="F907" s="172">
        <v>0</v>
      </c>
    </row>
    <row r="908" spans="1:6" x14ac:dyDescent="0.2">
      <c r="A908" s="26">
        <v>843</v>
      </c>
      <c r="B908" s="151" t="s">
        <v>201</v>
      </c>
      <c r="C908" s="168">
        <v>247</v>
      </c>
      <c r="D908" s="167">
        <v>247</v>
      </c>
      <c r="E908" s="167">
        <v>247</v>
      </c>
      <c r="F908" s="172">
        <v>247</v>
      </c>
    </row>
    <row r="909" spans="1:6" x14ac:dyDescent="0.2">
      <c r="A909" s="26">
        <v>844</v>
      </c>
      <c r="B909" s="151" t="s">
        <v>442</v>
      </c>
      <c r="C909" s="168">
        <v>0</v>
      </c>
      <c r="D909" s="167">
        <v>0</v>
      </c>
      <c r="E909" s="167">
        <v>0</v>
      </c>
      <c r="F909" s="172">
        <v>0</v>
      </c>
    </row>
    <row r="910" spans="1:6" x14ac:dyDescent="0.2">
      <c r="A910" s="26">
        <v>845</v>
      </c>
      <c r="B910" s="151" t="s">
        <v>796</v>
      </c>
      <c r="C910" s="168">
        <v>458</v>
      </c>
      <c r="D910" s="167">
        <v>492</v>
      </c>
      <c r="E910" s="167">
        <v>534</v>
      </c>
      <c r="F910" s="172">
        <v>534</v>
      </c>
    </row>
    <row r="911" spans="1:6" x14ac:dyDescent="0.2">
      <c r="A911" s="26">
        <v>846</v>
      </c>
      <c r="B911" s="151" t="s">
        <v>71</v>
      </c>
      <c r="C911" s="168">
        <v>270</v>
      </c>
      <c r="D911" s="167">
        <v>270</v>
      </c>
      <c r="E911" s="167">
        <v>270</v>
      </c>
      <c r="F911" s="172">
        <v>270</v>
      </c>
    </row>
    <row r="912" spans="1:6" x14ac:dyDescent="0.2">
      <c r="A912" s="26">
        <v>847</v>
      </c>
      <c r="B912" s="151" t="s">
        <v>320</v>
      </c>
      <c r="C912" s="168">
        <v>8</v>
      </c>
      <c r="D912" s="167">
        <v>8</v>
      </c>
      <c r="E912" s="167">
        <v>8</v>
      </c>
      <c r="F912" s="172">
        <v>8</v>
      </c>
    </row>
    <row r="913" spans="1:6" x14ac:dyDescent="0.2">
      <c r="A913" s="26">
        <v>848</v>
      </c>
      <c r="B913" s="151" t="s">
        <v>87</v>
      </c>
      <c r="C913" s="168">
        <v>686</v>
      </c>
      <c r="D913" s="168">
        <v>686</v>
      </c>
      <c r="E913" s="168">
        <v>686</v>
      </c>
      <c r="F913" s="172">
        <v>0</v>
      </c>
    </row>
    <row r="914" spans="1:6" x14ac:dyDescent="0.2">
      <c r="A914" s="26">
        <v>849</v>
      </c>
      <c r="B914" s="151" t="s">
        <v>443</v>
      </c>
      <c r="C914" s="168">
        <v>1460</v>
      </c>
      <c r="D914" s="167">
        <v>1460</v>
      </c>
      <c r="E914" s="167">
        <v>1460</v>
      </c>
      <c r="F914" s="172">
        <v>1460</v>
      </c>
    </row>
    <row r="915" spans="1:6" x14ac:dyDescent="0.2">
      <c r="A915" s="26">
        <v>850</v>
      </c>
      <c r="B915" s="151" t="s">
        <v>701</v>
      </c>
      <c r="C915" s="168">
        <v>3</v>
      </c>
      <c r="D915" s="167">
        <v>3</v>
      </c>
      <c r="E915" s="167">
        <v>3</v>
      </c>
      <c r="F915" s="172">
        <v>3</v>
      </c>
    </row>
    <row r="916" spans="1:6" x14ac:dyDescent="0.2">
      <c r="A916" s="26">
        <v>851</v>
      </c>
      <c r="B916" s="151" t="s">
        <v>663</v>
      </c>
      <c r="C916" s="168">
        <v>100</v>
      </c>
      <c r="D916" s="167">
        <v>100</v>
      </c>
      <c r="E916" s="167">
        <v>100</v>
      </c>
      <c r="F916" s="172">
        <v>100</v>
      </c>
    </row>
    <row r="917" spans="1:6" x14ac:dyDescent="0.2">
      <c r="A917" s="26">
        <v>852</v>
      </c>
      <c r="B917" s="151" t="s">
        <v>13</v>
      </c>
      <c r="C917" s="168">
        <v>640</v>
      </c>
      <c r="D917" s="167">
        <v>658</v>
      </c>
      <c r="E917" s="167">
        <v>677</v>
      </c>
      <c r="F917" s="172">
        <v>677</v>
      </c>
    </row>
    <row r="918" spans="1:6" x14ac:dyDescent="0.2">
      <c r="A918" s="26">
        <v>853</v>
      </c>
      <c r="B918" s="151" t="s">
        <v>202</v>
      </c>
      <c r="C918" s="168">
        <v>15</v>
      </c>
      <c r="D918" s="167">
        <v>15</v>
      </c>
      <c r="E918" s="167">
        <v>15</v>
      </c>
      <c r="F918" s="172">
        <v>0</v>
      </c>
    </row>
    <row r="919" spans="1:6" x14ac:dyDescent="0.2">
      <c r="A919" s="26">
        <v>854</v>
      </c>
      <c r="B919" s="151" t="s">
        <v>139</v>
      </c>
      <c r="C919" s="168">
        <v>0</v>
      </c>
      <c r="D919" s="167">
        <v>0</v>
      </c>
      <c r="E919" s="167">
        <v>0</v>
      </c>
      <c r="F919" s="172">
        <v>0</v>
      </c>
    </row>
    <row r="920" spans="1:6" x14ac:dyDescent="0.2">
      <c r="A920" s="26">
        <v>855</v>
      </c>
      <c r="B920" s="151" t="s">
        <v>605</v>
      </c>
      <c r="C920" s="168">
        <v>15</v>
      </c>
      <c r="D920" s="167">
        <v>15</v>
      </c>
      <c r="E920" s="167">
        <v>15</v>
      </c>
      <c r="F920" s="172">
        <v>0</v>
      </c>
    </row>
    <row r="921" spans="1:6" x14ac:dyDescent="0.2">
      <c r="A921" s="26">
        <v>856</v>
      </c>
      <c r="B921" s="151" t="s">
        <v>797</v>
      </c>
      <c r="C921" s="168">
        <v>211</v>
      </c>
      <c r="D921" s="167">
        <v>193</v>
      </c>
      <c r="E921" s="167">
        <v>221</v>
      </c>
      <c r="F921" s="172">
        <v>221</v>
      </c>
    </row>
    <row r="922" spans="1:6" x14ac:dyDescent="0.2">
      <c r="A922" s="26">
        <v>857</v>
      </c>
      <c r="B922" s="151" t="s">
        <v>1021</v>
      </c>
      <c r="C922" s="168">
        <v>47</v>
      </c>
      <c r="D922" s="168">
        <v>18</v>
      </c>
      <c r="E922" s="168">
        <v>7</v>
      </c>
      <c r="F922" s="172">
        <v>7</v>
      </c>
    </row>
    <row r="923" spans="1:6" x14ac:dyDescent="0.2">
      <c r="A923" s="26">
        <v>858</v>
      </c>
      <c r="B923" s="151" t="s">
        <v>140</v>
      </c>
      <c r="C923" s="168">
        <v>540</v>
      </c>
      <c r="D923" s="167">
        <v>540</v>
      </c>
      <c r="E923" s="167">
        <v>540</v>
      </c>
      <c r="F923" s="172">
        <v>2</v>
      </c>
    </row>
    <row r="924" spans="1:6" x14ac:dyDescent="0.2">
      <c r="A924" s="26">
        <v>859</v>
      </c>
      <c r="B924" s="151" t="s">
        <v>1022</v>
      </c>
      <c r="C924" s="168">
        <v>351</v>
      </c>
      <c r="D924" s="167">
        <v>386</v>
      </c>
      <c r="E924" s="167">
        <v>407</v>
      </c>
      <c r="F924" s="172">
        <v>407</v>
      </c>
    </row>
    <row r="925" spans="1:6" x14ac:dyDescent="0.2">
      <c r="A925" s="26">
        <v>860</v>
      </c>
      <c r="B925" s="151" t="s">
        <v>542</v>
      </c>
      <c r="C925" s="168">
        <v>63</v>
      </c>
      <c r="D925" s="167">
        <v>63</v>
      </c>
      <c r="E925" s="167">
        <v>63</v>
      </c>
      <c r="F925" s="172">
        <v>63</v>
      </c>
    </row>
    <row r="926" spans="1:6" x14ac:dyDescent="0.2">
      <c r="A926" s="26">
        <v>861</v>
      </c>
      <c r="B926" s="151" t="s">
        <v>141</v>
      </c>
      <c r="C926" s="168">
        <v>12</v>
      </c>
      <c r="D926" s="167">
        <v>12</v>
      </c>
      <c r="E926" s="167">
        <v>12</v>
      </c>
      <c r="F926" s="172">
        <v>0</v>
      </c>
    </row>
    <row r="927" spans="1:6" x14ac:dyDescent="0.2">
      <c r="A927" s="26">
        <v>862</v>
      </c>
      <c r="B927" s="151" t="s">
        <v>1023</v>
      </c>
      <c r="C927" s="168">
        <v>0</v>
      </c>
      <c r="D927" s="167">
        <v>0</v>
      </c>
      <c r="E927" s="167">
        <v>0</v>
      </c>
      <c r="F927" s="172">
        <v>0</v>
      </c>
    </row>
    <row r="928" spans="1:6" x14ac:dyDescent="0.2">
      <c r="A928" s="26">
        <v>863</v>
      </c>
      <c r="B928" s="151" t="s">
        <v>337</v>
      </c>
      <c r="C928" s="168">
        <v>53</v>
      </c>
      <c r="D928" s="167">
        <v>55</v>
      </c>
      <c r="E928" s="167">
        <v>58</v>
      </c>
      <c r="F928" s="172">
        <v>58</v>
      </c>
    </row>
    <row r="929" spans="1:6" x14ac:dyDescent="0.2">
      <c r="A929" s="26">
        <v>864</v>
      </c>
      <c r="B929" s="151" t="s">
        <v>746</v>
      </c>
      <c r="C929" s="168">
        <v>0</v>
      </c>
      <c r="D929" s="167">
        <v>0</v>
      </c>
      <c r="E929" s="167">
        <v>0</v>
      </c>
      <c r="F929" s="172">
        <v>0</v>
      </c>
    </row>
    <row r="930" spans="1:6" x14ac:dyDescent="0.2">
      <c r="A930" s="26">
        <v>865</v>
      </c>
      <c r="B930" s="151" t="s">
        <v>1024</v>
      </c>
      <c r="C930" s="168">
        <v>0</v>
      </c>
      <c r="D930" s="167">
        <v>0</v>
      </c>
      <c r="E930" s="167">
        <v>0</v>
      </c>
      <c r="F930" s="172">
        <v>0</v>
      </c>
    </row>
    <row r="931" spans="1:6" x14ac:dyDescent="0.2">
      <c r="A931" s="26">
        <v>866</v>
      </c>
      <c r="B931" s="151" t="s">
        <v>798</v>
      </c>
      <c r="C931" s="168">
        <v>0</v>
      </c>
      <c r="D931" s="167">
        <v>43</v>
      </c>
      <c r="E931" s="167">
        <v>43</v>
      </c>
      <c r="F931" s="172">
        <v>43</v>
      </c>
    </row>
    <row r="932" spans="1:6" x14ac:dyDescent="0.2">
      <c r="A932" s="26">
        <v>867</v>
      </c>
      <c r="B932" s="151" t="s">
        <v>1025</v>
      </c>
      <c r="C932" s="168">
        <v>0</v>
      </c>
      <c r="D932" s="167">
        <v>0</v>
      </c>
      <c r="E932" s="167">
        <v>0</v>
      </c>
      <c r="F932" s="172">
        <v>0</v>
      </c>
    </row>
    <row r="933" spans="1:6" x14ac:dyDescent="0.2">
      <c r="A933" s="26">
        <v>868</v>
      </c>
      <c r="B933" s="151" t="s">
        <v>606</v>
      </c>
      <c r="C933" s="168">
        <v>134</v>
      </c>
      <c r="D933" s="168">
        <v>134</v>
      </c>
      <c r="E933" s="168">
        <v>134</v>
      </c>
      <c r="F933" s="172">
        <v>134</v>
      </c>
    </row>
    <row r="934" spans="1:6" x14ac:dyDescent="0.2">
      <c r="A934" s="26">
        <v>869</v>
      </c>
      <c r="B934" s="151" t="s">
        <v>469</v>
      </c>
      <c r="C934" s="168">
        <v>1108</v>
      </c>
      <c r="D934" s="167">
        <v>1108</v>
      </c>
      <c r="E934" s="167">
        <v>1108</v>
      </c>
      <c r="F934" s="172">
        <v>1108</v>
      </c>
    </row>
    <row r="935" spans="1:6" x14ac:dyDescent="0.2">
      <c r="A935" s="26">
        <v>870</v>
      </c>
      <c r="B935" s="151" t="s">
        <v>564</v>
      </c>
      <c r="C935" s="168">
        <v>136</v>
      </c>
      <c r="D935" s="167">
        <v>438</v>
      </c>
      <c r="E935" s="167">
        <v>438</v>
      </c>
      <c r="F935" s="172">
        <v>438</v>
      </c>
    </row>
    <row r="936" spans="1:6" x14ac:dyDescent="0.2">
      <c r="A936" s="26">
        <v>871</v>
      </c>
      <c r="B936" s="151" t="s">
        <v>1088</v>
      </c>
      <c r="C936" s="168">
        <v>0</v>
      </c>
      <c r="D936" s="167">
        <v>0</v>
      </c>
      <c r="E936" s="167">
        <v>0</v>
      </c>
      <c r="F936" s="172">
        <v>0</v>
      </c>
    </row>
    <row r="937" spans="1:6" x14ac:dyDescent="0.2">
      <c r="A937" s="26">
        <v>872</v>
      </c>
      <c r="B937" s="151" t="s">
        <v>622</v>
      </c>
      <c r="C937" s="168">
        <v>94</v>
      </c>
      <c r="D937" s="167">
        <v>94</v>
      </c>
      <c r="E937" s="167">
        <v>94</v>
      </c>
      <c r="F937" s="172">
        <v>94</v>
      </c>
    </row>
    <row r="938" spans="1:6" x14ac:dyDescent="0.2">
      <c r="A938" s="26">
        <v>873</v>
      </c>
      <c r="B938" s="151" t="s">
        <v>747</v>
      </c>
      <c r="C938" s="168">
        <v>0</v>
      </c>
      <c r="D938" s="167">
        <v>0</v>
      </c>
      <c r="E938" s="167">
        <v>0</v>
      </c>
      <c r="F938" s="172">
        <v>0</v>
      </c>
    </row>
    <row r="939" spans="1:6" x14ac:dyDescent="0.2">
      <c r="A939" s="26">
        <v>874</v>
      </c>
      <c r="B939" s="151" t="s">
        <v>702</v>
      </c>
      <c r="C939" s="168">
        <v>1</v>
      </c>
      <c r="D939" s="167">
        <v>1</v>
      </c>
      <c r="E939" s="167">
        <v>1</v>
      </c>
      <c r="F939" s="172">
        <v>1</v>
      </c>
    </row>
    <row r="940" spans="1:6" x14ac:dyDescent="0.2">
      <c r="A940" s="26">
        <v>875</v>
      </c>
      <c r="B940" s="151" t="s">
        <v>543</v>
      </c>
      <c r="C940" s="168">
        <v>18</v>
      </c>
      <c r="D940" s="167">
        <v>18</v>
      </c>
      <c r="E940" s="167">
        <v>18</v>
      </c>
      <c r="F940" s="172">
        <v>18</v>
      </c>
    </row>
    <row r="941" spans="1:6" x14ac:dyDescent="0.2">
      <c r="A941" s="26">
        <v>876</v>
      </c>
      <c r="B941" s="151" t="s">
        <v>52</v>
      </c>
      <c r="C941" s="168">
        <v>48</v>
      </c>
      <c r="D941" s="167">
        <v>47</v>
      </c>
      <c r="E941" s="167">
        <v>47</v>
      </c>
      <c r="F941" s="172">
        <v>47</v>
      </c>
    </row>
    <row r="942" spans="1:6" x14ac:dyDescent="0.2">
      <c r="A942" s="26">
        <v>877</v>
      </c>
      <c r="B942" s="151" t="s">
        <v>287</v>
      </c>
      <c r="C942" s="168">
        <v>39</v>
      </c>
      <c r="D942" s="167">
        <v>39</v>
      </c>
      <c r="E942" s="167">
        <v>40</v>
      </c>
      <c r="F942" s="172">
        <v>40</v>
      </c>
    </row>
    <row r="943" spans="1:6" x14ac:dyDescent="0.2">
      <c r="A943" s="26">
        <v>878</v>
      </c>
      <c r="B943" s="151" t="s">
        <v>338</v>
      </c>
      <c r="C943" s="168">
        <v>10595</v>
      </c>
      <c r="D943" s="167">
        <v>10687</v>
      </c>
      <c r="E943" s="167">
        <v>10229</v>
      </c>
      <c r="F943" s="172">
        <v>10229</v>
      </c>
    </row>
    <row r="944" spans="1:6" x14ac:dyDescent="0.2">
      <c r="A944" s="26">
        <v>879</v>
      </c>
      <c r="B944" s="151" t="s">
        <v>339</v>
      </c>
      <c r="C944" s="168">
        <v>573</v>
      </c>
      <c r="D944" s="167">
        <v>573</v>
      </c>
      <c r="E944" s="167">
        <v>573</v>
      </c>
      <c r="F944" s="172">
        <v>0</v>
      </c>
    </row>
    <row r="945" spans="1:6" x14ac:dyDescent="0.2">
      <c r="A945" s="26">
        <v>880</v>
      </c>
      <c r="B945" s="151" t="s">
        <v>703</v>
      </c>
      <c r="C945" s="168">
        <v>184</v>
      </c>
      <c r="D945" s="167">
        <v>184</v>
      </c>
      <c r="E945" s="167">
        <v>184</v>
      </c>
      <c r="F945" s="172">
        <v>183</v>
      </c>
    </row>
    <row r="946" spans="1:6" x14ac:dyDescent="0.2">
      <c r="A946" s="26">
        <v>881</v>
      </c>
      <c r="B946" s="151" t="s">
        <v>98</v>
      </c>
      <c r="C946" s="168">
        <v>582</v>
      </c>
      <c r="D946" s="167">
        <v>555</v>
      </c>
      <c r="E946" s="167">
        <v>510</v>
      </c>
      <c r="F946" s="172">
        <v>510</v>
      </c>
    </row>
    <row r="947" spans="1:6" x14ac:dyDescent="0.2">
      <c r="A947" s="26">
        <v>882</v>
      </c>
      <c r="B947" s="151" t="s">
        <v>1026</v>
      </c>
      <c r="C947" s="168">
        <v>1569</v>
      </c>
      <c r="D947" s="167">
        <v>1569</v>
      </c>
      <c r="E947" s="167">
        <v>1569</v>
      </c>
      <c r="F947" s="172">
        <v>1569</v>
      </c>
    </row>
    <row r="948" spans="1:6" x14ac:dyDescent="0.2">
      <c r="A948" s="26">
        <v>883</v>
      </c>
      <c r="B948" s="151" t="s">
        <v>937</v>
      </c>
      <c r="C948" s="168">
        <v>0</v>
      </c>
      <c r="D948" s="167">
        <v>0</v>
      </c>
      <c r="E948" s="167">
        <v>0</v>
      </c>
      <c r="F948" s="172">
        <v>0</v>
      </c>
    </row>
    <row r="949" spans="1:6" x14ac:dyDescent="0.2">
      <c r="A949" s="26">
        <v>884</v>
      </c>
      <c r="B949" s="151" t="s">
        <v>1089</v>
      </c>
      <c r="C949" s="168">
        <v>0</v>
      </c>
      <c r="D949" s="167">
        <v>0</v>
      </c>
      <c r="E949" s="167">
        <v>0</v>
      </c>
      <c r="F949" s="172">
        <v>0</v>
      </c>
    </row>
    <row r="950" spans="1:6" x14ac:dyDescent="0.2">
      <c r="A950" s="26">
        <v>885</v>
      </c>
      <c r="B950" s="151" t="s">
        <v>1090</v>
      </c>
      <c r="C950" s="168">
        <v>0</v>
      </c>
      <c r="D950" s="167">
        <v>0</v>
      </c>
      <c r="E950" s="167">
        <v>0</v>
      </c>
      <c r="F950" s="172">
        <v>0</v>
      </c>
    </row>
    <row r="951" spans="1:6" x14ac:dyDescent="0.2">
      <c r="A951" s="26">
        <v>886</v>
      </c>
      <c r="B951" s="151" t="s">
        <v>938</v>
      </c>
      <c r="C951" s="168">
        <v>0</v>
      </c>
      <c r="D951" s="167">
        <v>0</v>
      </c>
      <c r="E951" s="167">
        <v>0</v>
      </c>
      <c r="F951" s="172">
        <v>0</v>
      </c>
    </row>
    <row r="952" spans="1:6" x14ac:dyDescent="0.2">
      <c r="A952" s="26">
        <v>887</v>
      </c>
      <c r="B952" s="151" t="s">
        <v>53</v>
      </c>
      <c r="C952" s="168">
        <v>654</v>
      </c>
      <c r="D952" s="167">
        <v>654</v>
      </c>
      <c r="E952" s="167">
        <v>654</v>
      </c>
      <c r="F952" s="172">
        <v>0</v>
      </c>
    </row>
    <row r="953" spans="1:6" x14ac:dyDescent="0.2">
      <c r="A953" s="26">
        <v>888</v>
      </c>
      <c r="B953" s="151" t="s">
        <v>361</v>
      </c>
      <c r="C953" s="168">
        <v>293</v>
      </c>
      <c r="D953" s="167">
        <v>293</v>
      </c>
      <c r="E953" s="167">
        <v>293</v>
      </c>
      <c r="F953" s="172">
        <v>293</v>
      </c>
    </row>
    <row r="954" spans="1:6" x14ac:dyDescent="0.2">
      <c r="A954" s="26">
        <v>889</v>
      </c>
      <c r="B954" s="151" t="s">
        <v>444</v>
      </c>
      <c r="C954" s="168">
        <v>66</v>
      </c>
      <c r="D954" s="167">
        <v>66</v>
      </c>
      <c r="E954" s="167">
        <v>66</v>
      </c>
      <c r="F954" s="173">
        <v>66</v>
      </c>
    </row>
    <row r="955" spans="1:6" x14ac:dyDescent="0.2">
      <c r="A955" s="26">
        <v>890</v>
      </c>
      <c r="B955" s="151" t="s">
        <v>704</v>
      </c>
      <c r="C955" s="168">
        <v>9</v>
      </c>
      <c r="D955" s="167">
        <v>9</v>
      </c>
      <c r="E955" s="167">
        <v>9</v>
      </c>
      <c r="F955" s="173">
        <v>9</v>
      </c>
    </row>
    <row r="956" spans="1:6" x14ac:dyDescent="0.2">
      <c r="A956" s="26">
        <v>891</v>
      </c>
      <c r="B956" s="151" t="s">
        <v>1091</v>
      </c>
      <c r="C956" s="168">
        <v>880</v>
      </c>
      <c r="D956" s="167">
        <v>880</v>
      </c>
      <c r="E956" s="167">
        <v>880</v>
      </c>
      <c r="F956" s="173">
        <v>880</v>
      </c>
    </row>
    <row r="957" spans="1:6" x14ac:dyDescent="0.2">
      <c r="A957" s="26">
        <v>892</v>
      </c>
      <c r="B957" s="151" t="s">
        <v>748</v>
      </c>
      <c r="C957" s="168">
        <v>130</v>
      </c>
      <c r="D957" s="167">
        <v>130</v>
      </c>
      <c r="E957" s="167">
        <v>130</v>
      </c>
      <c r="F957" s="173">
        <v>130</v>
      </c>
    </row>
    <row r="958" spans="1:6" x14ac:dyDescent="0.2">
      <c r="A958" s="26">
        <v>893</v>
      </c>
      <c r="B958" s="151" t="s">
        <v>705</v>
      </c>
      <c r="C958" s="168">
        <v>29</v>
      </c>
      <c r="D958" s="167">
        <v>29</v>
      </c>
      <c r="E958" s="167">
        <v>29</v>
      </c>
      <c r="F958" s="173">
        <v>29</v>
      </c>
    </row>
    <row r="959" spans="1:6" x14ac:dyDescent="0.2">
      <c r="A959" s="26">
        <v>894</v>
      </c>
      <c r="B959" s="151" t="s">
        <v>877</v>
      </c>
      <c r="C959" s="168">
        <v>0</v>
      </c>
      <c r="D959" s="167">
        <v>0</v>
      </c>
      <c r="E959" s="167">
        <v>33</v>
      </c>
      <c r="F959" s="173">
        <v>33</v>
      </c>
    </row>
    <row r="960" spans="1:6" x14ac:dyDescent="0.2">
      <c r="A960" s="26">
        <v>895</v>
      </c>
      <c r="B960" s="151" t="s">
        <v>500</v>
      </c>
      <c r="C960" s="168">
        <v>51</v>
      </c>
      <c r="D960" s="167">
        <v>96</v>
      </c>
      <c r="E960" s="167">
        <v>94</v>
      </c>
      <c r="F960" s="173">
        <v>94</v>
      </c>
    </row>
    <row r="961" spans="1:6" x14ac:dyDescent="0.2">
      <c r="A961" s="26">
        <v>896</v>
      </c>
      <c r="B961" s="151" t="s">
        <v>470</v>
      </c>
      <c r="C961" s="168">
        <v>286</v>
      </c>
      <c r="D961" s="167">
        <v>283</v>
      </c>
      <c r="E961" s="167">
        <v>292</v>
      </c>
      <c r="F961" s="173">
        <v>258</v>
      </c>
    </row>
    <row r="962" spans="1:6" x14ac:dyDescent="0.2">
      <c r="A962" s="26">
        <v>897</v>
      </c>
      <c r="B962" s="151" t="s">
        <v>162</v>
      </c>
      <c r="C962" s="168">
        <v>2603</v>
      </c>
      <c r="D962" s="167">
        <v>2656</v>
      </c>
      <c r="E962" s="167">
        <v>2740</v>
      </c>
      <c r="F962" s="173">
        <v>2501</v>
      </c>
    </row>
    <row r="963" spans="1:6" x14ac:dyDescent="0.2">
      <c r="A963" s="26">
        <v>898</v>
      </c>
      <c r="B963" s="151" t="s">
        <v>414</v>
      </c>
      <c r="C963" s="168">
        <v>76</v>
      </c>
      <c r="D963" s="167">
        <v>76</v>
      </c>
      <c r="E963" s="167">
        <v>76</v>
      </c>
      <c r="F963" s="173">
        <v>76</v>
      </c>
    </row>
    <row r="964" spans="1:6" x14ac:dyDescent="0.2">
      <c r="A964" s="26">
        <v>899</v>
      </c>
      <c r="B964" s="151" t="s">
        <v>72</v>
      </c>
      <c r="C964" s="168">
        <v>0</v>
      </c>
      <c r="D964" s="167">
        <v>0</v>
      </c>
      <c r="E964" s="167">
        <v>0</v>
      </c>
      <c r="F964" s="173">
        <v>0</v>
      </c>
    </row>
    <row r="965" spans="1:6" x14ac:dyDescent="0.2">
      <c r="A965" s="26">
        <v>900</v>
      </c>
      <c r="B965" s="151" t="s">
        <v>163</v>
      </c>
      <c r="C965" s="168">
        <v>630</v>
      </c>
      <c r="D965" s="167">
        <v>630</v>
      </c>
      <c r="E965" s="167">
        <v>630</v>
      </c>
      <c r="F965" s="173">
        <v>0</v>
      </c>
    </row>
    <row r="966" spans="1:6" x14ac:dyDescent="0.2">
      <c r="A966" s="26">
        <v>901</v>
      </c>
      <c r="B966" s="151" t="s">
        <v>142</v>
      </c>
      <c r="C966" s="168">
        <v>1286</v>
      </c>
      <c r="D966" s="167">
        <v>1286</v>
      </c>
      <c r="E966" s="167">
        <v>1286</v>
      </c>
      <c r="F966" s="173">
        <v>67</v>
      </c>
    </row>
    <row r="967" spans="1:6" x14ac:dyDescent="0.2">
      <c r="A967" s="26">
        <v>902</v>
      </c>
      <c r="B967" s="151" t="s">
        <v>1092</v>
      </c>
      <c r="C967" s="168">
        <v>0</v>
      </c>
      <c r="D967" s="167">
        <v>0</v>
      </c>
      <c r="E967" s="167">
        <v>0</v>
      </c>
      <c r="F967" s="173">
        <v>0</v>
      </c>
    </row>
    <row r="968" spans="1:6" x14ac:dyDescent="0.2">
      <c r="A968" s="26">
        <v>903</v>
      </c>
      <c r="B968" s="151" t="s">
        <v>415</v>
      </c>
      <c r="C968" s="168">
        <v>347</v>
      </c>
      <c r="D968" s="167">
        <v>347</v>
      </c>
      <c r="E968" s="167">
        <v>347</v>
      </c>
      <c r="F968" s="173">
        <v>347</v>
      </c>
    </row>
    <row r="969" spans="1:6" x14ac:dyDescent="0.2">
      <c r="A969" s="26">
        <v>904</v>
      </c>
      <c r="B969" s="151" t="s">
        <v>623</v>
      </c>
      <c r="C969" s="168">
        <v>82</v>
      </c>
      <c r="D969" s="167">
        <v>82</v>
      </c>
      <c r="E969" s="167">
        <v>82</v>
      </c>
      <c r="F969" s="173">
        <v>0</v>
      </c>
    </row>
    <row r="970" spans="1:6" x14ac:dyDescent="0.2">
      <c r="A970" s="26">
        <v>905</v>
      </c>
      <c r="B970" s="151" t="s">
        <v>88</v>
      </c>
      <c r="C970" s="168">
        <v>123</v>
      </c>
      <c r="D970" s="167">
        <v>123</v>
      </c>
      <c r="E970" s="167">
        <v>123</v>
      </c>
      <c r="F970" s="173">
        <v>123</v>
      </c>
    </row>
    <row r="971" spans="1:6" x14ac:dyDescent="0.2">
      <c r="A971" s="26">
        <v>906</v>
      </c>
      <c r="B971" s="151" t="s">
        <v>54</v>
      </c>
      <c r="C971" s="168">
        <v>100</v>
      </c>
      <c r="D971" s="167">
        <v>200</v>
      </c>
      <c r="E971" s="167">
        <v>300</v>
      </c>
      <c r="F971" s="173">
        <v>300</v>
      </c>
    </row>
    <row r="972" spans="1:6" x14ac:dyDescent="0.2">
      <c r="A972" s="26">
        <v>907</v>
      </c>
      <c r="B972" s="151" t="s">
        <v>1027</v>
      </c>
      <c r="C972" s="168">
        <v>0</v>
      </c>
      <c r="D972" s="167">
        <v>0</v>
      </c>
      <c r="E972" s="167">
        <v>0</v>
      </c>
      <c r="F972" s="173">
        <v>0</v>
      </c>
    </row>
    <row r="973" spans="1:6" x14ac:dyDescent="0.2">
      <c r="A973" s="26">
        <v>908</v>
      </c>
      <c r="B973" s="151" t="s">
        <v>73</v>
      </c>
      <c r="C973" s="168">
        <v>434</v>
      </c>
      <c r="D973" s="167">
        <v>431</v>
      </c>
      <c r="E973" s="167">
        <v>401</v>
      </c>
      <c r="F973" s="173">
        <v>401</v>
      </c>
    </row>
    <row r="974" spans="1:6" x14ac:dyDescent="0.2">
      <c r="A974" s="26">
        <v>909</v>
      </c>
      <c r="B974" s="151" t="s">
        <v>55</v>
      </c>
      <c r="C974" s="168">
        <v>450</v>
      </c>
      <c r="D974" s="167">
        <v>450</v>
      </c>
      <c r="E974" s="167">
        <v>450</v>
      </c>
      <c r="F974" s="173">
        <v>450</v>
      </c>
    </row>
    <row r="975" spans="1:6" x14ac:dyDescent="0.2">
      <c r="A975" s="26">
        <v>910</v>
      </c>
      <c r="B975" s="151" t="s">
        <v>1028</v>
      </c>
      <c r="C975" s="168">
        <v>0</v>
      </c>
      <c r="D975" s="167">
        <v>0</v>
      </c>
      <c r="E975" s="167">
        <v>0</v>
      </c>
      <c r="F975" s="173">
        <v>0</v>
      </c>
    </row>
    <row r="976" spans="1:6" ht="13.5" thickBot="1" x14ac:dyDescent="0.25">
      <c r="A976" s="26">
        <v>911</v>
      </c>
      <c r="B976" s="151" t="s">
        <v>607</v>
      </c>
      <c r="C976" s="168">
        <v>162</v>
      </c>
      <c r="D976" s="167">
        <v>162</v>
      </c>
      <c r="E976" s="167">
        <v>162</v>
      </c>
      <c r="F976" s="173">
        <v>162</v>
      </c>
    </row>
    <row r="977" spans="1:6" ht="13.5" thickBot="1" x14ac:dyDescent="0.25">
      <c r="A977" s="220" t="s">
        <v>502</v>
      </c>
      <c r="B977" s="221"/>
      <c r="C977" s="171">
        <f>SUM(C11:C976)</f>
        <v>2554018</v>
      </c>
      <c r="D977" s="171">
        <f>SUM(D11:D976)</f>
        <v>2576932</v>
      </c>
      <c r="E977" s="171">
        <f>SUM(E11:E976)</f>
        <v>2586630</v>
      </c>
      <c r="F977" s="171">
        <f>+SUM(F11:F976)</f>
        <v>2491777</v>
      </c>
    </row>
    <row r="978" spans="1:6" x14ac:dyDescent="0.2">
      <c r="A978" s="222" t="s">
        <v>293</v>
      </c>
      <c r="B978" s="152" t="s">
        <v>27</v>
      </c>
      <c r="C978" s="153">
        <v>5727190</v>
      </c>
      <c r="D978" s="153">
        <v>5748511</v>
      </c>
      <c r="E978" s="153">
        <v>5751495</v>
      </c>
      <c r="F978" s="225"/>
    </row>
    <row r="979" spans="1:6" x14ac:dyDescent="0.2">
      <c r="A979" s="223"/>
      <c r="B979" s="40" t="s">
        <v>127</v>
      </c>
      <c r="C979" s="37">
        <v>1299732</v>
      </c>
      <c r="D979" s="37">
        <v>1309693</v>
      </c>
      <c r="E979" s="37">
        <v>1304579</v>
      </c>
      <c r="F979" s="226"/>
    </row>
    <row r="980" spans="1:6" ht="13.5" thickBot="1" x14ac:dyDescent="0.25">
      <c r="A980" s="224"/>
      <c r="B980" s="154" t="s">
        <v>66</v>
      </c>
      <c r="C980" s="37">
        <v>3332751.4778400203</v>
      </c>
      <c r="D980" s="37">
        <v>3333440.3255407102</v>
      </c>
      <c r="E980" s="37">
        <v>3296452.7462601396</v>
      </c>
      <c r="F980" s="227"/>
    </row>
    <row r="981" spans="1:6" ht="21" thickBot="1" x14ac:dyDescent="0.25">
      <c r="A981" s="228" t="s">
        <v>4</v>
      </c>
      <c r="B981" s="228"/>
      <c r="C981" s="140">
        <f>SUM(C977:C980)</f>
        <v>12913691.477840021</v>
      </c>
      <c r="D981" s="140">
        <f>SUM(D977:D980)</f>
        <v>12968576.32554071</v>
      </c>
      <c r="E981" s="140">
        <f>SUM(E977:E980)</f>
        <v>12939156.74626014</v>
      </c>
      <c r="F981" s="140">
        <f>SUM(F11:F980)-F977</f>
        <v>2491777</v>
      </c>
    </row>
    <row r="982" spans="1:6" x14ac:dyDescent="0.2">
      <c r="A982" s="16"/>
      <c r="B982" s="16"/>
      <c r="C982" s="142"/>
      <c r="D982" s="142"/>
      <c r="E982" s="142"/>
      <c r="F982" s="16"/>
    </row>
    <row r="983" spans="1:6" ht="15.75" x14ac:dyDescent="0.2">
      <c r="A983" s="16"/>
      <c r="B983" s="230" t="s">
        <v>939</v>
      </c>
      <c r="C983" s="230"/>
      <c r="D983" s="230"/>
      <c r="E983" s="230"/>
      <c r="F983" s="230"/>
    </row>
    <row r="984" spans="1:6" ht="41.25" customHeight="1" x14ac:dyDescent="0.2">
      <c r="A984" s="16"/>
      <c r="B984" s="27" t="s">
        <v>0</v>
      </c>
      <c r="C984" s="231" t="s">
        <v>152</v>
      </c>
      <c r="D984" s="231"/>
      <c r="E984" s="231"/>
      <c r="F984" s="231"/>
    </row>
    <row r="985" spans="1:6" x14ac:dyDescent="0.2">
      <c r="A985" s="16"/>
      <c r="B985" s="17"/>
      <c r="C985" s="229"/>
      <c r="D985" s="229"/>
      <c r="E985" s="229"/>
      <c r="F985" s="229"/>
    </row>
    <row r="986" spans="1:6" ht="26.25" customHeight="1" x14ac:dyDescent="0.2">
      <c r="A986" s="141" t="s">
        <v>509</v>
      </c>
      <c r="B986" s="219" t="s">
        <v>878</v>
      </c>
      <c r="C986" s="219"/>
      <c r="D986" s="219"/>
      <c r="E986" s="219"/>
      <c r="F986" s="219"/>
    </row>
    <row r="987" spans="1:6" ht="17.25" customHeight="1" x14ac:dyDescent="0.2">
      <c r="A987" s="141" t="s">
        <v>508</v>
      </c>
      <c r="B987" s="217" t="s">
        <v>474</v>
      </c>
      <c r="C987" s="218"/>
      <c r="D987" s="218"/>
      <c r="E987" s="218"/>
      <c r="F987" s="218"/>
    </row>
    <row r="988" spans="1:6" x14ac:dyDescent="0.2">
      <c r="A988" s="16"/>
      <c r="C988" s="51"/>
      <c r="D988" s="51"/>
      <c r="E988" s="52"/>
      <c r="F988" s="16"/>
    </row>
    <row r="989" spans="1:6" x14ac:dyDescent="0.2">
      <c r="A989" s="16"/>
      <c r="B989" s="16"/>
      <c r="C989" s="51"/>
      <c r="D989" s="51"/>
      <c r="E989" s="52"/>
      <c r="F989" s="16"/>
    </row>
    <row r="990" spans="1:6" x14ac:dyDescent="0.2">
      <c r="A990" s="16"/>
      <c r="B990" s="16"/>
      <c r="C990" s="16"/>
      <c r="D990" s="16"/>
      <c r="E990" s="16"/>
      <c r="F990" s="16"/>
    </row>
    <row r="991" spans="1:6" x14ac:dyDescent="0.2">
      <c r="A991" s="16"/>
      <c r="B991" s="16"/>
      <c r="C991" s="16"/>
      <c r="D991" s="16"/>
      <c r="E991" s="16"/>
      <c r="F991" s="16"/>
    </row>
    <row r="992" spans="1:6" x14ac:dyDescent="0.2">
      <c r="A992" s="16"/>
      <c r="B992" s="16"/>
      <c r="C992" s="16"/>
      <c r="D992" s="16"/>
      <c r="E992" s="16"/>
      <c r="F992" s="16"/>
    </row>
    <row r="993" spans="1:6" x14ac:dyDescent="0.2">
      <c r="A993" s="16"/>
      <c r="B993" s="16"/>
      <c r="C993" s="16"/>
      <c r="D993" s="16"/>
      <c r="E993" s="16"/>
      <c r="F993" s="16"/>
    </row>
    <row r="994" spans="1:6" x14ac:dyDescent="0.2">
      <c r="A994" s="16"/>
      <c r="B994" s="16"/>
      <c r="C994" s="16"/>
      <c r="D994" s="16"/>
      <c r="E994" s="16"/>
      <c r="F994" s="16"/>
    </row>
    <row r="995" spans="1:6" x14ac:dyDescent="0.2">
      <c r="A995" s="16"/>
      <c r="B995" s="16"/>
      <c r="C995" s="16"/>
      <c r="D995" s="16"/>
      <c r="E995" s="16"/>
      <c r="F995" s="16"/>
    </row>
    <row r="996" spans="1:6" x14ac:dyDescent="0.2">
      <c r="A996" s="16"/>
      <c r="B996" s="16"/>
      <c r="C996" s="16"/>
      <c r="D996" s="16"/>
      <c r="E996" s="16"/>
      <c r="F996" s="16"/>
    </row>
    <row r="997" spans="1:6" x14ac:dyDescent="0.2">
      <c r="A997" s="16"/>
      <c r="B997" s="16"/>
      <c r="C997" s="16"/>
      <c r="D997" s="16"/>
      <c r="E997" s="16"/>
      <c r="F997" s="16"/>
    </row>
    <row r="998" spans="1:6" x14ac:dyDescent="0.2">
      <c r="A998" s="16"/>
      <c r="B998" s="16"/>
      <c r="C998" s="16"/>
      <c r="D998" s="16"/>
      <c r="E998" s="16"/>
      <c r="F998" s="16"/>
    </row>
    <row r="999" spans="1:6" x14ac:dyDescent="0.2">
      <c r="A999" s="16"/>
      <c r="B999" s="16"/>
      <c r="C999" s="16"/>
      <c r="D999" s="16"/>
      <c r="E999" s="16"/>
      <c r="F999" s="16"/>
    </row>
    <row r="1000" spans="1:6" x14ac:dyDescent="0.2">
      <c r="A1000" s="16"/>
      <c r="B1000" s="16"/>
      <c r="C1000" s="16"/>
      <c r="D1000" s="16"/>
      <c r="E1000" s="16"/>
      <c r="F1000" s="16"/>
    </row>
    <row r="1001" spans="1:6" x14ac:dyDescent="0.2">
      <c r="A1001" s="16"/>
      <c r="B1001" s="16"/>
      <c r="C1001" s="16"/>
      <c r="D1001" s="16"/>
      <c r="E1001" s="16"/>
      <c r="F1001" s="16"/>
    </row>
    <row r="1002" spans="1:6" x14ac:dyDescent="0.2">
      <c r="A1002" s="16"/>
      <c r="B1002" s="16"/>
      <c r="C1002" s="16"/>
      <c r="D1002" s="16"/>
      <c r="E1002" s="16"/>
      <c r="F1002" s="16"/>
    </row>
    <row r="1003" spans="1:6" x14ac:dyDescent="0.2">
      <c r="A1003" s="16"/>
      <c r="B1003" s="16"/>
      <c r="C1003" s="16"/>
      <c r="D1003" s="16"/>
      <c r="E1003" s="16"/>
      <c r="F1003" s="16"/>
    </row>
    <row r="1004" spans="1:6" x14ac:dyDescent="0.2">
      <c r="A1004" s="16"/>
      <c r="B1004" s="16"/>
      <c r="C1004" s="16"/>
      <c r="D1004" s="16"/>
      <c r="E1004" s="16"/>
      <c r="F1004" s="16"/>
    </row>
    <row r="1005" spans="1:6" x14ac:dyDescent="0.2">
      <c r="A1005" s="16"/>
      <c r="B1005" s="16"/>
      <c r="C1005" s="16"/>
      <c r="D1005" s="16"/>
      <c r="E1005" s="16"/>
      <c r="F1005" s="16"/>
    </row>
    <row r="1006" spans="1:6" x14ac:dyDescent="0.2">
      <c r="A1006" s="16"/>
      <c r="B1006" s="16"/>
      <c r="C1006" s="16"/>
      <c r="D1006" s="16"/>
      <c r="E1006" s="16"/>
      <c r="F1006" s="16"/>
    </row>
    <row r="1007" spans="1:6" x14ac:dyDescent="0.2">
      <c r="A1007" s="16"/>
      <c r="B1007" s="16"/>
      <c r="C1007" s="16"/>
      <c r="D1007" s="16"/>
      <c r="E1007" s="16"/>
      <c r="F1007" s="16"/>
    </row>
    <row r="1008" spans="1:6" x14ac:dyDescent="0.2">
      <c r="A1008" s="16"/>
      <c r="B1008" s="16"/>
      <c r="C1008" s="16"/>
      <c r="D1008" s="16"/>
      <c r="E1008" s="16"/>
      <c r="F1008" s="16"/>
    </row>
    <row r="1009" spans="1:6" x14ac:dyDescent="0.2">
      <c r="A1009" s="16"/>
      <c r="B1009" s="16"/>
      <c r="C1009" s="16"/>
      <c r="D1009" s="16"/>
      <c r="E1009" s="16"/>
      <c r="F1009" s="16"/>
    </row>
    <row r="1010" spans="1:6" x14ac:dyDescent="0.2">
      <c r="A1010" s="16"/>
      <c r="B1010" s="16"/>
      <c r="C1010" s="16"/>
      <c r="D1010" s="16"/>
      <c r="E1010" s="16"/>
      <c r="F1010" s="16"/>
    </row>
    <row r="1011" spans="1:6" x14ac:dyDescent="0.2">
      <c r="A1011" s="16"/>
      <c r="B1011" s="16"/>
      <c r="C1011" s="16"/>
      <c r="D1011" s="16"/>
      <c r="E1011" s="16"/>
      <c r="F1011" s="16"/>
    </row>
    <row r="1012" spans="1:6" x14ac:dyDescent="0.2">
      <c r="A1012" s="16"/>
      <c r="B1012" s="16"/>
      <c r="C1012" s="16"/>
      <c r="D1012" s="16"/>
      <c r="E1012" s="16"/>
      <c r="F1012" s="16"/>
    </row>
    <row r="1013" spans="1:6" x14ac:dyDescent="0.2">
      <c r="A1013" s="16"/>
      <c r="B1013" s="16"/>
      <c r="C1013" s="16"/>
      <c r="D1013" s="16"/>
      <c r="E1013" s="16"/>
      <c r="F1013" s="16"/>
    </row>
    <row r="1014" spans="1:6" x14ac:dyDescent="0.2">
      <c r="A1014" s="16"/>
      <c r="B1014" s="16"/>
      <c r="C1014" s="16"/>
      <c r="D1014" s="16"/>
      <c r="E1014" s="16"/>
      <c r="F1014" s="16"/>
    </row>
    <row r="1015" spans="1:6" x14ac:dyDescent="0.2">
      <c r="A1015" s="16"/>
      <c r="B1015" s="16"/>
      <c r="C1015" s="16"/>
      <c r="D1015" s="16"/>
      <c r="E1015" s="16"/>
      <c r="F1015" s="16"/>
    </row>
    <row r="1016" spans="1:6" x14ac:dyDescent="0.2">
      <c r="A1016" s="16"/>
      <c r="B1016" s="16"/>
      <c r="C1016" s="16"/>
      <c r="D1016" s="16"/>
      <c r="E1016" s="16"/>
      <c r="F1016" s="16"/>
    </row>
    <row r="1017" spans="1:6" x14ac:dyDescent="0.2">
      <c r="A1017" s="16"/>
      <c r="B1017" s="16"/>
      <c r="C1017" s="16"/>
      <c r="D1017" s="16"/>
      <c r="E1017" s="16"/>
      <c r="F1017" s="16"/>
    </row>
    <row r="1018" spans="1:6" x14ac:dyDescent="0.2">
      <c r="A1018" s="16"/>
      <c r="B1018" s="16"/>
      <c r="C1018" s="16"/>
      <c r="D1018" s="16"/>
      <c r="E1018" s="16"/>
      <c r="F1018" s="16"/>
    </row>
    <row r="1019" spans="1:6" x14ac:dyDescent="0.2">
      <c r="A1019" s="16"/>
      <c r="B1019" s="16"/>
      <c r="C1019" s="16"/>
      <c r="D1019" s="16"/>
      <c r="E1019" s="16"/>
      <c r="F1019" s="16"/>
    </row>
    <row r="1020" spans="1:6" x14ac:dyDescent="0.2">
      <c r="A1020" s="16"/>
      <c r="B1020" s="16"/>
      <c r="C1020" s="16"/>
      <c r="D1020" s="16"/>
      <c r="E1020" s="16"/>
      <c r="F1020" s="16"/>
    </row>
    <row r="1021" spans="1:6" x14ac:dyDescent="0.2">
      <c r="A1021" s="16"/>
      <c r="B1021" s="16"/>
      <c r="C1021" s="16"/>
      <c r="D1021" s="16"/>
      <c r="E1021" s="16"/>
      <c r="F1021" s="16"/>
    </row>
    <row r="1022" spans="1:6" x14ac:dyDescent="0.2">
      <c r="A1022" s="16"/>
      <c r="B1022" s="16"/>
      <c r="C1022" s="16"/>
      <c r="D1022" s="16"/>
      <c r="E1022" s="16"/>
      <c r="F1022" s="16"/>
    </row>
    <row r="1023" spans="1:6" x14ac:dyDescent="0.2">
      <c r="A1023" s="16"/>
      <c r="B1023" s="16"/>
      <c r="C1023" s="16"/>
      <c r="D1023" s="16"/>
      <c r="E1023" s="16"/>
      <c r="F1023" s="16"/>
    </row>
    <row r="1024" spans="1:6" x14ac:dyDescent="0.2">
      <c r="A1024" s="16"/>
      <c r="B1024" s="16"/>
      <c r="C1024" s="16"/>
      <c r="D1024" s="16"/>
      <c r="E1024" s="16"/>
      <c r="F1024" s="16"/>
    </row>
    <row r="1025" spans="1:6" x14ac:dyDescent="0.2">
      <c r="A1025" s="16"/>
      <c r="B1025" s="16"/>
      <c r="C1025" s="16"/>
      <c r="D1025" s="16"/>
      <c r="E1025" s="16"/>
      <c r="F1025" s="16"/>
    </row>
    <row r="1026" spans="1:6" x14ac:dyDescent="0.2">
      <c r="A1026" s="16"/>
      <c r="B1026" s="16"/>
      <c r="C1026" s="16"/>
      <c r="D1026" s="16"/>
      <c r="E1026" s="16"/>
      <c r="F1026" s="16"/>
    </row>
    <row r="1027" spans="1:6" x14ac:dyDescent="0.2">
      <c r="A1027" s="16"/>
      <c r="B1027" s="16"/>
      <c r="C1027" s="16"/>
      <c r="D1027" s="16"/>
      <c r="E1027" s="16"/>
      <c r="F1027" s="16"/>
    </row>
    <row r="1028" spans="1:6" x14ac:dyDescent="0.2">
      <c r="A1028" s="16"/>
      <c r="B1028" s="16"/>
      <c r="C1028" s="16"/>
      <c r="D1028" s="16"/>
      <c r="E1028" s="16"/>
      <c r="F1028" s="16"/>
    </row>
    <row r="1029" spans="1:6" x14ac:dyDescent="0.2">
      <c r="A1029" s="16"/>
      <c r="B1029" s="16"/>
      <c r="C1029" s="16"/>
      <c r="D1029" s="16"/>
      <c r="E1029" s="16"/>
      <c r="F1029" s="16"/>
    </row>
    <row r="1030" spans="1:6" x14ac:dyDescent="0.2">
      <c r="A1030" s="16"/>
      <c r="B1030" s="16"/>
      <c r="C1030" s="16"/>
      <c r="D1030" s="16"/>
      <c r="E1030" s="16"/>
      <c r="F1030" s="16"/>
    </row>
    <row r="1031" spans="1:6" x14ac:dyDescent="0.2">
      <c r="A1031" s="16"/>
      <c r="B1031" s="16"/>
      <c r="C1031" s="16"/>
      <c r="D1031" s="16"/>
      <c r="E1031" s="16"/>
      <c r="F1031" s="16"/>
    </row>
    <row r="1032" spans="1:6" x14ac:dyDescent="0.2">
      <c r="A1032" s="16"/>
      <c r="B1032" s="16"/>
      <c r="C1032" s="16"/>
      <c r="D1032" s="16"/>
      <c r="E1032" s="16"/>
      <c r="F1032" s="16"/>
    </row>
    <row r="1033" spans="1:6" x14ac:dyDescent="0.2">
      <c r="A1033" s="16"/>
      <c r="B1033" s="16"/>
      <c r="C1033" s="16"/>
      <c r="D1033" s="16"/>
      <c r="E1033" s="16"/>
      <c r="F1033" s="16"/>
    </row>
    <row r="1034" spans="1:6" x14ac:dyDescent="0.2">
      <c r="A1034" s="16"/>
      <c r="B1034" s="16"/>
      <c r="C1034" s="16"/>
      <c r="D1034" s="16"/>
      <c r="E1034" s="16"/>
      <c r="F1034" s="16"/>
    </row>
    <row r="1035" spans="1:6" x14ac:dyDescent="0.2">
      <c r="A1035" s="16"/>
      <c r="B1035" s="16"/>
      <c r="C1035" s="16"/>
      <c r="D1035" s="16"/>
      <c r="E1035" s="16"/>
      <c r="F1035" s="16"/>
    </row>
    <row r="1036" spans="1:6" x14ac:dyDescent="0.2">
      <c r="A1036" s="16"/>
      <c r="B1036" s="16"/>
      <c r="C1036" s="16"/>
      <c r="D1036" s="16"/>
      <c r="E1036" s="16"/>
      <c r="F1036" s="16"/>
    </row>
    <row r="1037" spans="1:6" x14ac:dyDescent="0.2">
      <c r="A1037" s="16"/>
      <c r="B1037" s="16"/>
      <c r="C1037" s="16"/>
      <c r="D1037" s="16"/>
      <c r="E1037" s="16"/>
      <c r="F1037" s="16"/>
    </row>
    <row r="1038" spans="1:6" x14ac:dyDescent="0.2">
      <c r="A1038" s="16"/>
      <c r="B1038" s="16"/>
      <c r="C1038" s="16"/>
      <c r="D1038" s="16"/>
      <c r="E1038" s="16"/>
      <c r="F1038" s="16"/>
    </row>
    <row r="1039" spans="1:6" x14ac:dyDescent="0.2">
      <c r="A1039" s="16"/>
      <c r="B1039" s="16"/>
      <c r="C1039" s="16"/>
      <c r="D1039" s="16"/>
      <c r="E1039" s="16"/>
      <c r="F1039" s="16"/>
    </row>
    <row r="1040" spans="1:6" x14ac:dyDescent="0.2">
      <c r="A1040" s="16"/>
      <c r="B1040" s="16"/>
      <c r="C1040" s="16"/>
      <c r="D1040" s="16"/>
      <c r="E1040" s="16"/>
      <c r="F1040" s="16"/>
    </row>
    <row r="1041" spans="1:6" x14ac:dyDescent="0.2">
      <c r="A1041" s="16"/>
      <c r="B1041" s="16"/>
      <c r="C1041" s="16"/>
      <c r="D1041" s="16"/>
      <c r="E1041" s="16"/>
      <c r="F1041" s="16"/>
    </row>
    <row r="1042" spans="1:6" x14ac:dyDescent="0.2">
      <c r="A1042" s="16"/>
      <c r="B1042" s="16"/>
      <c r="C1042" s="16"/>
      <c r="D1042" s="16"/>
      <c r="E1042" s="16"/>
      <c r="F1042" s="16"/>
    </row>
    <row r="1043" spans="1:6" x14ac:dyDescent="0.2">
      <c r="A1043" s="16"/>
      <c r="B1043" s="16"/>
      <c r="C1043" s="16"/>
      <c r="D1043" s="16"/>
      <c r="E1043" s="16"/>
      <c r="F1043" s="16"/>
    </row>
    <row r="1044" spans="1:6" x14ac:dyDescent="0.2">
      <c r="A1044" s="16"/>
      <c r="B1044" s="16"/>
      <c r="C1044" s="16"/>
      <c r="D1044" s="16"/>
      <c r="E1044" s="16"/>
      <c r="F1044" s="16"/>
    </row>
    <row r="1045" spans="1:6" x14ac:dyDescent="0.2">
      <c r="A1045" s="16"/>
      <c r="B1045" s="16"/>
      <c r="C1045" s="16"/>
      <c r="D1045" s="16"/>
      <c r="E1045" s="16"/>
      <c r="F1045" s="16"/>
    </row>
    <row r="1046" spans="1:6" x14ac:dyDescent="0.2">
      <c r="A1046" s="16"/>
      <c r="B1046" s="16"/>
      <c r="C1046" s="16"/>
      <c r="D1046" s="16"/>
      <c r="E1046" s="16"/>
      <c r="F1046" s="16"/>
    </row>
    <row r="1047" spans="1:6" x14ac:dyDescent="0.2">
      <c r="A1047" s="16"/>
      <c r="B1047" s="16"/>
      <c r="C1047" s="16"/>
      <c r="D1047" s="16"/>
      <c r="E1047" s="16"/>
      <c r="F1047" s="16"/>
    </row>
    <row r="1048" spans="1:6" x14ac:dyDescent="0.2">
      <c r="A1048" s="16"/>
      <c r="B1048" s="16"/>
      <c r="C1048" s="16"/>
      <c r="D1048" s="16"/>
      <c r="E1048" s="16"/>
      <c r="F1048" s="16"/>
    </row>
    <row r="1049" spans="1:6" x14ac:dyDescent="0.2">
      <c r="A1049" s="16"/>
      <c r="B1049" s="16"/>
      <c r="C1049" s="16"/>
      <c r="D1049" s="16"/>
      <c r="E1049" s="16"/>
      <c r="F1049" s="16"/>
    </row>
    <row r="1050" spans="1:6" x14ac:dyDescent="0.2">
      <c r="A1050" s="16"/>
      <c r="B1050" s="16"/>
      <c r="C1050" s="16"/>
      <c r="D1050" s="16"/>
      <c r="E1050" s="16"/>
      <c r="F1050" s="16"/>
    </row>
    <row r="1051" spans="1:6" x14ac:dyDescent="0.2">
      <c r="A1051" s="16"/>
      <c r="B1051" s="16"/>
      <c r="C1051" s="16"/>
      <c r="D1051" s="16"/>
      <c r="E1051" s="16"/>
      <c r="F1051" s="16"/>
    </row>
    <row r="1052" spans="1:6" x14ac:dyDescent="0.2">
      <c r="A1052" s="16"/>
      <c r="B1052" s="16"/>
      <c r="C1052" s="16"/>
      <c r="D1052" s="16"/>
      <c r="E1052" s="16"/>
      <c r="F1052" s="16"/>
    </row>
    <row r="1053" spans="1:6" x14ac:dyDescent="0.2">
      <c r="A1053" s="16"/>
      <c r="B1053" s="16"/>
      <c r="C1053" s="16"/>
      <c r="D1053" s="16"/>
      <c r="E1053" s="16"/>
      <c r="F1053" s="16"/>
    </row>
    <row r="1054" spans="1:6" x14ac:dyDescent="0.2">
      <c r="A1054" s="16"/>
      <c r="B1054" s="16"/>
      <c r="C1054" s="16"/>
      <c r="D1054" s="16"/>
      <c r="E1054" s="16"/>
      <c r="F1054" s="16"/>
    </row>
    <row r="1055" spans="1:6" x14ac:dyDescent="0.2">
      <c r="A1055" s="16"/>
      <c r="B1055" s="16"/>
      <c r="C1055" s="16"/>
      <c r="D1055" s="16"/>
      <c r="E1055" s="16"/>
      <c r="F1055" s="16"/>
    </row>
    <row r="1056" spans="1:6" x14ac:dyDescent="0.2">
      <c r="A1056" s="16"/>
      <c r="B1056" s="16"/>
      <c r="C1056" s="16"/>
      <c r="D1056" s="16"/>
      <c r="E1056" s="16"/>
      <c r="F1056" s="16"/>
    </row>
    <row r="1057" spans="1:6" x14ac:dyDescent="0.2">
      <c r="A1057" s="16"/>
      <c r="B1057" s="16"/>
      <c r="C1057" s="16"/>
      <c r="D1057" s="16"/>
      <c r="E1057" s="16"/>
      <c r="F1057" s="16"/>
    </row>
    <row r="1058" spans="1:6" x14ac:dyDescent="0.2">
      <c r="A1058" s="16"/>
      <c r="B1058" s="16"/>
      <c r="C1058" s="16"/>
      <c r="D1058" s="16"/>
      <c r="E1058" s="16"/>
      <c r="F1058" s="16"/>
    </row>
    <row r="1059" spans="1:6" x14ac:dyDescent="0.2">
      <c r="A1059" s="16"/>
      <c r="B1059" s="16"/>
      <c r="C1059" s="16"/>
      <c r="D1059" s="16"/>
      <c r="E1059" s="16"/>
      <c r="F1059" s="16"/>
    </row>
    <row r="1060" spans="1:6" x14ac:dyDescent="0.2">
      <c r="A1060" s="16"/>
      <c r="B1060" s="16"/>
      <c r="C1060" s="16"/>
      <c r="D1060" s="16"/>
      <c r="E1060" s="16"/>
      <c r="F1060" s="16"/>
    </row>
    <row r="1061" spans="1:6" x14ac:dyDescent="0.2">
      <c r="A1061" s="16"/>
      <c r="B1061" s="16"/>
      <c r="C1061" s="16"/>
      <c r="D1061" s="16"/>
      <c r="E1061" s="16"/>
      <c r="F1061" s="16"/>
    </row>
    <row r="1062" spans="1:6" x14ac:dyDescent="0.2">
      <c r="A1062" s="16"/>
      <c r="B1062" s="16"/>
      <c r="C1062" s="16"/>
      <c r="D1062" s="16"/>
      <c r="E1062" s="16"/>
      <c r="F1062" s="16"/>
    </row>
    <row r="1063" spans="1:6" x14ac:dyDescent="0.2">
      <c r="A1063" s="16"/>
      <c r="B1063" s="16"/>
      <c r="C1063" s="16"/>
      <c r="D1063" s="16"/>
      <c r="E1063" s="16"/>
      <c r="F1063" s="16"/>
    </row>
    <row r="1064" spans="1:6" x14ac:dyDescent="0.2">
      <c r="A1064" s="16"/>
      <c r="B1064" s="16"/>
      <c r="C1064" s="16"/>
      <c r="D1064" s="16"/>
      <c r="E1064" s="16"/>
      <c r="F1064" s="16"/>
    </row>
    <row r="1065" spans="1:6" x14ac:dyDescent="0.2">
      <c r="A1065" s="16"/>
      <c r="B1065" s="16"/>
      <c r="C1065" s="16"/>
      <c r="D1065" s="16"/>
      <c r="E1065" s="16"/>
      <c r="F1065" s="16"/>
    </row>
    <row r="1066" spans="1:6" x14ac:dyDescent="0.2">
      <c r="A1066" s="16"/>
      <c r="B1066" s="16"/>
      <c r="C1066" s="16"/>
      <c r="D1066" s="16"/>
      <c r="E1066" s="16"/>
      <c r="F1066" s="16"/>
    </row>
    <row r="1067" spans="1:6" x14ac:dyDescent="0.2">
      <c r="A1067" s="16"/>
      <c r="B1067" s="16"/>
      <c r="C1067" s="16"/>
      <c r="D1067" s="16"/>
      <c r="E1067" s="16"/>
      <c r="F1067" s="16"/>
    </row>
    <row r="1068" spans="1:6" x14ac:dyDescent="0.2">
      <c r="A1068" s="16"/>
      <c r="B1068" s="16"/>
      <c r="C1068" s="16"/>
      <c r="D1068" s="16"/>
      <c r="E1068" s="16"/>
      <c r="F1068" s="16"/>
    </row>
    <row r="1069" spans="1:6" x14ac:dyDescent="0.2">
      <c r="A1069" s="16"/>
      <c r="B1069" s="16"/>
      <c r="C1069" s="16"/>
      <c r="D1069" s="16"/>
      <c r="E1069" s="16"/>
      <c r="F1069" s="16"/>
    </row>
    <row r="1070" spans="1:6" x14ac:dyDescent="0.2">
      <c r="A1070" s="16"/>
      <c r="B1070" s="16"/>
      <c r="C1070" s="16"/>
      <c r="D1070" s="16"/>
      <c r="E1070" s="16"/>
      <c r="F1070" s="16"/>
    </row>
    <row r="1071" spans="1:6" x14ac:dyDescent="0.2">
      <c r="A1071" s="16"/>
      <c r="B1071" s="16"/>
      <c r="C1071" s="16"/>
      <c r="D1071" s="16"/>
      <c r="E1071" s="16"/>
      <c r="F1071" s="16"/>
    </row>
    <row r="1072" spans="1:6" x14ac:dyDescent="0.2">
      <c r="A1072" s="16"/>
      <c r="B1072" s="16"/>
      <c r="C1072" s="16"/>
      <c r="D1072" s="16"/>
      <c r="E1072" s="16"/>
      <c r="F1072" s="16"/>
    </row>
    <row r="1073" spans="1:6" x14ac:dyDescent="0.2">
      <c r="A1073" s="16"/>
      <c r="B1073" s="16"/>
      <c r="C1073" s="16"/>
      <c r="D1073" s="16"/>
      <c r="E1073" s="16"/>
      <c r="F1073" s="16"/>
    </row>
    <row r="1074" spans="1:6" x14ac:dyDescent="0.2">
      <c r="A1074" s="16"/>
      <c r="B1074" s="16"/>
      <c r="C1074" s="16"/>
      <c r="D1074" s="16"/>
      <c r="E1074" s="16"/>
      <c r="F1074" s="16"/>
    </row>
    <row r="1075" spans="1:6" x14ac:dyDescent="0.2">
      <c r="A1075" s="16"/>
      <c r="B1075" s="16"/>
      <c r="C1075" s="16"/>
      <c r="D1075" s="16"/>
      <c r="E1075" s="16"/>
      <c r="F1075" s="16"/>
    </row>
    <row r="1076" spans="1:6" x14ac:dyDescent="0.2">
      <c r="A1076" s="16"/>
      <c r="B1076" s="16"/>
      <c r="C1076" s="16"/>
      <c r="D1076" s="16"/>
      <c r="E1076" s="16"/>
      <c r="F1076" s="16"/>
    </row>
    <row r="1077" spans="1:6" x14ac:dyDescent="0.2">
      <c r="A1077" s="16"/>
      <c r="B1077" s="16"/>
      <c r="C1077" s="16"/>
      <c r="D1077" s="16"/>
      <c r="E1077" s="16"/>
      <c r="F1077" s="16"/>
    </row>
    <row r="1078" spans="1:6" x14ac:dyDescent="0.2">
      <c r="A1078" s="16"/>
      <c r="B1078" s="16"/>
      <c r="C1078" s="16"/>
      <c r="D1078" s="16"/>
      <c r="E1078" s="16"/>
      <c r="F1078" s="16"/>
    </row>
    <row r="1079" spans="1:6" x14ac:dyDescent="0.2">
      <c r="A1079" s="16"/>
      <c r="B1079" s="16"/>
      <c r="C1079" s="16"/>
      <c r="D1079" s="16"/>
      <c r="E1079" s="16"/>
      <c r="F1079" s="16"/>
    </row>
    <row r="1080" spans="1:6" x14ac:dyDescent="0.2">
      <c r="A1080" s="16"/>
      <c r="B1080" s="16"/>
      <c r="C1080" s="16"/>
      <c r="D1080" s="16"/>
      <c r="E1080" s="16"/>
      <c r="F1080" s="16"/>
    </row>
    <row r="1081" spans="1:6" x14ac:dyDescent="0.2">
      <c r="A1081" s="16"/>
      <c r="B1081" s="16"/>
      <c r="C1081" s="16"/>
      <c r="D1081" s="16"/>
      <c r="E1081" s="16"/>
      <c r="F1081" s="16"/>
    </row>
    <row r="1082" spans="1:6" x14ac:dyDescent="0.2">
      <c r="A1082" s="16"/>
      <c r="B1082" s="16"/>
      <c r="C1082" s="16"/>
      <c r="D1082" s="16"/>
      <c r="E1082" s="16"/>
      <c r="F1082" s="16"/>
    </row>
    <row r="1083" spans="1:6" x14ac:dyDescent="0.2">
      <c r="A1083" s="16"/>
      <c r="B1083" s="16"/>
      <c r="C1083" s="16"/>
      <c r="D1083" s="16"/>
      <c r="E1083" s="16"/>
      <c r="F1083" s="16"/>
    </row>
    <row r="1084" spans="1:6" x14ac:dyDescent="0.2">
      <c r="A1084" s="16"/>
      <c r="B1084" s="16"/>
      <c r="C1084" s="16"/>
      <c r="D1084" s="16"/>
      <c r="E1084" s="16"/>
      <c r="F1084" s="16"/>
    </row>
    <row r="1085" spans="1:6" x14ac:dyDescent="0.2">
      <c r="A1085" s="16"/>
      <c r="B1085" s="16"/>
      <c r="C1085" s="16"/>
      <c r="D1085" s="16"/>
      <c r="E1085" s="16"/>
      <c r="F1085" s="16"/>
    </row>
    <row r="1086" spans="1:6" x14ac:dyDescent="0.2">
      <c r="A1086" s="16"/>
      <c r="B1086" s="16"/>
      <c r="C1086" s="16"/>
      <c r="D1086" s="16"/>
      <c r="E1086" s="16"/>
      <c r="F1086" s="16"/>
    </row>
    <row r="1087" spans="1:6" x14ac:dyDescent="0.2">
      <c r="A1087" s="16"/>
      <c r="B1087" s="16"/>
      <c r="C1087" s="16"/>
      <c r="D1087" s="16"/>
      <c r="E1087" s="16"/>
      <c r="F1087" s="16"/>
    </row>
    <row r="1088" spans="1:6" x14ac:dyDescent="0.2">
      <c r="A1088" s="16"/>
      <c r="B1088" s="16"/>
      <c r="C1088" s="16"/>
      <c r="D1088" s="16"/>
      <c r="E1088" s="16"/>
      <c r="F1088" s="16"/>
    </row>
    <row r="1089" spans="1:6" x14ac:dyDescent="0.2">
      <c r="A1089" s="16"/>
      <c r="B1089" s="16"/>
      <c r="C1089" s="16"/>
      <c r="D1089" s="16"/>
      <c r="E1089" s="16"/>
      <c r="F1089" s="16"/>
    </row>
    <row r="1090" spans="1:6" x14ac:dyDescent="0.2">
      <c r="A1090" s="16"/>
      <c r="B1090" s="16"/>
      <c r="C1090" s="16"/>
      <c r="D1090" s="16"/>
      <c r="E1090" s="16"/>
      <c r="F1090" s="16"/>
    </row>
    <row r="1091" spans="1:6" x14ac:dyDescent="0.2">
      <c r="A1091" s="16"/>
      <c r="B1091" s="16"/>
      <c r="C1091" s="16"/>
      <c r="D1091" s="16"/>
      <c r="E1091" s="16"/>
      <c r="F1091" s="16"/>
    </row>
    <row r="1092" spans="1:6" x14ac:dyDescent="0.2">
      <c r="A1092" s="16"/>
      <c r="B1092" s="16"/>
      <c r="C1092" s="16"/>
      <c r="D1092" s="16"/>
      <c r="E1092" s="16"/>
      <c r="F1092" s="16"/>
    </row>
  </sheetData>
  <autoFilter ref="A10:F10"/>
  <sortState ref="B12:H427">
    <sortCondition descending="1" ref="D12:D427"/>
  </sortState>
  <mergeCells count="9">
    <mergeCell ref="B987:F987"/>
    <mergeCell ref="B986:F986"/>
    <mergeCell ref="A977:B977"/>
    <mergeCell ref="A978:A980"/>
    <mergeCell ref="F978:F980"/>
    <mergeCell ref="A981:B981"/>
    <mergeCell ref="C985:F985"/>
    <mergeCell ref="B983:F983"/>
    <mergeCell ref="C984:F984"/>
  </mergeCells>
  <hyperlinks>
    <hyperlink ref="E7" location="Índice!A1" display="Regresar al Índice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8" zoomScaleNormal="100" workbookViewId="0">
      <selection activeCell="E37" sqref="E37"/>
    </sheetView>
  </sheetViews>
  <sheetFormatPr baseColWidth="10" defaultColWidth="0" defaultRowHeight="12.75" zeroHeight="1" x14ac:dyDescent="0.2"/>
  <cols>
    <col min="1" max="1" width="5.42578125" customWidth="1"/>
    <col min="2" max="2" width="33.140625" customWidth="1"/>
    <col min="3" max="5" width="32" customWidth="1"/>
    <col min="6" max="6" width="11.42578125" style="16" hidden="1" customWidth="1"/>
    <col min="7" max="16384" width="11.42578125" hidden="1"/>
  </cols>
  <sheetData>
    <row r="1" spans="1:6" ht="18" customHeight="1" x14ac:dyDescent="0.25">
      <c r="A1" s="79"/>
      <c r="B1" s="80"/>
      <c r="C1" s="80"/>
      <c r="D1" s="80"/>
      <c r="E1" s="81"/>
    </row>
    <row r="2" spans="1:6" ht="18" customHeight="1" x14ac:dyDescent="0.25">
      <c r="A2" s="82"/>
      <c r="B2" s="83" t="s">
        <v>205</v>
      </c>
      <c r="C2" s="84"/>
      <c r="D2" s="84"/>
      <c r="E2" s="85"/>
    </row>
    <row r="3" spans="1:6" ht="18" customHeight="1" x14ac:dyDescent="0.25">
      <c r="A3" s="82"/>
      <c r="B3" s="86"/>
      <c r="C3" s="84"/>
      <c r="D3" s="84"/>
      <c r="E3" s="85"/>
    </row>
    <row r="4" spans="1:6" ht="18" customHeight="1" x14ac:dyDescent="0.25">
      <c r="A4" s="82"/>
      <c r="B4" s="87" t="s">
        <v>206</v>
      </c>
      <c r="C4" s="84"/>
      <c r="D4" s="84"/>
      <c r="E4" s="85"/>
    </row>
    <row r="5" spans="1:6" ht="18" customHeight="1" thickBot="1" x14ac:dyDescent="0.3">
      <c r="A5" s="103"/>
      <c r="B5" s="108"/>
      <c r="C5" s="108"/>
      <c r="D5" s="108"/>
      <c r="E5" s="109"/>
    </row>
    <row r="6" spans="1:6" ht="15" customHeight="1" x14ac:dyDescent="0.2">
      <c r="A6" s="110"/>
      <c r="B6" s="89" t="s">
        <v>565</v>
      </c>
      <c r="C6" s="111"/>
      <c r="D6" s="111"/>
      <c r="E6" s="112"/>
    </row>
    <row r="7" spans="1:6" ht="15" customHeight="1" x14ac:dyDescent="0.2">
      <c r="A7" s="113"/>
      <c r="B7" s="101" t="str">
        <f>+Índice!B7</f>
        <v>Fecha de publicación: Julio 2022</v>
      </c>
      <c r="C7" s="114"/>
      <c r="D7" s="115"/>
      <c r="E7" s="116" t="s">
        <v>179</v>
      </c>
    </row>
    <row r="8" spans="1:6" ht="15" customHeight="1" thickBot="1" x14ac:dyDescent="0.25">
      <c r="A8" s="117"/>
      <c r="B8" s="102" t="str">
        <f>+Índice!B8</f>
        <v>Fecha de corte: Junio 2022 (II Trimestre)</v>
      </c>
      <c r="C8" s="118"/>
      <c r="D8" s="119"/>
      <c r="E8" s="120"/>
    </row>
    <row r="9" spans="1:6" ht="24.95" customHeight="1" thickBot="1" x14ac:dyDescent="0.25">
      <c r="A9" s="23"/>
      <c r="B9" s="24"/>
      <c r="C9" s="25"/>
      <c r="D9" s="23"/>
      <c r="E9" s="23"/>
    </row>
    <row r="10" spans="1:6" s="3" customFormat="1" ht="46.5" customHeight="1" thickBot="1" x14ac:dyDescent="0.25">
      <c r="A10" s="121" t="s">
        <v>3</v>
      </c>
      <c r="B10" s="122" t="s">
        <v>1</v>
      </c>
      <c r="C10" s="123" t="s">
        <v>942</v>
      </c>
      <c r="D10" s="123" t="s">
        <v>943</v>
      </c>
      <c r="E10" s="123" t="s">
        <v>1030</v>
      </c>
      <c r="F10" s="22"/>
    </row>
    <row r="11" spans="1:6" ht="24.95" customHeight="1" thickBot="1" x14ac:dyDescent="0.25">
      <c r="A11" s="41">
        <v>1</v>
      </c>
      <c r="B11" s="11" t="s">
        <v>236</v>
      </c>
      <c r="C11" s="39">
        <v>160080</v>
      </c>
      <c r="D11" s="39">
        <v>161350</v>
      </c>
      <c r="E11" s="42">
        <v>161763</v>
      </c>
    </row>
    <row r="12" spans="1:6" ht="24.95" customHeight="1" thickBot="1" x14ac:dyDescent="0.25">
      <c r="A12" s="41">
        <v>2</v>
      </c>
      <c r="B12" s="11" t="s">
        <v>237</v>
      </c>
      <c r="C12" s="39">
        <v>16428</v>
      </c>
      <c r="D12" s="39">
        <v>16590</v>
      </c>
      <c r="E12" s="42">
        <v>16927</v>
      </c>
    </row>
    <row r="13" spans="1:6" ht="24.95" customHeight="1" thickBot="1" x14ac:dyDescent="0.25">
      <c r="A13" s="41">
        <v>3</v>
      </c>
      <c r="B13" s="11" t="s">
        <v>238</v>
      </c>
      <c r="C13" s="39">
        <v>36293</v>
      </c>
      <c r="D13" s="39">
        <v>36367</v>
      </c>
      <c r="E13" s="42">
        <v>36324</v>
      </c>
    </row>
    <row r="14" spans="1:6" ht="24.95" customHeight="1" thickBot="1" x14ac:dyDescent="0.25">
      <c r="A14" s="41">
        <v>4</v>
      </c>
      <c r="B14" s="11" t="s">
        <v>239</v>
      </c>
      <c r="C14" s="39">
        <v>23625</v>
      </c>
      <c r="D14" s="39">
        <v>23706</v>
      </c>
      <c r="E14" s="42">
        <v>23738</v>
      </c>
    </row>
    <row r="15" spans="1:6" ht="24.95" customHeight="1" thickBot="1" x14ac:dyDescent="0.25">
      <c r="A15" s="41">
        <v>5</v>
      </c>
      <c r="B15" s="11" t="s">
        <v>240</v>
      </c>
      <c r="C15" s="39">
        <v>62614</v>
      </c>
      <c r="D15" s="39">
        <v>62809</v>
      </c>
      <c r="E15" s="42">
        <v>62682</v>
      </c>
    </row>
    <row r="16" spans="1:6" ht="24.95" customHeight="1" thickBot="1" x14ac:dyDescent="0.25">
      <c r="A16" s="41">
        <v>6</v>
      </c>
      <c r="B16" s="11" t="s">
        <v>241</v>
      </c>
      <c r="C16" s="39">
        <v>37064</v>
      </c>
      <c r="D16" s="39">
        <v>37008</v>
      </c>
      <c r="E16" s="42">
        <v>36959</v>
      </c>
    </row>
    <row r="17" spans="1:5" ht="24.95" customHeight="1" thickBot="1" x14ac:dyDescent="0.25">
      <c r="A17" s="41">
        <v>7</v>
      </c>
      <c r="B17" s="11" t="s">
        <v>242</v>
      </c>
      <c r="C17" s="39">
        <v>80091</v>
      </c>
      <c r="D17" s="39">
        <v>79824</v>
      </c>
      <c r="E17" s="42">
        <v>80097</v>
      </c>
    </row>
    <row r="18" spans="1:5" ht="24.95" customHeight="1" thickBot="1" x14ac:dyDescent="0.25">
      <c r="A18" s="41">
        <v>8</v>
      </c>
      <c r="B18" s="11" t="s">
        <v>243</v>
      </c>
      <c r="C18" s="39">
        <v>49238</v>
      </c>
      <c r="D18" s="39">
        <v>49720</v>
      </c>
      <c r="E18" s="42">
        <v>49595</v>
      </c>
    </row>
    <row r="19" spans="1:5" ht="24.95" customHeight="1" thickBot="1" x14ac:dyDescent="0.25">
      <c r="A19" s="41">
        <v>9</v>
      </c>
      <c r="B19" s="11" t="s">
        <v>244</v>
      </c>
      <c r="C19" s="39">
        <v>4482</v>
      </c>
      <c r="D19" s="39">
        <v>4505</v>
      </c>
      <c r="E19" s="42">
        <v>4526</v>
      </c>
    </row>
    <row r="20" spans="1:5" ht="24.95" customHeight="1" thickBot="1" x14ac:dyDescent="0.25">
      <c r="A20" s="41">
        <v>10</v>
      </c>
      <c r="B20" s="11" t="s">
        <v>245</v>
      </c>
      <c r="C20" s="39">
        <v>737870</v>
      </c>
      <c r="D20" s="39">
        <v>742069</v>
      </c>
      <c r="E20" s="42">
        <v>749161</v>
      </c>
    </row>
    <row r="21" spans="1:5" ht="24.95" customHeight="1" thickBot="1" x14ac:dyDescent="0.25">
      <c r="A21" s="41">
        <v>11</v>
      </c>
      <c r="B21" s="11" t="s">
        <v>246</v>
      </c>
      <c r="C21" s="39">
        <v>75293</v>
      </c>
      <c r="D21" s="39">
        <v>75024</v>
      </c>
      <c r="E21" s="42">
        <v>75137</v>
      </c>
    </row>
    <row r="22" spans="1:5" ht="24.95" customHeight="1" thickBot="1" x14ac:dyDescent="0.25">
      <c r="A22" s="41">
        <v>12</v>
      </c>
      <c r="B22" s="11" t="s">
        <v>247</v>
      </c>
      <c r="C22" s="39">
        <v>71914</v>
      </c>
      <c r="D22" s="39">
        <v>72076</v>
      </c>
      <c r="E22" s="42">
        <v>72027</v>
      </c>
    </row>
    <row r="23" spans="1:5" ht="24.95" customHeight="1" thickBot="1" x14ac:dyDescent="0.25">
      <c r="A23" s="41">
        <v>13</v>
      </c>
      <c r="B23" s="11" t="s">
        <v>248</v>
      </c>
      <c r="C23" s="39">
        <v>53989</v>
      </c>
      <c r="D23" s="39">
        <v>54331</v>
      </c>
      <c r="E23" s="42">
        <v>54890</v>
      </c>
    </row>
    <row r="24" spans="1:5" ht="24.95" customHeight="1" thickBot="1" x14ac:dyDescent="0.25">
      <c r="A24" s="41">
        <v>14</v>
      </c>
      <c r="B24" s="11" t="s">
        <v>249</v>
      </c>
      <c r="C24" s="39">
        <v>129370</v>
      </c>
      <c r="D24" s="39">
        <v>132534</v>
      </c>
      <c r="E24" s="42">
        <v>133344</v>
      </c>
    </row>
    <row r="25" spans="1:5" ht="24.95" customHeight="1" thickBot="1" x14ac:dyDescent="0.25">
      <c r="A25" s="41">
        <v>15</v>
      </c>
      <c r="B25" s="11" t="s">
        <v>250</v>
      </c>
      <c r="C25" s="39">
        <v>9936</v>
      </c>
      <c r="D25" s="39">
        <v>9935</v>
      </c>
      <c r="E25" s="42">
        <v>9896</v>
      </c>
    </row>
    <row r="26" spans="1:5" ht="24.95" customHeight="1" thickBot="1" x14ac:dyDescent="0.25">
      <c r="A26" s="41">
        <v>16</v>
      </c>
      <c r="B26" s="11" t="s">
        <v>251</v>
      </c>
      <c r="C26" s="39">
        <v>12350</v>
      </c>
      <c r="D26" s="39">
        <v>12321</v>
      </c>
      <c r="E26" s="42">
        <v>12270</v>
      </c>
    </row>
    <row r="27" spans="1:5" ht="24.95" customHeight="1" thickBot="1" x14ac:dyDescent="0.25">
      <c r="A27" s="41">
        <v>17</v>
      </c>
      <c r="B27" s="11" t="s">
        <v>252</v>
      </c>
      <c r="C27" s="39">
        <v>14226</v>
      </c>
      <c r="D27" s="39">
        <v>13794</v>
      </c>
      <c r="E27" s="42">
        <v>13874</v>
      </c>
    </row>
    <row r="28" spans="1:5" ht="24.95" customHeight="1" thickBot="1" x14ac:dyDescent="0.25">
      <c r="A28" s="41">
        <v>18</v>
      </c>
      <c r="B28" s="11" t="s">
        <v>253</v>
      </c>
      <c r="C28" s="39">
        <v>10510</v>
      </c>
      <c r="D28" s="39">
        <v>10530</v>
      </c>
      <c r="E28" s="42">
        <v>10609</v>
      </c>
    </row>
    <row r="29" spans="1:5" ht="24.95" customHeight="1" thickBot="1" x14ac:dyDescent="0.25">
      <c r="A29" s="41">
        <v>19</v>
      </c>
      <c r="B29" s="11" t="s">
        <v>254</v>
      </c>
      <c r="C29" s="39">
        <v>758918</v>
      </c>
      <c r="D29" s="39">
        <v>770679</v>
      </c>
      <c r="E29" s="42">
        <v>770826</v>
      </c>
    </row>
    <row r="30" spans="1:5" ht="24.95" customHeight="1" thickBot="1" x14ac:dyDescent="0.25">
      <c r="A30" s="41">
        <v>20</v>
      </c>
      <c r="B30" s="11" t="s">
        <v>255</v>
      </c>
      <c r="C30" s="39">
        <v>46466</v>
      </c>
      <c r="D30" s="39">
        <v>47033</v>
      </c>
      <c r="E30" s="42">
        <v>46835</v>
      </c>
    </row>
    <row r="31" spans="1:5" ht="24.95" customHeight="1" thickBot="1" x14ac:dyDescent="0.25">
      <c r="A31" s="41">
        <v>21</v>
      </c>
      <c r="B31" s="11" t="s">
        <v>256</v>
      </c>
      <c r="C31" s="39">
        <v>57911</v>
      </c>
      <c r="D31" s="39">
        <v>58338</v>
      </c>
      <c r="E31" s="42">
        <v>58695</v>
      </c>
    </row>
    <row r="32" spans="1:5" ht="24.95" customHeight="1" thickBot="1" x14ac:dyDescent="0.25">
      <c r="A32" s="41">
        <v>22</v>
      </c>
      <c r="B32" s="11" t="s">
        <v>257</v>
      </c>
      <c r="C32" s="39">
        <v>13837</v>
      </c>
      <c r="D32" s="39">
        <v>14096</v>
      </c>
      <c r="E32" s="42">
        <v>14013</v>
      </c>
    </row>
    <row r="33" spans="1:5" ht="24.95" customHeight="1" thickBot="1" x14ac:dyDescent="0.25">
      <c r="A33" s="41">
        <v>23</v>
      </c>
      <c r="B33" s="11" t="s">
        <v>258</v>
      </c>
      <c r="C33" s="39">
        <v>80055</v>
      </c>
      <c r="D33" s="39">
        <v>80871</v>
      </c>
      <c r="E33" s="42">
        <v>80822</v>
      </c>
    </row>
    <row r="34" spans="1:5" ht="24.95" customHeight="1" thickBot="1" x14ac:dyDescent="0.25">
      <c r="A34" s="41">
        <v>24</v>
      </c>
      <c r="B34" s="11" t="s">
        <v>259</v>
      </c>
      <c r="C34" s="39">
        <v>11456</v>
      </c>
      <c r="D34" s="39">
        <v>11420</v>
      </c>
      <c r="E34" s="42">
        <v>11618</v>
      </c>
    </row>
    <row r="35" spans="1:5" ht="24.95" customHeight="1" thickBot="1" x14ac:dyDescent="0.25">
      <c r="A35" s="144">
        <v>25</v>
      </c>
      <c r="B35" s="147" t="s">
        <v>260</v>
      </c>
      <c r="C35" s="39">
        <v>2</v>
      </c>
      <c r="D35" s="145">
        <v>2</v>
      </c>
      <c r="E35" s="146">
        <v>2</v>
      </c>
    </row>
    <row r="36" spans="1:5" ht="24.95" customHeight="1" x14ac:dyDescent="0.2">
      <c r="A36" s="43"/>
      <c r="B36" s="12" t="s">
        <v>5</v>
      </c>
      <c r="C36" s="13">
        <f>'D Prestador'!C978+'D Prestador'!C979+'D Prestador'!C980</f>
        <v>10359673.477840021</v>
      </c>
      <c r="D36" s="13">
        <f>'D Prestador'!D978+'D Prestador'!D979+'D Prestador'!D980</f>
        <v>10391644.32554071</v>
      </c>
      <c r="E36" s="44">
        <f>'D Prestador'!E978+'D Prestador'!E979+'D Prestador'!E980</f>
        <v>10352526.74626014</v>
      </c>
    </row>
    <row r="37" spans="1:5" ht="24.95" customHeight="1" thickBot="1" x14ac:dyDescent="0.25">
      <c r="A37" s="45"/>
      <c r="B37" s="46" t="s">
        <v>74</v>
      </c>
      <c r="C37" s="47">
        <f>SUM(C11:C36)</f>
        <v>12913691.477840021</v>
      </c>
      <c r="D37" s="47">
        <f>SUM(D11:D36)</f>
        <v>12968576.32554071</v>
      </c>
      <c r="E37" s="48">
        <f>SUM(E11:E36)</f>
        <v>12939156.74626014</v>
      </c>
    </row>
    <row r="38" spans="1:5" ht="15" customHeight="1" x14ac:dyDescent="0.2">
      <c r="A38" s="14"/>
      <c r="C38" s="14"/>
      <c r="D38" s="14"/>
      <c r="E38" s="15"/>
    </row>
    <row r="39" spans="1:5" ht="37.5" customHeight="1" x14ac:dyDescent="0.2">
      <c r="A39" s="17"/>
      <c r="B39" s="18" t="s">
        <v>323</v>
      </c>
      <c r="C39" s="232" t="s">
        <v>475</v>
      </c>
      <c r="D39" s="233"/>
      <c r="E39" s="234"/>
    </row>
    <row r="40" spans="1:5" ht="20.100000000000001" customHeight="1" x14ac:dyDescent="0.2">
      <c r="A40" s="17"/>
      <c r="B40" s="16"/>
      <c r="C40" s="16"/>
      <c r="D40" s="16"/>
      <c r="E40" s="19"/>
    </row>
    <row r="41" spans="1:5" ht="20.100000000000001" hidden="1" customHeight="1" x14ac:dyDescent="0.2">
      <c r="A41" s="17"/>
      <c r="B41" s="20"/>
      <c r="C41" s="16"/>
      <c r="D41" s="16"/>
      <c r="E41" s="16"/>
    </row>
    <row r="42" spans="1:5" ht="20.100000000000001" hidden="1" customHeight="1" x14ac:dyDescent="0.2">
      <c r="A42" s="17"/>
      <c r="B42" s="20"/>
      <c r="C42" s="21"/>
      <c r="D42" s="21"/>
      <c r="E42" s="21"/>
    </row>
    <row r="43" spans="1:5" ht="20.100000000000001" hidden="1" customHeight="1" x14ac:dyDescent="0.2">
      <c r="A43" s="2"/>
      <c r="B43" s="20"/>
      <c r="C43" s="21"/>
      <c r="D43" s="21"/>
      <c r="E43" s="1"/>
    </row>
    <row r="44" spans="1:5" ht="20.100000000000001" hidden="1" customHeight="1" x14ac:dyDescent="0.2">
      <c r="A44" s="2"/>
      <c r="B44" s="20"/>
      <c r="C44" s="21"/>
      <c r="D44" s="21"/>
      <c r="E44" s="1"/>
    </row>
    <row r="45" spans="1:5" ht="20.100000000000001" hidden="1" customHeight="1" x14ac:dyDescent="0.2">
      <c r="A45" s="2"/>
      <c r="B45" s="20"/>
      <c r="C45" s="21"/>
      <c r="D45" s="21"/>
      <c r="E45" s="1"/>
    </row>
    <row r="46" spans="1:5" ht="20.100000000000001" hidden="1" customHeight="1" x14ac:dyDescent="0.2">
      <c r="A46" s="2"/>
      <c r="B46" s="20"/>
      <c r="C46" s="21"/>
      <c r="D46" s="21"/>
      <c r="E46" s="1"/>
    </row>
    <row r="47" spans="1:5" ht="20.100000000000001" hidden="1" customHeight="1" x14ac:dyDescent="0.2">
      <c r="A47" s="2"/>
      <c r="B47" s="20"/>
      <c r="C47" s="21"/>
      <c r="D47" s="21"/>
      <c r="E47" s="1"/>
    </row>
    <row r="48" spans="1:5" hidden="1" x14ac:dyDescent="0.2">
      <c r="A48" s="2"/>
      <c r="B48" s="20"/>
      <c r="C48" s="21"/>
      <c r="D48" s="21"/>
      <c r="E48" s="1"/>
    </row>
    <row r="49" spans="1:5" hidden="1" x14ac:dyDescent="0.2">
      <c r="A49" s="2"/>
      <c r="B49" s="20"/>
      <c r="C49" s="21"/>
      <c r="D49" s="21"/>
      <c r="E49" s="1"/>
    </row>
    <row r="50" spans="1:5" hidden="1" x14ac:dyDescent="0.2">
      <c r="A50" s="2"/>
      <c r="B50" s="20"/>
      <c r="C50" s="21"/>
      <c r="D50" s="21"/>
      <c r="E50" s="1"/>
    </row>
    <row r="51" spans="1:5" hidden="1" x14ac:dyDescent="0.2">
      <c r="A51" s="2"/>
      <c r="B51" s="20"/>
      <c r="C51" s="21"/>
      <c r="D51" s="21"/>
      <c r="E51" s="1"/>
    </row>
    <row r="52" spans="1:5" hidden="1" x14ac:dyDescent="0.2">
      <c r="A52" s="2"/>
      <c r="B52" s="20"/>
      <c r="C52" s="21"/>
      <c r="D52" s="21"/>
      <c r="E52" s="1"/>
    </row>
    <row r="53" spans="1:5" hidden="1" x14ac:dyDescent="0.2">
      <c r="A53" s="2"/>
      <c r="B53" s="20"/>
      <c r="C53" s="21"/>
      <c r="D53" s="21"/>
      <c r="E53" s="1"/>
    </row>
    <row r="54" spans="1:5" hidden="1" x14ac:dyDescent="0.2">
      <c r="A54" s="2"/>
      <c r="B54" s="20"/>
      <c r="C54" s="21"/>
      <c r="D54" s="21"/>
      <c r="E54" s="1"/>
    </row>
    <row r="55" spans="1:5" hidden="1" x14ac:dyDescent="0.2">
      <c r="A55" s="2"/>
      <c r="B55" s="20"/>
      <c r="C55" s="21"/>
      <c r="D55" s="21"/>
      <c r="E55" s="1"/>
    </row>
    <row r="56" spans="1:5" hidden="1" x14ac:dyDescent="0.2">
      <c r="A56" s="2"/>
      <c r="B56" s="20"/>
      <c r="C56" s="21"/>
      <c r="D56" s="21"/>
      <c r="E56" s="1"/>
    </row>
    <row r="57" spans="1:5" hidden="1" x14ac:dyDescent="0.2">
      <c r="A57" s="2"/>
      <c r="B57" s="20"/>
      <c r="C57" s="21"/>
      <c r="D57" s="21"/>
      <c r="E57" s="1"/>
    </row>
    <row r="58" spans="1:5" hidden="1" x14ac:dyDescent="0.2">
      <c r="A58" s="2"/>
      <c r="B58" s="20"/>
      <c r="C58" s="21"/>
      <c r="D58" s="21"/>
      <c r="E58" s="1"/>
    </row>
    <row r="59" spans="1:5" hidden="1" x14ac:dyDescent="0.2">
      <c r="A59" s="2"/>
      <c r="B59" s="20"/>
      <c r="C59" s="21"/>
      <c r="D59" s="21"/>
      <c r="E59" s="1"/>
    </row>
    <row r="60" spans="1:5" hidden="1" x14ac:dyDescent="0.2">
      <c r="A60" s="2"/>
      <c r="B60" s="20"/>
      <c r="C60" s="21"/>
      <c r="D60" s="21"/>
      <c r="E60" s="1"/>
    </row>
    <row r="61" spans="1:5" hidden="1" x14ac:dyDescent="0.2">
      <c r="A61" s="2"/>
      <c r="B61" s="20"/>
      <c r="C61" s="21"/>
      <c r="D61" s="21"/>
      <c r="E61" s="1"/>
    </row>
    <row r="62" spans="1:5" hidden="1" x14ac:dyDescent="0.2">
      <c r="A62" s="2"/>
      <c r="B62" s="20"/>
      <c r="C62" s="21"/>
      <c r="D62" s="21"/>
      <c r="E62" s="1"/>
    </row>
    <row r="63" spans="1:5" hidden="1" x14ac:dyDescent="0.2">
      <c r="A63" s="2"/>
      <c r="B63" s="20"/>
      <c r="C63" s="21"/>
      <c r="D63" s="21"/>
      <c r="E63" s="1"/>
    </row>
    <row r="64" spans="1:5" hidden="1" x14ac:dyDescent="0.2">
      <c r="A64" s="2"/>
      <c r="B64" s="20"/>
      <c r="C64" s="21"/>
      <c r="D64" s="21"/>
      <c r="E64" s="1"/>
    </row>
    <row r="65" spans="1:5" x14ac:dyDescent="0.2">
      <c r="A65" s="16"/>
      <c r="B65" s="16"/>
      <c r="C65" s="16"/>
      <c r="D65" s="16"/>
      <c r="E65" s="16"/>
    </row>
  </sheetData>
  <mergeCells count="1">
    <mergeCell ref="C39:E39"/>
  </mergeCells>
  <phoneticPr fontId="0" type="noConversion"/>
  <hyperlinks>
    <hyperlink ref="E7" location="Índice!A1" display="Regresar al Índice"/>
  </hyperlinks>
  <printOptions horizontalCentered="1"/>
  <pageMargins left="0.74803149606299213" right="0.74803149606299213" top="0.98425196850393704" bottom="0.98425196850393704" header="0" footer="0"/>
  <pageSetup paperSize="9" scale="8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opLeftCell="A13" zoomScale="70" zoomScaleNormal="70" workbookViewId="0">
      <selection activeCell="M22" sqref="M22"/>
    </sheetView>
  </sheetViews>
  <sheetFormatPr baseColWidth="10" defaultColWidth="0" defaultRowHeight="12.75" zeroHeight="1" x14ac:dyDescent="0.2"/>
  <cols>
    <col min="1" max="1" width="4.42578125" style="16" customWidth="1"/>
    <col min="2" max="2" width="66" style="16" customWidth="1"/>
    <col min="3" max="3" width="11.42578125" style="16" customWidth="1"/>
    <col min="4" max="4" width="18" style="16" customWidth="1"/>
    <col min="5" max="5" width="11.42578125" style="16" customWidth="1"/>
    <col min="6" max="6" width="15" style="16" customWidth="1"/>
    <col min="7" max="12" width="11.42578125" style="16" customWidth="1"/>
    <col min="13" max="13" width="25.7109375" style="16" customWidth="1"/>
    <col min="14" max="16384" width="11.42578125" hidden="1"/>
  </cols>
  <sheetData>
    <row r="1" spans="1:13" ht="18" customHeigh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18" customHeight="1" x14ac:dyDescent="0.25">
      <c r="A2" s="82"/>
      <c r="B2" s="83" t="s">
        <v>205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8" customHeight="1" x14ac:dyDescent="0.25">
      <c r="A3" s="82"/>
      <c r="B3" s="86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ht="18" customHeight="1" x14ac:dyDescent="0.25">
      <c r="A4" s="82"/>
      <c r="B4" s="87" t="s">
        <v>176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ht="18" customHeight="1" thickBot="1" x14ac:dyDescent="0.3">
      <c r="A5" s="103"/>
      <c r="B5" s="8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</row>
    <row r="6" spans="1:13" ht="15" customHeight="1" x14ac:dyDescent="0.25">
      <c r="A6" s="88"/>
      <c r="B6" s="89" t="s">
        <v>565</v>
      </c>
      <c r="C6" s="93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1:13" ht="15" customHeight="1" x14ac:dyDescent="0.25">
      <c r="A7" s="92"/>
      <c r="B7" s="101" t="str">
        <f>Índice!B7</f>
        <v>Fecha de publicación: Julio 2022</v>
      </c>
      <c r="C7" s="126"/>
      <c r="D7" s="126"/>
      <c r="E7" s="126"/>
      <c r="F7" s="126"/>
      <c r="G7" s="93"/>
      <c r="H7" s="93"/>
      <c r="I7" s="93"/>
      <c r="J7" s="93"/>
      <c r="K7" s="93"/>
      <c r="L7" s="106" t="s">
        <v>179</v>
      </c>
      <c r="M7" s="94"/>
    </row>
    <row r="8" spans="1:13" ht="15" customHeight="1" thickBot="1" x14ac:dyDescent="0.3">
      <c r="A8" s="95"/>
      <c r="B8" s="102" t="str">
        <f>Índice!B8</f>
        <v>Fecha de corte: Junio 2022 (II Trimestre)</v>
      </c>
      <c r="C8" s="127"/>
      <c r="D8" s="127"/>
      <c r="E8" s="127"/>
      <c r="F8" s="127"/>
      <c r="G8" s="97"/>
      <c r="H8" s="97"/>
      <c r="I8" s="97"/>
      <c r="J8" s="97"/>
      <c r="K8" s="97"/>
      <c r="L8" s="97"/>
      <c r="M8" s="98"/>
    </row>
    <row r="9" spans="1:13" ht="24.95" customHeight="1" thickBot="1" x14ac:dyDescent="0.25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3"/>
    </row>
    <row r="10" spans="1:13" ht="24.95" customHeight="1" x14ac:dyDescent="0.2">
      <c r="A10" s="235"/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7"/>
    </row>
    <row r="11" spans="1:13" ht="24.95" customHeight="1" thickBot="1" x14ac:dyDescent="0.25">
      <c r="A11" s="238"/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40"/>
    </row>
    <row r="12" spans="1:13" ht="24.95" customHeight="1" x14ac:dyDescent="0.2"/>
    <row r="13" spans="1:13" ht="24.95" customHeight="1" x14ac:dyDescent="0.2">
      <c r="B13" s="253" t="s">
        <v>173</v>
      </c>
      <c r="C13" s="254" t="s">
        <v>295</v>
      </c>
      <c r="D13" s="254" t="s">
        <v>1095</v>
      </c>
    </row>
    <row r="14" spans="1:13" ht="24.95" customHeight="1" x14ac:dyDescent="0.2">
      <c r="B14" s="163" t="s">
        <v>38</v>
      </c>
      <c r="C14" s="157">
        <v>693763</v>
      </c>
      <c r="D14" s="159">
        <f>C14/$C$25</f>
        <v>0.26821114732296464</v>
      </c>
    </row>
    <row r="15" spans="1:13" ht="24.95" customHeight="1" x14ac:dyDescent="0.2">
      <c r="B15" s="156" t="s">
        <v>127</v>
      </c>
      <c r="C15" s="157">
        <v>565692</v>
      </c>
      <c r="D15" s="159">
        <f t="shared" ref="D15:D24" si="0">C15/$C$25</f>
        <v>0.21869846093179157</v>
      </c>
    </row>
    <row r="16" spans="1:13" ht="24.95" customHeight="1" x14ac:dyDescent="0.2">
      <c r="B16" s="163" t="s">
        <v>27</v>
      </c>
      <c r="C16" s="158">
        <v>317185</v>
      </c>
      <c r="D16" s="159">
        <f t="shared" si="0"/>
        <v>0.12262480524852801</v>
      </c>
      <c r="F16" s="61"/>
    </row>
    <row r="17" spans="1:13" ht="24.95" customHeight="1" x14ac:dyDescent="0.2">
      <c r="B17" s="163" t="s">
        <v>68</v>
      </c>
      <c r="C17" s="158">
        <v>238938</v>
      </c>
      <c r="D17" s="159">
        <f t="shared" si="0"/>
        <v>9.2374247573097035E-2</v>
      </c>
      <c r="F17" s="19"/>
    </row>
    <row r="18" spans="1:13" ht="24.95" customHeight="1" x14ac:dyDescent="0.2">
      <c r="B18" s="156" t="s">
        <v>1068</v>
      </c>
      <c r="C18" s="157">
        <v>121895</v>
      </c>
      <c r="D18" s="159">
        <f t="shared" si="0"/>
        <v>4.7125023679459373E-2</v>
      </c>
    </row>
    <row r="19" spans="1:13" ht="24.95" customHeight="1" x14ac:dyDescent="0.2">
      <c r="B19" s="156" t="s">
        <v>6</v>
      </c>
      <c r="C19" s="157">
        <v>75466</v>
      </c>
      <c r="D19" s="159">
        <f t="shared" si="0"/>
        <v>2.9175413569006776E-2</v>
      </c>
      <c r="F19" s="19"/>
    </row>
    <row r="20" spans="1:13" ht="24.95" customHeight="1" x14ac:dyDescent="0.2">
      <c r="B20" s="156" t="s">
        <v>49</v>
      </c>
      <c r="C20" s="158">
        <v>32771</v>
      </c>
      <c r="D20" s="159">
        <f t="shared" si="0"/>
        <v>1.2669380622663465E-2</v>
      </c>
    </row>
    <row r="21" spans="1:13" ht="24.95" customHeight="1" x14ac:dyDescent="0.2">
      <c r="B21" s="163" t="s">
        <v>151</v>
      </c>
      <c r="C21" s="157">
        <v>26718</v>
      </c>
      <c r="D21" s="159">
        <f t="shared" si="0"/>
        <v>1.0329270131406502E-2</v>
      </c>
    </row>
    <row r="22" spans="1:13" ht="24.95" customHeight="1" x14ac:dyDescent="0.2">
      <c r="B22" s="156" t="s">
        <v>312</v>
      </c>
      <c r="C22" s="157">
        <v>26478</v>
      </c>
      <c r="D22" s="159">
        <f t="shared" si="0"/>
        <v>1.0236485311003119E-2</v>
      </c>
    </row>
    <row r="23" spans="1:13" ht="24.95" customHeight="1" x14ac:dyDescent="0.2">
      <c r="B23" s="156" t="s">
        <v>1078</v>
      </c>
      <c r="C23" s="157">
        <v>26320</v>
      </c>
      <c r="D23" s="159">
        <f t="shared" si="0"/>
        <v>1.0175401970904227E-2</v>
      </c>
    </row>
    <row r="24" spans="1:13" ht="24.95" customHeight="1" x14ac:dyDescent="0.2">
      <c r="B24" s="38" t="s">
        <v>288</v>
      </c>
      <c r="C24" s="157">
        <v>461404</v>
      </c>
      <c r="D24" s="159">
        <f t="shared" si="0"/>
        <v>0.17838036363917531</v>
      </c>
    </row>
    <row r="25" spans="1:13" ht="24.95" customHeight="1" x14ac:dyDescent="0.2">
      <c r="B25" s="65" t="s">
        <v>4</v>
      </c>
      <c r="C25" s="66">
        <f>SUM(C14:C24)</f>
        <v>2586630</v>
      </c>
      <c r="D25" s="67">
        <f>SUM(D14:D24)</f>
        <v>0.99999999999999989</v>
      </c>
    </row>
    <row r="26" spans="1:13" ht="24.95" customHeight="1" x14ac:dyDescent="0.2">
      <c r="C26" s="19"/>
    </row>
    <row r="27" spans="1:13" ht="24.95" customHeight="1" x14ac:dyDescent="0.2"/>
    <row r="28" spans="1:13" ht="24.95" customHeight="1" x14ac:dyDescent="0.2"/>
    <row r="29" spans="1:13" ht="24.95" customHeight="1" x14ac:dyDescent="0.2"/>
    <row r="30" spans="1:13" s="16" customFormat="1" ht="27" customHeight="1" x14ac:dyDescent="0.2"/>
    <row r="31" spans="1:13" s="16" customFormat="1" ht="81" hidden="1" customHeight="1" x14ac:dyDescent="0.2">
      <c r="A31" s="244" t="s">
        <v>340</v>
      </c>
      <c r="B31" s="245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</row>
    <row r="32" spans="1:13" ht="24.95" hidden="1" customHeight="1" x14ac:dyDescent="0.2"/>
    <row r="33" ht="24.95" hidden="1" customHeight="1" x14ac:dyDescent="0.2"/>
    <row r="34" ht="24.95" hidden="1" customHeight="1" x14ac:dyDescent="0.2"/>
    <row r="35" ht="24.95" hidden="1" customHeight="1" x14ac:dyDescent="0.2"/>
    <row r="36" ht="24.95" hidden="1" customHeight="1" x14ac:dyDescent="0.2"/>
    <row r="37" ht="24.95" hidden="1" customHeight="1" x14ac:dyDescent="0.2"/>
    <row r="38" ht="24.95" hidden="1" customHeight="1" x14ac:dyDescent="0.2"/>
    <row r="39" ht="24.95" hidden="1" customHeight="1" x14ac:dyDescent="0.2"/>
    <row r="40" ht="24.95" hidden="1" customHeight="1" x14ac:dyDescent="0.2"/>
    <row r="41" ht="24.95" hidden="1" customHeight="1" x14ac:dyDescent="0.2"/>
    <row r="42" ht="24.95" hidden="1" customHeight="1" x14ac:dyDescent="0.2"/>
    <row r="43" ht="24.95" hidden="1" customHeight="1" x14ac:dyDescent="0.2"/>
    <row r="44" ht="24.95" hidden="1" customHeight="1" x14ac:dyDescent="0.2"/>
    <row r="45" ht="24.95" hidden="1" customHeight="1" x14ac:dyDescent="0.2"/>
    <row r="46" ht="24.95" hidden="1" customHeight="1" x14ac:dyDescent="0.2"/>
    <row r="47" ht="24.95" hidden="1" customHeight="1" x14ac:dyDescent="0.2"/>
    <row r="48" ht="24.95" hidden="1" customHeight="1" x14ac:dyDescent="0.2"/>
    <row r="49" ht="24.95" hidden="1" customHeight="1" x14ac:dyDescent="0.2"/>
    <row r="50" ht="24.95" hidden="1" customHeight="1" x14ac:dyDescent="0.2"/>
    <row r="51" ht="24.95" hidden="1" customHeight="1" x14ac:dyDescent="0.2"/>
    <row r="52" ht="24.95" hidden="1" customHeight="1" x14ac:dyDescent="0.2"/>
    <row r="53" ht="24.95" hidden="1" customHeight="1" x14ac:dyDescent="0.2"/>
    <row r="54" ht="24.95" hidden="1" customHeight="1" x14ac:dyDescent="0.2"/>
    <row r="55" ht="24.95" hidden="1" customHeight="1" x14ac:dyDescent="0.2"/>
    <row r="56" ht="24.95" hidden="1" customHeight="1" x14ac:dyDescent="0.2"/>
    <row r="57" ht="24.95" hidden="1" customHeight="1" x14ac:dyDescent="0.2"/>
    <row r="58" ht="24.95" hidden="1" customHeight="1" x14ac:dyDescent="0.2"/>
    <row r="59" ht="24.95" hidden="1" customHeight="1" x14ac:dyDescent="0.2"/>
    <row r="60" ht="24.95" hidden="1" customHeight="1" x14ac:dyDescent="0.2"/>
    <row r="61" ht="24.95" hidden="1" customHeight="1" x14ac:dyDescent="0.2"/>
    <row r="62" ht="24.95" hidden="1" customHeight="1" x14ac:dyDescent="0.2"/>
    <row r="63" ht="24.95" hidden="1" customHeight="1" x14ac:dyDescent="0.2"/>
    <row r="64" ht="24.95" hidden="1" customHeight="1" x14ac:dyDescent="0.2"/>
    <row r="65" ht="24.95" hidden="1" customHeight="1" x14ac:dyDescent="0.2"/>
    <row r="66" ht="24.95" hidden="1" customHeight="1" x14ac:dyDescent="0.2"/>
    <row r="67" ht="24.95" hidden="1" customHeight="1" x14ac:dyDescent="0.2"/>
    <row r="68" ht="24.95" hidden="1" customHeight="1" x14ac:dyDescent="0.2"/>
    <row r="69" ht="24.95" hidden="1" customHeight="1" x14ac:dyDescent="0.2"/>
    <row r="70" ht="24.95" hidden="1" customHeight="1" x14ac:dyDescent="0.2"/>
    <row r="71" ht="24.95" hidden="1" customHeight="1" x14ac:dyDescent="0.2"/>
    <row r="72" ht="24.95" hidden="1" customHeight="1" x14ac:dyDescent="0.2"/>
    <row r="73" ht="24.95" hidden="1" customHeight="1" x14ac:dyDescent="0.2"/>
    <row r="74" ht="24.95" hidden="1" customHeight="1" x14ac:dyDescent="0.2"/>
    <row r="75" ht="24.95" hidden="1" customHeight="1" x14ac:dyDescent="0.2"/>
    <row r="76" ht="24.95" hidden="1" customHeight="1" x14ac:dyDescent="0.2"/>
    <row r="77" ht="24.95" hidden="1" customHeight="1" x14ac:dyDescent="0.2"/>
    <row r="78" ht="24.95" hidden="1" customHeight="1" x14ac:dyDescent="0.2"/>
    <row r="79" ht="24.95" hidden="1" customHeight="1" x14ac:dyDescent="0.2"/>
    <row r="80" ht="24.95" hidden="1" customHeight="1" x14ac:dyDescent="0.2"/>
    <row r="81" ht="24.95" hidden="1" customHeight="1" x14ac:dyDescent="0.2"/>
    <row r="82" ht="24.95" hidden="1" customHeight="1" x14ac:dyDescent="0.2"/>
    <row r="83" ht="24.95" hidden="1" customHeight="1" x14ac:dyDescent="0.2"/>
    <row r="84" ht="24.95" hidden="1" customHeight="1" x14ac:dyDescent="0.2"/>
    <row r="85" ht="24.95" hidden="1" customHeight="1" x14ac:dyDescent="0.2"/>
    <row r="86" ht="24.95" hidden="1" customHeight="1" x14ac:dyDescent="0.2"/>
    <row r="87" ht="24.95" hidden="1" customHeight="1" x14ac:dyDescent="0.2"/>
    <row r="88" ht="24.95" hidden="1" customHeight="1" x14ac:dyDescent="0.2"/>
    <row r="89" ht="24.95" hidden="1" customHeight="1" x14ac:dyDescent="0.2"/>
    <row r="90" ht="24.95" hidden="1" customHeight="1" x14ac:dyDescent="0.2"/>
    <row r="91" ht="24.95" hidden="1" customHeight="1" x14ac:dyDescent="0.2"/>
    <row r="92" ht="24.95" hidden="1" customHeight="1" x14ac:dyDescent="0.2"/>
    <row r="93" ht="24.95" hidden="1" customHeight="1" x14ac:dyDescent="0.2"/>
    <row r="94" ht="24.95" hidden="1" customHeight="1" x14ac:dyDescent="0.2"/>
    <row r="95" ht="24.95" hidden="1" customHeight="1" x14ac:dyDescent="0.2"/>
    <row r="96" ht="24.95" hidden="1" customHeight="1" x14ac:dyDescent="0.2"/>
    <row r="97" ht="24.95" hidden="1" customHeight="1" x14ac:dyDescent="0.2"/>
    <row r="98" ht="24.95" hidden="1" customHeight="1" x14ac:dyDescent="0.2"/>
    <row r="99" ht="24.95" hidden="1" customHeight="1" x14ac:dyDescent="0.2"/>
    <row r="100" ht="24.95" hidden="1" customHeight="1" x14ac:dyDescent="0.2"/>
    <row r="101" ht="24.95" hidden="1" customHeight="1" x14ac:dyDescent="0.2"/>
    <row r="102" ht="24.95" hidden="1" customHeight="1" x14ac:dyDescent="0.2"/>
    <row r="103" ht="24.95" hidden="1" customHeight="1" x14ac:dyDescent="0.2"/>
    <row r="104" ht="24.95" hidden="1" customHeight="1" x14ac:dyDescent="0.2"/>
    <row r="105" ht="24.95" hidden="1" customHeight="1" x14ac:dyDescent="0.2"/>
    <row r="106" ht="24.95" hidden="1" customHeight="1" x14ac:dyDescent="0.2"/>
    <row r="107" ht="24.95" hidden="1" customHeight="1" x14ac:dyDescent="0.2"/>
    <row r="108" ht="24.95" hidden="1" customHeight="1" x14ac:dyDescent="0.2"/>
    <row r="109" ht="24.95" hidden="1" customHeight="1" x14ac:dyDescent="0.2"/>
    <row r="110" ht="24.95" hidden="1" customHeight="1" x14ac:dyDescent="0.2"/>
    <row r="111" ht="24.95" hidden="1" customHeight="1" x14ac:dyDescent="0.2"/>
    <row r="112" ht="24.95" hidden="1" customHeight="1" x14ac:dyDescent="0.2"/>
    <row r="113" ht="24.95" hidden="1" customHeight="1" x14ac:dyDescent="0.2"/>
    <row r="114" ht="24.95" hidden="1" customHeight="1" x14ac:dyDescent="0.2"/>
    <row r="115" ht="24.95" hidden="1" customHeight="1" x14ac:dyDescent="0.2"/>
    <row r="116" ht="24.95" hidden="1" customHeight="1" x14ac:dyDescent="0.2"/>
    <row r="117" ht="24.95" hidden="1" customHeight="1" x14ac:dyDescent="0.2"/>
    <row r="118" ht="24.95" hidden="1" customHeight="1" x14ac:dyDescent="0.2"/>
    <row r="119" ht="24.95" hidden="1" customHeight="1" x14ac:dyDescent="0.2"/>
    <row r="120" ht="24.95" hidden="1" customHeight="1" x14ac:dyDescent="0.2"/>
    <row r="121" ht="24.95" hidden="1" customHeight="1" x14ac:dyDescent="0.2"/>
    <row r="122" ht="24.95" hidden="1" customHeight="1" x14ac:dyDescent="0.2"/>
    <row r="123" ht="24.95" hidden="1" customHeight="1" x14ac:dyDescent="0.2"/>
    <row r="124" ht="24.95" hidden="1" customHeight="1" x14ac:dyDescent="0.2"/>
    <row r="125" ht="24.95" hidden="1" customHeight="1" x14ac:dyDescent="0.2"/>
    <row r="126" ht="24.95" hidden="1" customHeight="1" x14ac:dyDescent="0.2"/>
    <row r="127" ht="24.95" hidden="1" customHeight="1" x14ac:dyDescent="0.2"/>
    <row r="128" ht="24.95" hidden="1" customHeight="1" x14ac:dyDescent="0.2"/>
    <row r="129" ht="24.95" hidden="1" customHeight="1" x14ac:dyDescent="0.2"/>
    <row r="130" ht="24.95" hidden="1" customHeight="1" x14ac:dyDescent="0.2"/>
    <row r="131" ht="24.95" hidden="1" customHeight="1" x14ac:dyDescent="0.2"/>
    <row r="132" ht="24.95" hidden="1" customHeight="1" x14ac:dyDescent="0.2"/>
    <row r="133" ht="24.95" hidden="1" customHeight="1" x14ac:dyDescent="0.2"/>
    <row r="134" ht="24.95" hidden="1" customHeight="1" x14ac:dyDescent="0.2"/>
    <row r="135" ht="24.95" hidden="1" customHeight="1" x14ac:dyDescent="0.2"/>
    <row r="136" ht="24.95" hidden="1" customHeight="1" x14ac:dyDescent="0.2"/>
    <row r="137" ht="24.95" hidden="1" customHeight="1" x14ac:dyDescent="0.2"/>
    <row r="138" ht="24.95" hidden="1" customHeight="1" x14ac:dyDescent="0.2"/>
    <row r="139" ht="24.95" hidden="1" customHeight="1" x14ac:dyDescent="0.2"/>
    <row r="140" ht="24.95" hidden="1" customHeight="1" x14ac:dyDescent="0.2"/>
    <row r="141" ht="24.95" hidden="1" customHeight="1" x14ac:dyDescent="0.2"/>
    <row r="142" ht="24.95" hidden="1" customHeight="1" x14ac:dyDescent="0.2"/>
    <row r="143" ht="24.95" hidden="1" customHeight="1" x14ac:dyDescent="0.2"/>
    <row r="144" ht="24.95" hidden="1" customHeight="1" x14ac:dyDescent="0.2"/>
    <row r="145" ht="24.95" hidden="1" customHeight="1" x14ac:dyDescent="0.2"/>
    <row r="146" ht="24.95" hidden="1" customHeight="1" x14ac:dyDescent="0.2"/>
    <row r="147" ht="24.95" hidden="1" customHeight="1" x14ac:dyDescent="0.2"/>
    <row r="148" ht="24.95" hidden="1" customHeight="1" x14ac:dyDescent="0.2"/>
    <row r="149" ht="24.95" hidden="1" customHeight="1" x14ac:dyDescent="0.2"/>
    <row r="150" ht="24.95" hidden="1" customHeight="1" x14ac:dyDescent="0.2"/>
    <row r="151" ht="24.95" hidden="1" customHeight="1" x14ac:dyDescent="0.2"/>
    <row r="152" ht="24.95" hidden="1" customHeight="1" x14ac:dyDescent="0.2"/>
    <row r="153" ht="24.95" hidden="1" customHeight="1" x14ac:dyDescent="0.2"/>
    <row r="154" ht="24.95" hidden="1" customHeight="1" x14ac:dyDescent="0.2"/>
    <row r="155" ht="24.95" hidden="1" customHeight="1" x14ac:dyDescent="0.2"/>
    <row r="156" ht="24.95" hidden="1" customHeight="1" x14ac:dyDescent="0.2"/>
    <row r="157" ht="24.95" hidden="1" customHeight="1" x14ac:dyDescent="0.2"/>
    <row r="158" ht="24.95" hidden="1" customHeight="1" x14ac:dyDescent="0.2"/>
    <row r="159" ht="24.95" hidden="1" customHeight="1" x14ac:dyDescent="0.2"/>
    <row r="160" ht="24.95" hidden="1" customHeight="1" x14ac:dyDescent="0.2"/>
    <row r="161" ht="24.95" hidden="1" customHeight="1" x14ac:dyDescent="0.2"/>
    <row r="162" ht="24.95" hidden="1" customHeight="1" x14ac:dyDescent="0.2"/>
    <row r="163" ht="24.95" hidden="1" customHeight="1" x14ac:dyDescent="0.2"/>
    <row r="164" ht="24.95" hidden="1" customHeight="1" x14ac:dyDescent="0.2"/>
    <row r="165" ht="24.95" hidden="1" customHeight="1" x14ac:dyDescent="0.2"/>
    <row r="166" ht="24.95" hidden="1" customHeight="1" x14ac:dyDescent="0.2"/>
    <row r="167" ht="24.95" hidden="1" customHeight="1" x14ac:dyDescent="0.2"/>
    <row r="168" ht="24.95" hidden="1" customHeight="1" x14ac:dyDescent="0.2"/>
    <row r="169" ht="24.95" hidden="1" customHeight="1" x14ac:dyDescent="0.2"/>
    <row r="170" ht="24.95" hidden="1" customHeight="1" x14ac:dyDescent="0.2"/>
    <row r="171" ht="24.95" hidden="1" customHeight="1" x14ac:dyDescent="0.2"/>
    <row r="172" ht="24.95" hidden="1" customHeight="1" x14ac:dyDescent="0.2"/>
    <row r="173" ht="24.95" hidden="1" customHeight="1" x14ac:dyDescent="0.2"/>
    <row r="174" ht="24.95" hidden="1" customHeight="1" x14ac:dyDescent="0.2"/>
    <row r="175" ht="24.95" hidden="1" customHeight="1" x14ac:dyDescent="0.2"/>
    <row r="176" ht="24.95" hidden="1" customHeight="1" x14ac:dyDescent="0.2"/>
    <row r="177" ht="24.95" hidden="1" customHeight="1" x14ac:dyDescent="0.2"/>
    <row r="178" ht="24.95" hidden="1" customHeight="1" x14ac:dyDescent="0.2"/>
    <row r="179" ht="24.95" hidden="1" customHeight="1" x14ac:dyDescent="0.2"/>
    <row r="180" ht="24.95" hidden="1" customHeight="1" x14ac:dyDescent="0.2"/>
    <row r="181" ht="24.95" hidden="1" customHeight="1" x14ac:dyDescent="0.2"/>
    <row r="182" ht="24.95" hidden="1" customHeight="1" x14ac:dyDescent="0.2"/>
    <row r="183" ht="24.95" hidden="1" customHeight="1" x14ac:dyDescent="0.2"/>
    <row r="184" ht="24.95" hidden="1" customHeight="1" x14ac:dyDescent="0.2"/>
    <row r="185" ht="24.95" hidden="1" customHeight="1" x14ac:dyDescent="0.2"/>
    <row r="186" ht="24.95" hidden="1" customHeight="1" x14ac:dyDescent="0.2"/>
    <row r="187" ht="24.95" hidden="1" customHeight="1" x14ac:dyDescent="0.2"/>
    <row r="188" ht="24.95" hidden="1" customHeight="1" x14ac:dyDescent="0.2"/>
    <row r="189" ht="24.95" hidden="1" customHeight="1" x14ac:dyDescent="0.2"/>
    <row r="190" ht="24.95" hidden="1" customHeight="1" x14ac:dyDescent="0.2"/>
    <row r="191" ht="24.95" hidden="1" customHeight="1" x14ac:dyDescent="0.2"/>
    <row r="192" ht="24.95" hidden="1" customHeight="1" x14ac:dyDescent="0.2"/>
    <row r="193" ht="24.95" hidden="1" customHeight="1" x14ac:dyDescent="0.2"/>
    <row r="194" ht="24.95" hidden="1" customHeight="1" x14ac:dyDescent="0.2"/>
    <row r="195" ht="24.95" hidden="1" customHeight="1" x14ac:dyDescent="0.2"/>
    <row r="196" ht="24.95" hidden="1" customHeight="1" x14ac:dyDescent="0.2"/>
    <row r="197" ht="24.95" hidden="1" customHeight="1" x14ac:dyDescent="0.2"/>
    <row r="198" ht="24.95" hidden="1" customHeight="1" x14ac:dyDescent="0.2"/>
    <row r="199" ht="24.95" hidden="1" customHeight="1" x14ac:dyDescent="0.2"/>
    <row r="200" ht="24.95" hidden="1" customHeight="1" x14ac:dyDescent="0.2"/>
    <row r="201" ht="24.95" hidden="1" customHeight="1" x14ac:dyDescent="0.2"/>
    <row r="202" ht="24.95" hidden="1" customHeight="1" x14ac:dyDescent="0.2"/>
    <row r="203" ht="24.95" hidden="1" customHeight="1" x14ac:dyDescent="0.2"/>
    <row r="204" ht="24.95" hidden="1" customHeight="1" x14ac:dyDescent="0.2"/>
    <row r="205" ht="24.95" hidden="1" customHeight="1" x14ac:dyDescent="0.2"/>
    <row r="206" ht="24.95" hidden="1" customHeight="1" x14ac:dyDescent="0.2"/>
    <row r="207" ht="24.95" hidden="1" customHeight="1" x14ac:dyDescent="0.2"/>
    <row r="208" ht="24.95" hidden="1" customHeight="1" x14ac:dyDescent="0.2"/>
    <row r="209" ht="24.95" hidden="1" customHeight="1" x14ac:dyDescent="0.2"/>
    <row r="210" ht="24.95" hidden="1" customHeight="1" x14ac:dyDescent="0.2"/>
    <row r="211" ht="24.95" hidden="1" customHeight="1" x14ac:dyDescent="0.2"/>
    <row r="212" ht="24.95" hidden="1" customHeight="1" x14ac:dyDescent="0.2"/>
    <row r="213" ht="24.95" hidden="1" customHeight="1" x14ac:dyDescent="0.2"/>
    <row r="214" ht="24.95" hidden="1" customHeight="1" x14ac:dyDescent="0.2"/>
    <row r="215" ht="24.95" hidden="1" customHeight="1" x14ac:dyDescent="0.2"/>
    <row r="216" ht="24.95" hidden="1" customHeight="1" x14ac:dyDescent="0.2"/>
    <row r="217" ht="24.95" hidden="1" customHeight="1" x14ac:dyDescent="0.2"/>
    <row r="218" ht="24.95" hidden="1" customHeight="1" x14ac:dyDescent="0.2"/>
    <row r="219" ht="24.95" hidden="1" customHeight="1" x14ac:dyDescent="0.2"/>
    <row r="220" ht="24.95" hidden="1" customHeight="1" x14ac:dyDescent="0.2"/>
    <row r="221" ht="24.95" hidden="1" customHeight="1" x14ac:dyDescent="0.2"/>
    <row r="222" ht="24.95" hidden="1" customHeight="1" x14ac:dyDescent="0.2"/>
    <row r="223" ht="24.95" hidden="1" customHeight="1" x14ac:dyDescent="0.2"/>
    <row r="224" ht="24.95" hidden="1" customHeight="1" x14ac:dyDescent="0.2"/>
    <row r="225" ht="24.95" hidden="1" customHeight="1" x14ac:dyDescent="0.2"/>
    <row r="226" ht="24.95" hidden="1" customHeight="1" x14ac:dyDescent="0.2"/>
    <row r="227" ht="24.95" hidden="1" customHeight="1" x14ac:dyDescent="0.2"/>
    <row r="228" ht="24.95" hidden="1" customHeight="1" x14ac:dyDescent="0.2"/>
    <row r="229" ht="24.95" hidden="1" customHeight="1" x14ac:dyDescent="0.2"/>
    <row r="230" ht="24.95" hidden="1" customHeight="1" x14ac:dyDescent="0.2"/>
    <row r="231" ht="24.95" hidden="1" customHeight="1" x14ac:dyDescent="0.2"/>
    <row r="232" ht="24.95" hidden="1" customHeight="1" x14ac:dyDescent="0.2"/>
    <row r="233" ht="24.95" hidden="1" customHeight="1" x14ac:dyDescent="0.2"/>
    <row r="234" ht="24.95" hidden="1" customHeight="1" x14ac:dyDescent="0.2"/>
    <row r="235" ht="24.95" hidden="1" customHeight="1" x14ac:dyDescent="0.2"/>
    <row r="236" ht="24.95" hidden="1" customHeight="1" x14ac:dyDescent="0.2"/>
    <row r="237" ht="24.95" hidden="1" customHeight="1" x14ac:dyDescent="0.2"/>
    <row r="238" ht="24.95" hidden="1" customHeight="1" x14ac:dyDescent="0.2"/>
    <row r="239" ht="24.95" hidden="1" customHeight="1" x14ac:dyDescent="0.2"/>
    <row r="240" ht="24.95" hidden="1" customHeight="1" x14ac:dyDescent="0.2"/>
    <row r="241" ht="24.95" hidden="1" customHeight="1" x14ac:dyDescent="0.2"/>
    <row r="242" ht="24.95" hidden="1" customHeight="1" x14ac:dyDescent="0.2"/>
    <row r="243" ht="24.95" hidden="1" customHeight="1" x14ac:dyDescent="0.2"/>
    <row r="244" ht="24.95" hidden="1" customHeight="1" x14ac:dyDescent="0.2"/>
    <row r="245" ht="24.95" hidden="1" customHeight="1" x14ac:dyDescent="0.2"/>
    <row r="246" ht="24.95" hidden="1" customHeight="1" x14ac:dyDescent="0.2"/>
    <row r="247" ht="24.95" hidden="1" customHeight="1" x14ac:dyDescent="0.2"/>
    <row r="248" ht="24.95" hidden="1" customHeight="1" x14ac:dyDescent="0.2"/>
    <row r="1048576" ht="1.5" customHeight="1" x14ac:dyDescent="0.2"/>
  </sheetData>
  <mergeCells count="4">
    <mergeCell ref="A10:M10"/>
    <mergeCell ref="A11:M11"/>
    <mergeCell ref="A9:M9"/>
    <mergeCell ref="A31:M31"/>
  </mergeCells>
  <hyperlinks>
    <hyperlink ref="L7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opLeftCell="A7" zoomScale="90" zoomScaleNormal="90" workbookViewId="0">
      <selection activeCell="B5" sqref="B5"/>
    </sheetView>
  </sheetViews>
  <sheetFormatPr baseColWidth="10" defaultColWidth="0" defaultRowHeight="12.75" zeroHeight="1" x14ac:dyDescent="0.2"/>
  <cols>
    <col min="1" max="1" width="5.140625" customWidth="1"/>
    <col min="2" max="2" width="11.42578125" customWidth="1"/>
    <col min="3" max="3" width="12.85546875" bestFit="1" customWidth="1"/>
    <col min="4" max="13" width="11.42578125" customWidth="1"/>
    <col min="14" max="16384" width="11.42578125" hidden="1"/>
  </cols>
  <sheetData>
    <row r="1" spans="1:13" ht="18" customHeigh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18" customHeight="1" x14ac:dyDescent="0.25">
      <c r="A2" s="82"/>
      <c r="B2" s="83" t="s">
        <v>174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8" customHeight="1" x14ac:dyDescent="0.25">
      <c r="A3" s="82"/>
      <c r="B3" s="86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ht="18" customHeight="1" x14ac:dyDescent="0.25">
      <c r="A4" s="82"/>
      <c r="B4" s="87" t="s">
        <v>214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ht="18" customHeight="1" thickBot="1" x14ac:dyDescent="0.3">
      <c r="A5" s="103"/>
      <c r="B5" s="84"/>
      <c r="C5" s="84"/>
      <c r="D5" s="108"/>
      <c r="E5" s="108"/>
      <c r="F5" s="108"/>
      <c r="G5" s="108"/>
      <c r="H5" s="108"/>
      <c r="I5" s="108"/>
      <c r="J5" s="108"/>
      <c r="K5" s="108"/>
      <c r="L5" s="108"/>
      <c r="M5" s="109"/>
    </row>
    <row r="6" spans="1:13" ht="15" customHeight="1" x14ac:dyDescent="0.25">
      <c r="A6" s="88"/>
      <c r="B6" s="89" t="s">
        <v>565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1:13" ht="15" customHeight="1" x14ac:dyDescent="0.25">
      <c r="A7" s="92"/>
      <c r="B7" s="101" t="str">
        <f>Índice!B7</f>
        <v>Fecha de publicación: Julio 2022</v>
      </c>
      <c r="C7" s="93"/>
      <c r="D7" s="93"/>
      <c r="E7" s="93"/>
      <c r="F7" s="93"/>
      <c r="G7" s="93"/>
      <c r="H7" s="93"/>
      <c r="I7" s="93"/>
      <c r="J7" s="93"/>
      <c r="K7" s="93"/>
      <c r="L7" s="106" t="s">
        <v>179</v>
      </c>
      <c r="M7" s="94"/>
    </row>
    <row r="8" spans="1:13" ht="15" customHeight="1" thickBot="1" x14ac:dyDescent="0.3">
      <c r="A8" s="95"/>
      <c r="B8" s="102" t="str">
        <f>Índice!B8</f>
        <v>Fecha de corte: Junio 2022 (II Trimestre)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8"/>
    </row>
    <row r="9" spans="1:13" ht="20.100000000000001" customHeight="1" thickBot="1" x14ac:dyDescent="0.25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3"/>
    </row>
    <row r="10" spans="1:13" ht="20.100000000000001" customHeight="1" x14ac:dyDescent="0.2">
      <c r="A10" s="246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8"/>
    </row>
    <row r="11" spans="1:13" ht="20.100000000000001" customHeight="1" x14ac:dyDescent="0.2">
      <c r="A11" s="249"/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1"/>
    </row>
    <row r="12" spans="1:13" ht="20.100000000000001" customHeight="1" x14ac:dyDescent="0.2">
      <c r="A12" s="252"/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</row>
    <row r="13" spans="1:13" s="16" customFormat="1" ht="20.100000000000001" customHeight="1" thickBot="1" x14ac:dyDescent="0.25"/>
    <row r="14" spans="1:13" ht="20.100000000000001" customHeight="1" x14ac:dyDescent="0.2">
      <c r="A14" s="16"/>
      <c r="B14" s="70" t="e">
        <f>+Hoja1!#REF!</f>
        <v>#REF!</v>
      </c>
      <c r="C14" s="153">
        <f>+'D Prestador'!E978</f>
        <v>5751495</v>
      </c>
      <c r="D14" s="71">
        <f>C14/C$17</f>
        <v>0.55556437002954207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20.100000000000001" customHeight="1" x14ac:dyDescent="0.2">
      <c r="A15" s="16"/>
      <c r="B15" s="160" t="s">
        <v>879</v>
      </c>
      <c r="C15" s="37">
        <f>+'D Prestador'!E979</f>
        <v>1304579</v>
      </c>
      <c r="D15" s="71">
        <f t="shared" ref="D15:D17" si="0">C15/C$17</f>
        <v>0.12601551601605671</v>
      </c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20.100000000000001" customHeight="1" thickBot="1" x14ac:dyDescent="0.25">
      <c r="A16" s="16"/>
      <c r="B16" s="70" t="e">
        <f>+Hoja1!#REF!</f>
        <v>#REF!</v>
      </c>
      <c r="C16" s="155">
        <f>+'D Prestador'!E980</f>
        <v>3296452.7462601396</v>
      </c>
      <c r="D16" s="71">
        <f t="shared" si="0"/>
        <v>0.31842011395440117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20.100000000000001" customHeight="1" x14ac:dyDescent="0.2">
      <c r="A17" s="16"/>
      <c r="B17" s="72" t="e">
        <f>+Hoja1!#REF!</f>
        <v>#REF!</v>
      </c>
      <c r="C17" s="73">
        <f>SUM(C14+C15+C16)</f>
        <v>10352526.74626014</v>
      </c>
      <c r="D17" s="71">
        <f t="shared" si="0"/>
        <v>1</v>
      </c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20.100000000000001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20.100000000000001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20.100000000000001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20.100000000000001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20.100000000000001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20.100000000000001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20.100000000000001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20.100000000000001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20.100000000000001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20.100000000000001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20.100000000000001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20.100000000000001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20.100000000000001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20.100000000000001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20.100000000000001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16" customFormat="1" ht="20.100000000000001" customHeight="1" x14ac:dyDescent="0.2"/>
    <row r="34" spans="1:13" s="16" customFormat="1" ht="20.100000000000001" customHeight="1" x14ac:dyDescent="0.2">
      <c r="A34" s="244" t="s">
        <v>799</v>
      </c>
      <c r="B34" s="245"/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</row>
    <row r="35" spans="1:13" ht="20.100000000000001" hidden="1" customHeight="1" x14ac:dyDescent="0.2"/>
    <row r="36" spans="1:13" ht="20.100000000000001" hidden="1" customHeight="1" x14ac:dyDescent="0.2"/>
    <row r="37" spans="1:13" ht="20.100000000000001" hidden="1" customHeight="1" x14ac:dyDescent="0.2"/>
    <row r="38" spans="1:13" ht="20.100000000000001" hidden="1" customHeight="1" x14ac:dyDescent="0.2"/>
    <row r="39" spans="1:13" ht="20.100000000000001" hidden="1" customHeight="1" x14ac:dyDescent="0.2"/>
    <row r="40" spans="1:13" ht="20.100000000000001" hidden="1" customHeight="1" x14ac:dyDescent="0.2"/>
    <row r="41" spans="1:13" ht="20.100000000000001" hidden="1" customHeight="1" x14ac:dyDescent="0.2"/>
    <row r="42" spans="1:13" ht="20.100000000000001" hidden="1" customHeight="1" x14ac:dyDescent="0.2"/>
    <row r="43" spans="1:13" ht="20.100000000000001" hidden="1" customHeight="1" x14ac:dyDescent="0.2"/>
    <row r="44" spans="1:13" ht="20.100000000000001" hidden="1" customHeight="1" x14ac:dyDescent="0.2"/>
    <row r="45" spans="1:13" ht="20.100000000000001" hidden="1" customHeight="1" x14ac:dyDescent="0.2"/>
    <row r="46" spans="1:13" ht="20.100000000000001" hidden="1" customHeight="1" x14ac:dyDescent="0.2"/>
    <row r="47" spans="1:13" ht="20.100000000000001" hidden="1" customHeight="1" x14ac:dyDescent="0.2"/>
    <row r="48" spans="1:13" ht="20.100000000000001" hidden="1" customHeight="1" x14ac:dyDescent="0.2"/>
    <row r="49" ht="20.100000000000001" hidden="1" customHeight="1" x14ac:dyDescent="0.2"/>
    <row r="50" ht="20.100000000000001" hidden="1" customHeight="1" x14ac:dyDescent="0.2"/>
    <row r="51" ht="20.100000000000001" hidden="1" customHeight="1" x14ac:dyDescent="0.2"/>
    <row r="52" ht="20.100000000000001" hidden="1" customHeight="1" x14ac:dyDescent="0.2"/>
    <row r="53" ht="20.100000000000001" hidden="1" customHeight="1" x14ac:dyDescent="0.2"/>
    <row r="54" ht="20.100000000000001" hidden="1" customHeight="1" x14ac:dyDescent="0.2"/>
    <row r="55" ht="20.100000000000001" hidden="1" customHeight="1" x14ac:dyDescent="0.2"/>
    <row r="56" ht="20.100000000000001" hidden="1" customHeight="1" x14ac:dyDescent="0.2"/>
    <row r="57" ht="20.100000000000001" hidden="1" customHeight="1" x14ac:dyDescent="0.2"/>
    <row r="58" ht="20.100000000000001" hidden="1" customHeight="1" x14ac:dyDescent="0.2"/>
    <row r="59" ht="20.100000000000001" hidden="1" customHeight="1" x14ac:dyDescent="0.2"/>
    <row r="60" ht="20.100000000000001" hidden="1" customHeight="1" x14ac:dyDescent="0.2"/>
    <row r="61" ht="20.100000000000001" hidden="1" customHeight="1" x14ac:dyDescent="0.2"/>
    <row r="62" ht="20.100000000000001" hidden="1" customHeight="1" x14ac:dyDescent="0.2"/>
    <row r="63" ht="20.100000000000001" hidden="1" customHeight="1" x14ac:dyDescent="0.2"/>
    <row r="64" ht="20.100000000000001" hidden="1" customHeight="1" x14ac:dyDescent="0.2"/>
    <row r="65" ht="20.100000000000001" hidden="1" customHeight="1" x14ac:dyDescent="0.2"/>
    <row r="66" ht="20.100000000000001" hidden="1" customHeight="1" x14ac:dyDescent="0.2"/>
    <row r="67" ht="20.100000000000001" hidden="1" customHeight="1" x14ac:dyDescent="0.2"/>
    <row r="68" ht="20.100000000000001" hidden="1" customHeight="1" x14ac:dyDescent="0.2"/>
    <row r="69" ht="20.100000000000001" hidden="1" customHeight="1" x14ac:dyDescent="0.2"/>
    <row r="70" ht="20.100000000000001" hidden="1" customHeight="1" x14ac:dyDescent="0.2"/>
    <row r="71" ht="20.100000000000001" hidden="1" customHeight="1" x14ac:dyDescent="0.2"/>
    <row r="72" ht="20.100000000000001" hidden="1" customHeight="1" x14ac:dyDescent="0.2"/>
    <row r="73" ht="20.100000000000001" hidden="1" customHeight="1" x14ac:dyDescent="0.2"/>
    <row r="74" ht="20.100000000000001" hidden="1" customHeight="1" x14ac:dyDescent="0.2"/>
    <row r="75" ht="20.100000000000001" hidden="1" customHeight="1" x14ac:dyDescent="0.2"/>
    <row r="76" ht="20.100000000000001" hidden="1" customHeight="1" x14ac:dyDescent="0.2"/>
    <row r="77" ht="20.100000000000001" hidden="1" customHeight="1" x14ac:dyDescent="0.2"/>
    <row r="78" ht="20.100000000000001" hidden="1" customHeight="1" x14ac:dyDescent="0.2"/>
    <row r="79" ht="20.100000000000001" hidden="1" customHeight="1" x14ac:dyDescent="0.2"/>
    <row r="80" ht="20.100000000000001" hidden="1" customHeight="1" x14ac:dyDescent="0.2"/>
    <row r="81" ht="20.100000000000001" hidden="1" customHeight="1" x14ac:dyDescent="0.2"/>
    <row r="82" ht="20.100000000000001" hidden="1" customHeight="1" x14ac:dyDescent="0.2"/>
    <row r="83" ht="20.100000000000001" hidden="1" customHeight="1" x14ac:dyDescent="0.2"/>
    <row r="84" ht="20.100000000000001" hidden="1" customHeight="1" x14ac:dyDescent="0.2"/>
    <row r="85" ht="20.100000000000001" hidden="1" customHeight="1" x14ac:dyDescent="0.2"/>
    <row r="86" ht="20.100000000000001" hidden="1" customHeight="1" x14ac:dyDescent="0.2"/>
    <row r="87" ht="20.100000000000001" hidden="1" customHeight="1" x14ac:dyDescent="0.2"/>
    <row r="88" ht="20.100000000000001" hidden="1" customHeight="1" x14ac:dyDescent="0.2"/>
    <row r="89" ht="20.100000000000001" hidden="1" customHeight="1" x14ac:dyDescent="0.2"/>
    <row r="90" ht="20.100000000000001" hidden="1" customHeight="1" x14ac:dyDescent="0.2"/>
    <row r="91" ht="20.100000000000001" hidden="1" customHeight="1" x14ac:dyDescent="0.2"/>
    <row r="92" ht="20.100000000000001" hidden="1" customHeight="1" x14ac:dyDescent="0.2"/>
    <row r="93" ht="20.100000000000001" hidden="1" customHeight="1" x14ac:dyDescent="0.2"/>
    <row r="94" ht="20.100000000000001" hidden="1" customHeight="1" x14ac:dyDescent="0.2"/>
    <row r="95" ht="20.100000000000001" hidden="1" customHeight="1" x14ac:dyDescent="0.2"/>
    <row r="96" ht="20.100000000000001" hidden="1" customHeight="1" x14ac:dyDescent="0.2"/>
    <row r="97" ht="20.100000000000001" hidden="1" customHeight="1" x14ac:dyDescent="0.2"/>
    <row r="98" ht="20.100000000000001" hidden="1" customHeight="1" x14ac:dyDescent="0.2"/>
    <row r="99" ht="20.100000000000001" hidden="1" customHeight="1" x14ac:dyDescent="0.2"/>
    <row r="100" ht="20.100000000000001" hidden="1" customHeight="1" x14ac:dyDescent="0.2"/>
    <row r="101" ht="20.100000000000001" hidden="1" customHeight="1" x14ac:dyDescent="0.2"/>
    <row r="102" ht="20.100000000000001" hidden="1" customHeight="1" x14ac:dyDescent="0.2"/>
    <row r="103" ht="20.100000000000001" hidden="1" customHeight="1" x14ac:dyDescent="0.2"/>
    <row r="104" ht="20.100000000000001" hidden="1" customHeight="1" x14ac:dyDescent="0.2"/>
    <row r="105" ht="20.100000000000001" hidden="1" customHeight="1" x14ac:dyDescent="0.2"/>
    <row r="106" ht="20.100000000000001" hidden="1" customHeight="1" x14ac:dyDescent="0.2"/>
    <row r="107" ht="20.100000000000001" hidden="1" customHeight="1" x14ac:dyDescent="0.2"/>
    <row r="108" ht="20.100000000000001" hidden="1" customHeight="1" x14ac:dyDescent="0.2"/>
    <row r="109" ht="20.100000000000001" hidden="1" customHeight="1" x14ac:dyDescent="0.2"/>
    <row r="110" ht="20.100000000000001" hidden="1" customHeight="1" x14ac:dyDescent="0.2"/>
    <row r="111" ht="20.100000000000001" hidden="1" customHeight="1" x14ac:dyDescent="0.2"/>
    <row r="112" ht="20.100000000000001" hidden="1" customHeight="1" x14ac:dyDescent="0.2"/>
    <row r="113" ht="20.100000000000001" hidden="1" customHeight="1" x14ac:dyDescent="0.2"/>
    <row r="114" ht="20.100000000000001" hidden="1" customHeight="1" x14ac:dyDescent="0.2"/>
    <row r="115" ht="20.100000000000001" hidden="1" customHeight="1" x14ac:dyDescent="0.2"/>
    <row r="116" ht="20.100000000000001" hidden="1" customHeight="1" x14ac:dyDescent="0.2"/>
    <row r="117" ht="20.100000000000001" hidden="1" customHeight="1" x14ac:dyDescent="0.2"/>
    <row r="118" ht="20.100000000000001" hidden="1" customHeight="1" x14ac:dyDescent="0.2"/>
    <row r="119" ht="20.100000000000001" hidden="1" customHeight="1" x14ac:dyDescent="0.2"/>
    <row r="120" ht="20.100000000000001" hidden="1" customHeight="1" x14ac:dyDescent="0.2"/>
    <row r="121" ht="20.100000000000001" hidden="1" customHeight="1" x14ac:dyDescent="0.2"/>
    <row r="122" ht="20.100000000000001" hidden="1" customHeight="1" x14ac:dyDescent="0.2"/>
    <row r="123" ht="20.100000000000001" hidden="1" customHeight="1" x14ac:dyDescent="0.2"/>
    <row r="124" ht="20.100000000000001" hidden="1" customHeight="1" x14ac:dyDescent="0.2"/>
    <row r="125" ht="20.100000000000001" hidden="1" customHeight="1" x14ac:dyDescent="0.2"/>
    <row r="126" ht="20.100000000000001" hidden="1" customHeight="1" x14ac:dyDescent="0.2"/>
    <row r="127" ht="20.100000000000001" hidden="1" customHeight="1" x14ac:dyDescent="0.2"/>
    <row r="128" ht="20.100000000000001" hidden="1" customHeight="1" x14ac:dyDescent="0.2"/>
    <row r="129" ht="20.100000000000001" hidden="1" customHeight="1" x14ac:dyDescent="0.2"/>
    <row r="130" ht="20.100000000000001" hidden="1" customHeight="1" x14ac:dyDescent="0.2"/>
    <row r="131" ht="20.100000000000001" hidden="1" customHeight="1" x14ac:dyDescent="0.2"/>
    <row r="132" ht="20.100000000000001" hidden="1" customHeight="1" x14ac:dyDescent="0.2"/>
    <row r="133" ht="20.100000000000001" hidden="1" customHeight="1" x14ac:dyDescent="0.2"/>
    <row r="134" ht="20.100000000000001" hidden="1" customHeight="1" x14ac:dyDescent="0.2"/>
    <row r="135" ht="20.100000000000001" hidden="1" customHeight="1" x14ac:dyDescent="0.2"/>
    <row r="136" ht="20.100000000000001" hidden="1" customHeight="1" x14ac:dyDescent="0.2"/>
    <row r="137" ht="20.100000000000001" hidden="1" customHeight="1" x14ac:dyDescent="0.2"/>
    <row r="138" ht="20.100000000000001" hidden="1" customHeight="1" x14ac:dyDescent="0.2"/>
    <row r="139" ht="20.100000000000001" hidden="1" customHeight="1" x14ac:dyDescent="0.2"/>
    <row r="140" ht="20.100000000000001" hidden="1" customHeight="1" x14ac:dyDescent="0.2"/>
    <row r="141" ht="20.100000000000001" hidden="1" customHeight="1" x14ac:dyDescent="0.2"/>
    <row r="142" ht="20.100000000000001" hidden="1" customHeight="1" x14ac:dyDescent="0.2"/>
    <row r="143" ht="20.100000000000001" hidden="1" customHeight="1" x14ac:dyDescent="0.2"/>
    <row r="144" ht="20.100000000000001" hidden="1" customHeight="1" x14ac:dyDescent="0.2"/>
    <row r="145" ht="20.100000000000001" hidden="1" customHeight="1" x14ac:dyDescent="0.2"/>
    <row r="146" ht="20.100000000000001" hidden="1" customHeight="1" x14ac:dyDescent="0.2"/>
    <row r="147" ht="20.100000000000001" hidden="1" customHeight="1" x14ac:dyDescent="0.2"/>
    <row r="148" ht="20.100000000000001" hidden="1" customHeight="1" x14ac:dyDescent="0.2"/>
    <row r="149" ht="20.100000000000001" hidden="1" customHeight="1" x14ac:dyDescent="0.2"/>
    <row r="150" ht="20.100000000000001" hidden="1" customHeight="1" x14ac:dyDescent="0.2"/>
    <row r="151" ht="20.100000000000001" hidden="1" customHeight="1" x14ac:dyDescent="0.2"/>
    <row r="152" ht="20.100000000000001" hidden="1" customHeight="1" x14ac:dyDescent="0.2"/>
    <row r="153" ht="20.100000000000001" hidden="1" customHeight="1" x14ac:dyDescent="0.2"/>
    <row r="154" ht="20.100000000000001" hidden="1" customHeight="1" x14ac:dyDescent="0.2"/>
    <row r="155" ht="20.100000000000001" hidden="1" customHeight="1" x14ac:dyDescent="0.2"/>
    <row r="156" ht="20.100000000000001" hidden="1" customHeight="1" x14ac:dyDescent="0.2"/>
    <row r="157" ht="20.100000000000001" hidden="1" customHeight="1" x14ac:dyDescent="0.2"/>
    <row r="158" ht="20.100000000000001" hidden="1" customHeight="1" x14ac:dyDescent="0.2"/>
    <row r="159" ht="20.100000000000001" hidden="1" customHeight="1" x14ac:dyDescent="0.2"/>
    <row r="160" ht="20.100000000000001" hidden="1" customHeight="1" x14ac:dyDescent="0.2"/>
    <row r="161" ht="20.100000000000001" hidden="1" customHeight="1" x14ac:dyDescent="0.2"/>
    <row r="162" ht="20.100000000000001" hidden="1" customHeight="1" x14ac:dyDescent="0.2"/>
    <row r="163" ht="20.100000000000001" hidden="1" customHeight="1" x14ac:dyDescent="0.2"/>
    <row r="164" ht="20.100000000000001" hidden="1" customHeight="1" x14ac:dyDescent="0.2"/>
    <row r="165" ht="20.100000000000001" hidden="1" customHeight="1" x14ac:dyDescent="0.2"/>
    <row r="166" ht="20.100000000000001" hidden="1" customHeight="1" x14ac:dyDescent="0.2"/>
    <row r="167" ht="20.100000000000001" hidden="1" customHeight="1" x14ac:dyDescent="0.2"/>
    <row r="168" ht="20.100000000000001" hidden="1" customHeight="1" x14ac:dyDescent="0.2"/>
    <row r="169" ht="20.100000000000001" hidden="1" customHeight="1" x14ac:dyDescent="0.2"/>
    <row r="170" ht="20.100000000000001" hidden="1" customHeight="1" x14ac:dyDescent="0.2"/>
    <row r="171" ht="20.100000000000001" hidden="1" customHeight="1" x14ac:dyDescent="0.2"/>
    <row r="172" ht="20.100000000000001" hidden="1" customHeight="1" x14ac:dyDescent="0.2"/>
    <row r="173" ht="20.100000000000001" hidden="1" customHeight="1" x14ac:dyDescent="0.2"/>
    <row r="174" ht="20.100000000000001" hidden="1" customHeight="1" x14ac:dyDescent="0.2"/>
    <row r="175" ht="20.100000000000001" hidden="1" customHeight="1" x14ac:dyDescent="0.2"/>
    <row r="176" ht="20.100000000000001" hidden="1" customHeight="1" x14ac:dyDescent="0.2"/>
    <row r="177" ht="20.100000000000001" hidden="1" customHeight="1" x14ac:dyDescent="0.2"/>
    <row r="178" ht="20.100000000000001" hidden="1" customHeight="1" x14ac:dyDescent="0.2"/>
    <row r="179" ht="20.100000000000001" hidden="1" customHeight="1" x14ac:dyDescent="0.2"/>
    <row r="180" ht="20.100000000000001" hidden="1" customHeight="1" x14ac:dyDescent="0.2"/>
    <row r="181" ht="20.100000000000001" hidden="1" customHeight="1" x14ac:dyDescent="0.2"/>
    <row r="182" ht="20.100000000000001" hidden="1" customHeight="1" x14ac:dyDescent="0.2"/>
    <row r="183" ht="20.100000000000001" hidden="1" customHeight="1" x14ac:dyDescent="0.2"/>
    <row r="184" ht="20.100000000000001" hidden="1" customHeight="1" x14ac:dyDescent="0.2"/>
    <row r="185" ht="20.100000000000001" hidden="1" customHeight="1" x14ac:dyDescent="0.2"/>
    <row r="186" ht="20.100000000000001" hidden="1" customHeight="1" x14ac:dyDescent="0.2"/>
    <row r="187" ht="20.100000000000001" hidden="1" customHeight="1" x14ac:dyDescent="0.2"/>
    <row r="188" ht="20.100000000000001" hidden="1" customHeight="1" x14ac:dyDescent="0.2"/>
    <row r="189" ht="20.100000000000001" hidden="1" customHeight="1" x14ac:dyDescent="0.2"/>
    <row r="190" ht="20.100000000000001" hidden="1" customHeight="1" x14ac:dyDescent="0.2"/>
    <row r="191" ht="20.100000000000001" hidden="1" customHeight="1" x14ac:dyDescent="0.2"/>
    <row r="192" ht="20.100000000000001" hidden="1" customHeight="1" x14ac:dyDescent="0.2"/>
    <row r="193" ht="20.100000000000001" hidden="1" customHeight="1" x14ac:dyDescent="0.2"/>
    <row r="194" ht="20.100000000000001" hidden="1" customHeight="1" x14ac:dyDescent="0.2"/>
    <row r="195" ht="20.100000000000001" hidden="1" customHeight="1" x14ac:dyDescent="0.2"/>
    <row r="196" ht="20.100000000000001" hidden="1" customHeight="1" x14ac:dyDescent="0.2"/>
    <row r="197" ht="20.100000000000001" hidden="1" customHeight="1" x14ac:dyDescent="0.2"/>
    <row r="198" ht="20.100000000000001" hidden="1" customHeight="1" x14ac:dyDescent="0.2"/>
    <row r="199" ht="20.100000000000001" hidden="1" customHeight="1" x14ac:dyDescent="0.2"/>
    <row r="200" ht="20.100000000000001" hidden="1" customHeight="1" x14ac:dyDescent="0.2"/>
    <row r="201" ht="20.100000000000001" hidden="1" customHeight="1" x14ac:dyDescent="0.2"/>
    <row r="202" ht="20.100000000000001" hidden="1" customHeight="1" x14ac:dyDescent="0.2"/>
    <row r="203" ht="20.100000000000001" hidden="1" customHeight="1" x14ac:dyDescent="0.2"/>
    <row r="204" ht="20.100000000000001" hidden="1" customHeight="1" x14ac:dyDescent="0.2"/>
    <row r="205" ht="20.100000000000001" hidden="1" customHeight="1" x14ac:dyDescent="0.2"/>
    <row r="206" ht="20.100000000000001" hidden="1" customHeight="1" x14ac:dyDescent="0.2"/>
    <row r="207" ht="20.100000000000001" hidden="1" customHeight="1" x14ac:dyDescent="0.2"/>
    <row r="208" ht="20.100000000000001" hidden="1" customHeight="1" x14ac:dyDescent="0.2"/>
    <row r="209" ht="20.100000000000001" hidden="1" customHeight="1" x14ac:dyDescent="0.2"/>
    <row r="210" ht="20.100000000000001" hidden="1" customHeight="1" x14ac:dyDescent="0.2"/>
    <row r="211" ht="20.100000000000001" hidden="1" customHeight="1" x14ac:dyDescent="0.2"/>
    <row r="212" ht="20.100000000000001" hidden="1" customHeight="1" x14ac:dyDescent="0.2"/>
    <row r="213" ht="20.100000000000001" hidden="1" customHeight="1" x14ac:dyDescent="0.2"/>
    <row r="214" ht="20.100000000000001" hidden="1" customHeight="1" x14ac:dyDescent="0.2"/>
    <row r="215" ht="20.100000000000001" hidden="1" customHeight="1" x14ac:dyDescent="0.2"/>
    <row r="216" ht="20.100000000000001" hidden="1" customHeight="1" x14ac:dyDescent="0.2"/>
    <row r="217" ht="20.100000000000001" hidden="1" customHeight="1" x14ac:dyDescent="0.2"/>
    <row r="218" ht="20.100000000000001" hidden="1" customHeight="1" x14ac:dyDescent="0.2"/>
    <row r="219" ht="20.100000000000001" hidden="1" customHeight="1" x14ac:dyDescent="0.2"/>
    <row r="220" ht="20.100000000000001" hidden="1" customHeight="1" x14ac:dyDescent="0.2"/>
    <row r="221" ht="20.100000000000001" hidden="1" customHeight="1" x14ac:dyDescent="0.2"/>
    <row r="222" ht="20.100000000000001" hidden="1" customHeight="1" x14ac:dyDescent="0.2"/>
    <row r="223" ht="20.100000000000001" hidden="1" customHeight="1" x14ac:dyDescent="0.2"/>
    <row r="224" ht="20.100000000000001" hidden="1" customHeight="1" x14ac:dyDescent="0.2"/>
    <row r="225" ht="20.100000000000001" hidden="1" customHeight="1" x14ac:dyDescent="0.2"/>
    <row r="226" ht="20.100000000000001" hidden="1" customHeight="1" x14ac:dyDescent="0.2"/>
    <row r="227" ht="20.100000000000001" hidden="1" customHeight="1" x14ac:dyDescent="0.2"/>
    <row r="228" ht="20.100000000000001" hidden="1" customHeight="1" x14ac:dyDescent="0.2"/>
    <row r="229" ht="20.100000000000001" hidden="1" customHeight="1" x14ac:dyDescent="0.2"/>
    <row r="230" ht="20.100000000000001" hidden="1" customHeight="1" x14ac:dyDescent="0.2"/>
    <row r="231" ht="20.100000000000001" hidden="1" customHeight="1" x14ac:dyDescent="0.2"/>
    <row r="232" ht="20.100000000000001" hidden="1" customHeight="1" x14ac:dyDescent="0.2"/>
    <row r="233" ht="20.100000000000001" hidden="1" customHeight="1" x14ac:dyDescent="0.2"/>
    <row r="234" ht="20.100000000000001" hidden="1" customHeight="1" x14ac:dyDescent="0.2"/>
    <row r="235" ht="20.100000000000001" hidden="1" customHeight="1" x14ac:dyDescent="0.2"/>
    <row r="236" ht="20.100000000000001" hidden="1" customHeight="1" x14ac:dyDescent="0.2"/>
    <row r="237" ht="20.100000000000001" hidden="1" customHeight="1" x14ac:dyDescent="0.2"/>
    <row r="238" ht="20.100000000000001" hidden="1" customHeight="1" x14ac:dyDescent="0.2"/>
    <row r="239" ht="20.100000000000001" hidden="1" customHeight="1" x14ac:dyDescent="0.2"/>
    <row r="240" ht="20.100000000000001" hidden="1" customHeight="1" x14ac:dyDescent="0.2"/>
    <row r="241" ht="20.100000000000001" hidden="1" customHeight="1" x14ac:dyDescent="0.2"/>
    <row r="242" ht="20.100000000000001" hidden="1" customHeight="1" x14ac:dyDescent="0.2"/>
  </sheetData>
  <mergeCells count="5">
    <mergeCell ref="A9:M9"/>
    <mergeCell ref="A10:M10"/>
    <mergeCell ref="A11:M11"/>
    <mergeCell ref="A12:M12"/>
    <mergeCell ref="A34:M34"/>
  </mergeCells>
  <hyperlinks>
    <hyperlink ref="L7" location="Índice!A1" display="Regresar al Índic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9"/>
  <sheetViews>
    <sheetView topLeftCell="E1" zoomScale="80" zoomScaleNormal="80" workbookViewId="0">
      <selection activeCell="J17" sqref="J17"/>
    </sheetView>
  </sheetViews>
  <sheetFormatPr baseColWidth="10" defaultColWidth="45.42578125" defaultRowHeight="14.25" customHeight="1" x14ac:dyDescent="0.2"/>
  <cols>
    <col min="1" max="1" width="46" style="160" customWidth="1"/>
    <col min="2" max="2" width="11.140625" customWidth="1"/>
    <col min="3" max="3" width="16.85546875" customWidth="1"/>
    <col min="4" max="4" width="14.5703125" customWidth="1"/>
    <col min="5" max="5" width="42.42578125" customWidth="1"/>
    <col min="6" max="6" width="25.7109375" style="78" customWidth="1"/>
    <col min="7" max="7" width="17.85546875" customWidth="1"/>
    <col min="9" max="9" width="26" customWidth="1"/>
    <col min="10" max="10" width="28.42578125" customWidth="1"/>
  </cols>
  <sheetData>
    <row r="1" spans="1:10" ht="14.25" customHeight="1" x14ac:dyDescent="0.2">
      <c r="B1" s="77">
        <v>44621</v>
      </c>
      <c r="C1" s="77">
        <v>44621</v>
      </c>
      <c r="E1" s="69" t="s">
        <v>506</v>
      </c>
      <c r="F1" s="181" t="s">
        <v>506</v>
      </c>
      <c r="G1" s="63"/>
      <c r="H1" s="69" t="s">
        <v>504</v>
      </c>
    </row>
    <row r="2" spans="1:10" ht="21" customHeight="1" x14ac:dyDescent="0.2">
      <c r="A2" s="165" t="s">
        <v>471</v>
      </c>
      <c r="B2" s="62" t="s">
        <v>503</v>
      </c>
      <c r="C2" s="180" t="s">
        <v>1031</v>
      </c>
      <c r="E2" s="165" t="s">
        <v>471</v>
      </c>
      <c r="F2" s="181" t="s">
        <v>1096</v>
      </c>
      <c r="G2" s="63"/>
      <c r="H2" s="62" t="s">
        <v>173</v>
      </c>
      <c r="I2" s="62" t="s">
        <v>295</v>
      </c>
      <c r="J2" s="62" t="s">
        <v>296</v>
      </c>
    </row>
    <row r="3" spans="1:10" ht="14.25" customHeight="1" x14ac:dyDescent="0.2">
      <c r="A3" s="174" t="s">
        <v>800</v>
      </c>
      <c r="B3" s="175">
        <v>0</v>
      </c>
      <c r="C3" s="166">
        <v>0</v>
      </c>
      <c r="E3" s="176" t="s">
        <v>38</v>
      </c>
      <c r="F3" s="182">
        <v>693763</v>
      </c>
      <c r="G3" s="63"/>
      <c r="H3" s="38" t="str">
        <f>+E3</f>
        <v>MEGADATOS S.A.</v>
      </c>
      <c r="I3" s="37">
        <f>+F3</f>
        <v>693763</v>
      </c>
      <c r="J3" s="64">
        <f>+I3/$I$14</f>
        <v>0.26821114732296464</v>
      </c>
    </row>
    <row r="4" spans="1:10" ht="14.25" customHeight="1" x14ac:dyDescent="0.2">
      <c r="A4" s="176" t="s">
        <v>18</v>
      </c>
      <c r="B4" s="175">
        <v>1505</v>
      </c>
      <c r="C4" s="166">
        <v>2469</v>
      </c>
      <c r="E4" s="176" t="s">
        <v>127</v>
      </c>
      <c r="F4" s="182">
        <v>565692</v>
      </c>
      <c r="G4" s="63"/>
      <c r="H4" s="38" t="str">
        <f t="shared" ref="H4:I12" si="0">+E4</f>
        <v>CORPORACION NACIONAL DE TELECOMUNICACIONES CNT EP</v>
      </c>
      <c r="I4" s="37">
        <f t="shared" si="0"/>
        <v>565692</v>
      </c>
      <c r="J4" s="64">
        <f t="shared" ref="J4:J13" si="1">+I4/$I$14</f>
        <v>0.21869846093179157</v>
      </c>
    </row>
    <row r="5" spans="1:10" ht="14.25" customHeight="1" x14ac:dyDescent="0.2">
      <c r="A5" s="176" t="s">
        <v>880</v>
      </c>
      <c r="B5" s="175">
        <v>0</v>
      </c>
      <c r="C5" s="166">
        <v>0</v>
      </c>
      <c r="E5" s="176" t="s">
        <v>27</v>
      </c>
      <c r="F5" s="182">
        <v>317185</v>
      </c>
      <c r="G5" s="63"/>
      <c r="H5" s="38" t="str">
        <f t="shared" si="0"/>
        <v>CONSORCIO ECUATORIANO DE TELECOMUNICACIONES S.A. CONECEL</v>
      </c>
      <c r="I5" s="37">
        <f t="shared" si="0"/>
        <v>317185</v>
      </c>
      <c r="J5" s="64">
        <f t="shared" si="1"/>
        <v>0.12262480524852801</v>
      </c>
    </row>
    <row r="6" spans="1:10" ht="14.25" customHeight="1" x14ac:dyDescent="0.2">
      <c r="A6" s="176" t="s">
        <v>387</v>
      </c>
      <c r="B6" s="175">
        <v>81</v>
      </c>
      <c r="C6" s="166">
        <v>81</v>
      </c>
      <c r="E6" s="176" t="s">
        <v>68</v>
      </c>
      <c r="F6" s="183">
        <v>238938</v>
      </c>
      <c r="G6" s="63"/>
      <c r="H6" s="38" t="str">
        <f t="shared" si="0"/>
        <v>SERVICIOS DE TELECOMUNICACIONES SETEL S.A.</v>
      </c>
      <c r="I6" s="37">
        <f t="shared" si="0"/>
        <v>238938</v>
      </c>
      <c r="J6" s="64">
        <f t="shared" si="1"/>
        <v>9.2374247573097035E-2</v>
      </c>
    </row>
    <row r="7" spans="1:10" ht="14.25" customHeight="1" x14ac:dyDescent="0.2">
      <c r="A7" s="176" t="s">
        <v>706</v>
      </c>
      <c r="B7" s="175">
        <v>0</v>
      </c>
      <c r="C7" s="166">
        <v>0</v>
      </c>
      <c r="E7" s="176" t="s">
        <v>1068</v>
      </c>
      <c r="F7" s="182">
        <v>121895</v>
      </c>
      <c r="G7" s="63"/>
      <c r="H7" s="38" t="str">
        <f t="shared" si="0"/>
        <v>PUNTONET S.A.</v>
      </c>
      <c r="I7" s="37">
        <f t="shared" si="0"/>
        <v>121895</v>
      </c>
      <c r="J7" s="64">
        <f t="shared" si="1"/>
        <v>4.7125023679459373E-2</v>
      </c>
    </row>
    <row r="8" spans="1:10" ht="14.25" customHeight="1" x14ac:dyDescent="0.2">
      <c r="A8" s="176" t="s">
        <v>388</v>
      </c>
      <c r="B8" s="175">
        <v>252</v>
      </c>
      <c r="C8" s="166">
        <v>407</v>
      </c>
      <c r="E8" s="176" t="s">
        <v>6</v>
      </c>
      <c r="F8" s="182">
        <v>75466</v>
      </c>
      <c r="G8" s="63"/>
      <c r="H8" s="38" t="str">
        <f t="shared" si="0"/>
        <v>ETAPA EP.</v>
      </c>
      <c r="I8" s="37">
        <f t="shared" si="0"/>
        <v>75466</v>
      </c>
      <c r="J8" s="64">
        <f t="shared" si="1"/>
        <v>2.9175413569006776E-2</v>
      </c>
    </row>
    <row r="9" spans="1:10" ht="14.25" customHeight="1" x14ac:dyDescent="0.2">
      <c r="A9" s="176" t="s">
        <v>481</v>
      </c>
      <c r="B9" s="175">
        <v>0</v>
      </c>
      <c r="C9" s="166">
        <v>63</v>
      </c>
      <c r="E9" s="176" t="s">
        <v>49</v>
      </c>
      <c r="F9" s="182">
        <v>32771</v>
      </c>
      <c r="G9" s="63"/>
      <c r="H9" s="38" t="str">
        <f t="shared" si="0"/>
        <v>TELCONET S.A.</v>
      </c>
      <c r="I9" s="37">
        <f t="shared" si="0"/>
        <v>32771</v>
      </c>
      <c r="J9" s="64">
        <f t="shared" si="1"/>
        <v>1.2669380622663465E-2</v>
      </c>
    </row>
    <row r="10" spans="1:10" ht="14.25" customHeight="1" x14ac:dyDescent="0.2">
      <c r="A10" s="176" t="s">
        <v>311</v>
      </c>
      <c r="B10" s="175">
        <v>566</v>
      </c>
      <c r="C10" s="166">
        <v>566</v>
      </c>
      <c r="E10" s="176" t="s">
        <v>151</v>
      </c>
      <c r="F10" s="182">
        <v>26718</v>
      </c>
      <c r="G10" s="63"/>
      <c r="H10" s="38" t="str">
        <f t="shared" si="0"/>
        <v>PACHECO SAGUAY LUIS EDUARDO</v>
      </c>
      <c r="I10" s="37">
        <f t="shared" si="0"/>
        <v>26718</v>
      </c>
      <c r="J10" s="64">
        <f t="shared" si="1"/>
        <v>1.0329270131406502E-2</v>
      </c>
    </row>
    <row r="11" spans="1:10" ht="14.25" customHeight="1" x14ac:dyDescent="0.2">
      <c r="A11" s="176" t="s">
        <v>445</v>
      </c>
      <c r="B11" s="175">
        <v>29</v>
      </c>
      <c r="C11" s="166">
        <v>121</v>
      </c>
      <c r="E11" s="176" t="s">
        <v>312</v>
      </c>
      <c r="F11" s="182">
        <v>26478</v>
      </c>
      <c r="G11" s="63"/>
      <c r="H11" s="38" t="str">
        <f t="shared" si="0"/>
        <v>ALCIVAR ESPIN DANNY ALEXANDER</v>
      </c>
      <c r="I11" s="37">
        <f t="shared" si="0"/>
        <v>26478</v>
      </c>
      <c r="J11" s="64">
        <f t="shared" si="1"/>
        <v>1.0236485311003119E-2</v>
      </c>
    </row>
    <row r="12" spans="1:10" ht="14.25" customHeight="1" x14ac:dyDescent="0.2">
      <c r="A12" s="176" t="s">
        <v>261</v>
      </c>
      <c r="B12" s="175">
        <v>137</v>
      </c>
      <c r="C12" s="166">
        <v>193</v>
      </c>
      <c r="E12" s="176" t="s">
        <v>1078</v>
      </c>
      <c r="F12" s="182">
        <v>26320</v>
      </c>
      <c r="G12" s="63"/>
      <c r="H12" s="38" t="str">
        <f t="shared" si="0"/>
        <v>SOLUCIONES AVANZADAS INFORMATICAS Y TELECOMUNICACIONES SAITEL</v>
      </c>
      <c r="I12" s="37">
        <f t="shared" si="0"/>
        <v>26320</v>
      </c>
      <c r="J12" s="64">
        <f t="shared" si="1"/>
        <v>1.0175401970904227E-2</v>
      </c>
    </row>
    <row r="13" spans="1:10" ht="14.25" customHeight="1" x14ac:dyDescent="0.2">
      <c r="A13" s="176" t="s">
        <v>123</v>
      </c>
      <c r="B13" s="175">
        <v>4470</v>
      </c>
      <c r="C13" s="166">
        <v>5159</v>
      </c>
      <c r="E13" s="176" t="s">
        <v>226</v>
      </c>
      <c r="F13" s="182">
        <v>23628</v>
      </c>
      <c r="G13" s="63"/>
      <c r="H13" s="38" t="s">
        <v>288</v>
      </c>
      <c r="I13" s="37">
        <f>+SUM(F13:F968)</f>
        <v>461404</v>
      </c>
      <c r="J13" s="64">
        <f t="shared" si="1"/>
        <v>0.17838036363917531</v>
      </c>
    </row>
    <row r="14" spans="1:10" ht="14.25" customHeight="1" x14ac:dyDescent="0.2">
      <c r="A14" s="176" t="s">
        <v>664</v>
      </c>
      <c r="B14" s="175">
        <v>250</v>
      </c>
      <c r="C14" s="166">
        <v>250</v>
      </c>
      <c r="E14" s="176" t="s">
        <v>39</v>
      </c>
      <c r="F14" s="182">
        <v>19355</v>
      </c>
      <c r="G14" s="63"/>
      <c r="H14" s="65" t="s">
        <v>4</v>
      </c>
      <c r="I14" s="66">
        <f>SUM(I3:I13)</f>
        <v>2586630</v>
      </c>
      <c r="J14" s="67">
        <f>SUM(J3:J13)</f>
        <v>0.99999999999999989</v>
      </c>
    </row>
    <row r="15" spans="1:10" ht="14.25" customHeight="1" x14ac:dyDescent="0.2">
      <c r="A15" s="176" t="s">
        <v>56</v>
      </c>
      <c r="B15" s="175">
        <v>47</v>
      </c>
      <c r="C15" s="166">
        <v>1549</v>
      </c>
      <c r="E15" s="176" t="s">
        <v>61</v>
      </c>
      <c r="F15" s="182">
        <v>12188</v>
      </c>
      <c r="G15" s="63"/>
    </row>
    <row r="16" spans="1:10" ht="14.25" customHeight="1" x14ac:dyDescent="0.2">
      <c r="A16" s="176" t="s">
        <v>312</v>
      </c>
      <c r="B16" s="175">
        <v>12843</v>
      </c>
      <c r="C16" s="166">
        <v>12855</v>
      </c>
      <c r="E16" s="176" t="s">
        <v>338</v>
      </c>
      <c r="F16" s="182">
        <v>10229</v>
      </c>
      <c r="G16" s="63"/>
    </row>
    <row r="17" spans="1:10" ht="14.25" customHeight="1" x14ac:dyDescent="0.2">
      <c r="A17" s="176" t="s">
        <v>289</v>
      </c>
      <c r="B17" s="175">
        <v>8588</v>
      </c>
      <c r="C17" s="166">
        <v>8952</v>
      </c>
      <c r="E17" s="176" t="s">
        <v>235</v>
      </c>
      <c r="F17" s="182">
        <v>9998</v>
      </c>
      <c r="G17" s="63"/>
      <c r="H17" s="38" t="s">
        <v>122</v>
      </c>
      <c r="I17" s="37">
        <f>'D Prestador'!E978</f>
        <v>5751495</v>
      </c>
      <c r="J17" s="143">
        <f>+I17/$I$20</f>
        <v>0.55556437002954207</v>
      </c>
    </row>
    <row r="18" spans="1:10" ht="14.25" customHeight="1" x14ac:dyDescent="0.2">
      <c r="A18" s="176" t="s">
        <v>749</v>
      </c>
      <c r="B18" s="175">
        <v>412</v>
      </c>
      <c r="C18" s="167">
        <v>412</v>
      </c>
      <c r="E18" s="176" t="s">
        <v>402</v>
      </c>
      <c r="F18" s="182">
        <v>9963</v>
      </c>
      <c r="G18" s="63"/>
      <c r="H18" s="38" t="s">
        <v>505</v>
      </c>
      <c r="I18" s="37">
        <f>'D Prestador'!E980</f>
        <v>3296452.7462601396</v>
      </c>
      <c r="J18" s="143">
        <f t="shared" ref="J18:J19" si="2">+I18/$I$20</f>
        <v>0.31842011395440117</v>
      </c>
    </row>
    <row r="19" spans="1:10" ht="14.25" customHeight="1" x14ac:dyDescent="0.2">
      <c r="A19" s="176" t="s">
        <v>262</v>
      </c>
      <c r="B19" s="175">
        <v>0</v>
      </c>
      <c r="C19" s="166">
        <v>66</v>
      </c>
      <c r="E19" s="176" t="s">
        <v>64</v>
      </c>
      <c r="F19" s="182">
        <v>9078</v>
      </c>
      <c r="G19" s="63"/>
      <c r="H19" s="38" t="s">
        <v>121</v>
      </c>
      <c r="I19" s="37">
        <f>'D Prestador'!E979</f>
        <v>1304579</v>
      </c>
      <c r="J19" s="143">
        <f t="shared" si="2"/>
        <v>0.12601551601605671</v>
      </c>
    </row>
    <row r="20" spans="1:10" ht="14.25" customHeight="1" x14ac:dyDescent="0.2">
      <c r="A20" s="176" t="s">
        <v>446</v>
      </c>
      <c r="B20" s="175">
        <v>243</v>
      </c>
      <c r="C20" s="166">
        <v>243</v>
      </c>
      <c r="E20" s="176" t="s">
        <v>600</v>
      </c>
      <c r="F20" s="184">
        <v>8606</v>
      </c>
      <c r="G20" s="63"/>
      <c r="H20" s="65" t="s">
        <v>4</v>
      </c>
      <c r="I20" s="66">
        <f>SUM(I17:I19)</f>
        <v>10352526.74626014</v>
      </c>
      <c r="J20" s="68">
        <f>SUM(J17:J19)</f>
        <v>1</v>
      </c>
    </row>
    <row r="21" spans="1:10" ht="14.25" customHeight="1" x14ac:dyDescent="0.2">
      <c r="A21" s="176" t="s">
        <v>624</v>
      </c>
      <c r="B21" s="175">
        <v>274</v>
      </c>
      <c r="C21" s="166">
        <v>274</v>
      </c>
      <c r="E21" s="176" t="s">
        <v>326</v>
      </c>
      <c r="F21" s="182">
        <v>8220</v>
      </c>
      <c r="G21" s="63"/>
    </row>
    <row r="22" spans="1:10" ht="14.25" customHeight="1" x14ac:dyDescent="0.2">
      <c r="A22" s="176" t="s">
        <v>544</v>
      </c>
      <c r="B22" s="175">
        <v>599</v>
      </c>
      <c r="C22" s="166">
        <v>599</v>
      </c>
      <c r="E22" s="176" t="s">
        <v>289</v>
      </c>
      <c r="F22" s="183">
        <v>8164</v>
      </c>
      <c r="G22" s="63"/>
    </row>
    <row r="23" spans="1:10" ht="14.25" customHeight="1" x14ac:dyDescent="0.2">
      <c r="A23" s="176" t="s">
        <v>801</v>
      </c>
      <c r="B23" s="175">
        <v>0</v>
      </c>
      <c r="C23" s="166">
        <v>0</v>
      </c>
      <c r="E23" s="176" t="s">
        <v>778</v>
      </c>
      <c r="F23" s="182">
        <v>7479</v>
      </c>
      <c r="G23" s="63"/>
    </row>
    <row r="24" spans="1:10" ht="14.25" customHeight="1" x14ac:dyDescent="0.2">
      <c r="A24" s="176" t="s">
        <v>182</v>
      </c>
      <c r="B24" s="175">
        <v>0</v>
      </c>
      <c r="C24" s="166">
        <v>18</v>
      </c>
      <c r="E24" s="176" t="s">
        <v>681</v>
      </c>
      <c r="F24" s="182">
        <v>6897</v>
      </c>
      <c r="G24" s="63"/>
    </row>
    <row r="25" spans="1:10" ht="14.25" customHeight="1" x14ac:dyDescent="0.2">
      <c r="A25" s="176" t="s">
        <v>313</v>
      </c>
      <c r="B25" s="175">
        <v>0</v>
      </c>
      <c r="C25" s="166">
        <v>66</v>
      </c>
      <c r="E25" s="176" t="s">
        <v>185</v>
      </c>
      <c r="F25" s="182">
        <v>6767</v>
      </c>
      <c r="G25" s="63"/>
    </row>
    <row r="26" spans="1:10" ht="14.25" customHeight="1" x14ac:dyDescent="0.2">
      <c r="A26" s="176" t="s">
        <v>881</v>
      </c>
      <c r="B26" s="175">
        <v>6</v>
      </c>
      <c r="C26" s="166">
        <v>6</v>
      </c>
      <c r="E26" s="176" t="s">
        <v>438</v>
      </c>
      <c r="F26" s="182">
        <v>6680</v>
      </c>
      <c r="G26" s="63"/>
    </row>
    <row r="27" spans="1:10" ht="14.25" customHeight="1" x14ac:dyDescent="0.2">
      <c r="A27" s="176" t="s">
        <v>609</v>
      </c>
      <c r="B27" s="175">
        <v>37</v>
      </c>
      <c r="C27" s="166">
        <v>37</v>
      </c>
      <c r="E27" s="176" t="s">
        <v>577</v>
      </c>
      <c r="F27" s="182">
        <v>6228</v>
      </c>
      <c r="G27" s="63"/>
    </row>
    <row r="28" spans="1:10" ht="14.25" customHeight="1" x14ac:dyDescent="0.2">
      <c r="A28" s="176" t="s">
        <v>325</v>
      </c>
      <c r="B28" s="175">
        <v>286</v>
      </c>
      <c r="C28" s="166">
        <v>286</v>
      </c>
      <c r="E28" s="176" t="s">
        <v>123</v>
      </c>
      <c r="F28" s="182">
        <v>5607</v>
      </c>
      <c r="G28" s="63"/>
    </row>
    <row r="29" spans="1:10" ht="14.25" customHeight="1" x14ac:dyDescent="0.2">
      <c r="A29" s="176" t="s">
        <v>215</v>
      </c>
      <c r="B29" s="175">
        <v>0</v>
      </c>
      <c r="C29" s="166">
        <v>19</v>
      </c>
      <c r="E29" s="176" t="s">
        <v>318</v>
      </c>
      <c r="F29" s="182">
        <v>5594</v>
      </c>
      <c r="G29" s="63"/>
    </row>
    <row r="30" spans="1:10" ht="14.25" customHeight="1" x14ac:dyDescent="0.2">
      <c r="A30" s="176" t="s">
        <v>447</v>
      </c>
      <c r="B30" s="175">
        <v>52</v>
      </c>
      <c r="C30" s="166">
        <v>61</v>
      </c>
      <c r="E30" s="176" t="s">
        <v>46</v>
      </c>
      <c r="F30" s="182">
        <v>5471</v>
      </c>
      <c r="G30" s="63"/>
    </row>
    <row r="31" spans="1:10" ht="14.25" customHeight="1" x14ac:dyDescent="0.2">
      <c r="A31" s="176" t="s">
        <v>750</v>
      </c>
      <c r="B31" s="175">
        <v>102</v>
      </c>
      <c r="C31" s="166">
        <v>102</v>
      </c>
      <c r="E31" s="176" t="s">
        <v>437</v>
      </c>
      <c r="F31" s="182">
        <v>4864</v>
      </c>
      <c r="G31" s="63"/>
    </row>
    <row r="32" spans="1:10" ht="14.25" customHeight="1" x14ac:dyDescent="0.2">
      <c r="A32" s="176" t="s">
        <v>751</v>
      </c>
      <c r="B32" s="175">
        <v>0</v>
      </c>
      <c r="C32" s="166">
        <v>0</v>
      </c>
      <c r="E32" s="176" t="s">
        <v>34</v>
      </c>
      <c r="F32" s="182">
        <v>4556</v>
      </c>
      <c r="G32" s="63"/>
    </row>
    <row r="33" spans="1:7" ht="14.25" customHeight="1" x14ac:dyDescent="0.2">
      <c r="A33" s="176" t="s">
        <v>416</v>
      </c>
      <c r="B33" s="175">
        <v>10</v>
      </c>
      <c r="C33" s="166">
        <v>10</v>
      </c>
      <c r="E33" s="176" t="s">
        <v>26</v>
      </c>
      <c r="F33" s="182">
        <v>4487</v>
      </c>
      <c r="G33" s="63"/>
    </row>
    <row r="34" spans="1:7" ht="14.25" customHeight="1" x14ac:dyDescent="0.2">
      <c r="A34" s="176" t="s">
        <v>389</v>
      </c>
      <c r="B34" s="175">
        <v>0</v>
      </c>
      <c r="C34" s="166">
        <v>221</v>
      </c>
      <c r="E34" s="176" t="s">
        <v>79</v>
      </c>
      <c r="F34" s="182">
        <v>3813</v>
      </c>
      <c r="G34" s="63"/>
    </row>
    <row r="35" spans="1:7" ht="14.25" customHeight="1" x14ac:dyDescent="0.2">
      <c r="A35" s="176" t="s">
        <v>752</v>
      </c>
      <c r="B35" s="177">
        <v>0</v>
      </c>
      <c r="C35" s="166">
        <v>0</v>
      </c>
      <c r="E35" s="176" t="s">
        <v>66</v>
      </c>
      <c r="F35" s="182">
        <v>3649</v>
      </c>
      <c r="G35" s="63"/>
    </row>
    <row r="36" spans="1:7" ht="14.25" customHeight="1" x14ac:dyDescent="0.2">
      <c r="A36" s="176" t="s">
        <v>802</v>
      </c>
      <c r="B36" s="175">
        <v>0</v>
      </c>
      <c r="C36" s="166">
        <v>0</v>
      </c>
      <c r="E36" s="176" t="s">
        <v>534</v>
      </c>
      <c r="F36" s="182">
        <v>3621</v>
      </c>
      <c r="G36" s="63"/>
    </row>
    <row r="37" spans="1:7" ht="14.25" customHeight="1" x14ac:dyDescent="0.2">
      <c r="A37" s="176" t="s">
        <v>707</v>
      </c>
      <c r="B37" s="175">
        <v>0</v>
      </c>
      <c r="C37" s="166">
        <v>0</v>
      </c>
      <c r="E37" s="176" t="s">
        <v>345</v>
      </c>
      <c r="F37" s="182">
        <v>3599</v>
      </c>
      <c r="G37" s="63"/>
    </row>
    <row r="38" spans="1:7" ht="14.25" customHeight="1" x14ac:dyDescent="0.2">
      <c r="A38" s="176" t="s">
        <v>417</v>
      </c>
      <c r="B38" s="175">
        <v>2592</v>
      </c>
      <c r="C38" s="166">
        <v>2592</v>
      </c>
      <c r="E38" s="176" t="s">
        <v>89</v>
      </c>
      <c r="F38" s="182">
        <v>3597</v>
      </c>
      <c r="G38" s="63"/>
    </row>
    <row r="39" spans="1:7" ht="14.25" customHeight="1" x14ac:dyDescent="0.2">
      <c r="A39" s="176" t="s">
        <v>753</v>
      </c>
      <c r="B39" s="175">
        <v>408</v>
      </c>
      <c r="C39" s="166">
        <v>408</v>
      </c>
      <c r="E39" s="176" t="s">
        <v>386</v>
      </c>
      <c r="F39" s="182">
        <v>3510</v>
      </c>
      <c r="G39" s="63"/>
    </row>
    <row r="40" spans="1:7" ht="14.25" customHeight="1" x14ac:dyDescent="0.2">
      <c r="A40" s="176" t="s">
        <v>448</v>
      </c>
      <c r="B40" s="177">
        <v>345</v>
      </c>
      <c r="C40" s="169">
        <v>345</v>
      </c>
      <c r="E40" s="176" t="s">
        <v>716</v>
      </c>
      <c r="F40" s="182">
        <v>3317</v>
      </c>
      <c r="G40" s="63"/>
    </row>
    <row r="41" spans="1:7" ht="14.25" customHeight="1" x14ac:dyDescent="0.2">
      <c r="A41" s="176" t="s">
        <v>418</v>
      </c>
      <c r="B41" s="175">
        <v>0</v>
      </c>
      <c r="C41" s="169">
        <v>21</v>
      </c>
      <c r="E41" s="176" t="s">
        <v>369</v>
      </c>
      <c r="F41" s="182">
        <v>3280</v>
      </c>
      <c r="G41" s="63"/>
    </row>
    <row r="42" spans="1:7" ht="14.25" customHeight="1" x14ac:dyDescent="0.2">
      <c r="A42" s="176" t="s">
        <v>803</v>
      </c>
      <c r="B42" s="175">
        <v>0</v>
      </c>
      <c r="C42" s="166">
        <v>21</v>
      </c>
      <c r="E42" s="176" t="s">
        <v>441</v>
      </c>
      <c r="F42" s="182">
        <v>3167</v>
      </c>
      <c r="G42" s="63"/>
    </row>
    <row r="43" spans="1:7" ht="14.25" customHeight="1" x14ac:dyDescent="0.2">
      <c r="A43" s="176" t="s">
        <v>882</v>
      </c>
      <c r="B43" s="175">
        <v>0</v>
      </c>
      <c r="C43" s="166">
        <v>0</v>
      </c>
      <c r="E43" s="176" t="s">
        <v>811</v>
      </c>
      <c r="F43" s="182">
        <v>3151</v>
      </c>
      <c r="G43" s="63"/>
    </row>
    <row r="44" spans="1:7" ht="14.25" customHeight="1" x14ac:dyDescent="0.2">
      <c r="A44" s="176" t="s">
        <v>57</v>
      </c>
      <c r="B44" s="175">
        <v>17</v>
      </c>
      <c r="C44" s="166">
        <v>19</v>
      </c>
      <c r="E44" s="176" t="s">
        <v>791</v>
      </c>
      <c r="F44" s="182">
        <v>3102</v>
      </c>
      <c r="G44" s="63"/>
    </row>
    <row r="45" spans="1:7" ht="14.25" customHeight="1" x14ac:dyDescent="0.2">
      <c r="A45" s="176" t="s">
        <v>301</v>
      </c>
      <c r="B45" s="175">
        <v>41</v>
      </c>
      <c r="C45" s="166">
        <v>41</v>
      </c>
      <c r="E45" s="176" t="s">
        <v>480</v>
      </c>
      <c r="F45" s="182">
        <v>2841</v>
      </c>
      <c r="G45" s="63"/>
    </row>
    <row r="46" spans="1:7" ht="14.25" customHeight="1" x14ac:dyDescent="0.2">
      <c r="A46" s="176" t="s">
        <v>419</v>
      </c>
      <c r="B46" s="175">
        <v>215</v>
      </c>
      <c r="C46" s="166">
        <v>215</v>
      </c>
      <c r="E46" s="176" t="s">
        <v>18</v>
      </c>
      <c r="F46" s="183">
        <v>2763</v>
      </c>
      <c r="G46" s="63"/>
    </row>
    <row r="47" spans="1:7" ht="14.25" customHeight="1" x14ac:dyDescent="0.2">
      <c r="A47" s="176" t="s">
        <v>625</v>
      </c>
      <c r="B47" s="175">
        <v>0</v>
      </c>
      <c r="C47" s="166">
        <v>0</v>
      </c>
      <c r="E47" s="176" t="s">
        <v>362</v>
      </c>
      <c r="F47" s="182">
        <v>2751</v>
      </c>
      <c r="G47" s="63"/>
    </row>
    <row r="48" spans="1:7" ht="14.25" customHeight="1" x14ac:dyDescent="0.2">
      <c r="A48" s="176" t="s">
        <v>754</v>
      </c>
      <c r="B48" s="175">
        <v>0</v>
      </c>
      <c r="C48" s="166">
        <v>0</v>
      </c>
      <c r="E48" s="176" t="s">
        <v>162</v>
      </c>
      <c r="F48" s="182">
        <v>2740</v>
      </c>
      <c r="G48" s="63"/>
    </row>
    <row r="49" spans="1:7" ht="14.25" customHeight="1" x14ac:dyDescent="0.2">
      <c r="A49" s="176" t="s">
        <v>420</v>
      </c>
      <c r="B49" s="175">
        <v>196</v>
      </c>
      <c r="C49" s="166">
        <v>196</v>
      </c>
      <c r="E49" s="176" t="s">
        <v>306</v>
      </c>
      <c r="F49" s="182">
        <v>2625</v>
      </c>
      <c r="G49" s="63"/>
    </row>
    <row r="50" spans="1:7" ht="14.25" customHeight="1" x14ac:dyDescent="0.2">
      <c r="A50" s="176" t="s">
        <v>343</v>
      </c>
      <c r="B50" s="175">
        <v>50</v>
      </c>
      <c r="C50" s="166">
        <v>50</v>
      </c>
      <c r="E50" s="176" t="s">
        <v>417</v>
      </c>
      <c r="F50" s="182">
        <v>2592</v>
      </c>
      <c r="G50" s="63"/>
    </row>
    <row r="51" spans="1:7" ht="14.25" customHeight="1" x14ac:dyDescent="0.2">
      <c r="A51" s="176" t="s">
        <v>755</v>
      </c>
      <c r="B51" s="175">
        <v>26</v>
      </c>
      <c r="C51" s="166">
        <v>26</v>
      </c>
      <c r="E51" s="176" t="s">
        <v>86</v>
      </c>
      <c r="F51" s="182">
        <v>2587</v>
      </c>
      <c r="G51" s="63"/>
    </row>
    <row r="52" spans="1:7" ht="14.25" customHeight="1" x14ac:dyDescent="0.2">
      <c r="A52" s="176" t="s">
        <v>19</v>
      </c>
      <c r="B52" s="175">
        <v>1279</v>
      </c>
      <c r="C52" s="167">
        <v>1279</v>
      </c>
      <c r="E52" s="176" t="s">
        <v>28</v>
      </c>
      <c r="F52" s="182">
        <v>2486</v>
      </c>
      <c r="G52" s="63"/>
    </row>
    <row r="53" spans="1:7" ht="14.25" customHeight="1" x14ac:dyDescent="0.2">
      <c r="A53" s="176" t="s">
        <v>883</v>
      </c>
      <c r="B53" s="175">
        <v>0</v>
      </c>
      <c r="C53" s="166">
        <v>0</v>
      </c>
      <c r="E53" s="176" t="s">
        <v>59</v>
      </c>
      <c r="F53" s="182">
        <v>2353</v>
      </c>
      <c r="G53" s="63"/>
    </row>
    <row r="54" spans="1:7" ht="14.25" customHeight="1" x14ac:dyDescent="0.2">
      <c r="A54" s="176" t="s">
        <v>216</v>
      </c>
      <c r="B54" s="175">
        <v>2</v>
      </c>
      <c r="C54" s="166">
        <v>4</v>
      </c>
      <c r="E54" s="176" t="s">
        <v>41</v>
      </c>
      <c r="F54" s="182">
        <v>2322</v>
      </c>
      <c r="G54" s="63"/>
    </row>
    <row r="55" spans="1:7" ht="14.25" customHeight="1" x14ac:dyDescent="0.2">
      <c r="A55" s="176" t="s">
        <v>390</v>
      </c>
      <c r="B55" s="175">
        <v>192</v>
      </c>
      <c r="C55" s="166">
        <v>247</v>
      </c>
      <c r="E55" s="176" t="s">
        <v>931</v>
      </c>
      <c r="F55" s="182">
        <v>2309</v>
      </c>
      <c r="G55" s="63"/>
    </row>
    <row r="56" spans="1:7" ht="14.25" customHeight="1" x14ac:dyDescent="0.2">
      <c r="A56" s="176" t="s">
        <v>20</v>
      </c>
      <c r="B56" s="175">
        <v>2</v>
      </c>
      <c r="C56" s="166">
        <v>10</v>
      </c>
      <c r="E56" s="176" t="s">
        <v>601</v>
      </c>
      <c r="F56" s="182">
        <v>2308</v>
      </c>
      <c r="G56" s="63"/>
    </row>
    <row r="57" spans="1:7" ht="14.25" customHeight="1" x14ac:dyDescent="0.2">
      <c r="A57" s="176" t="s">
        <v>421</v>
      </c>
      <c r="B57" s="175">
        <v>0</v>
      </c>
      <c r="C57" s="166">
        <v>0</v>
      </c>
      <c r="E57" s="176" t="s">
        <v>413</v>
      </c>
      <c r="F57" s="183">
        <v>2232</v>
      </c>
      <c r="G57" s="63"/>
    </row>
    <row r="58" spans="1:7" ht="14.25" customHeight="1" x14ac:dyDescent="0.2">
      <c r="A58" s="176" t="s">
        <v>665</v>
      </c>
      <c r="B58" s="175">
        <v>498</v>
      </c>
      <c r="C58" s="166">
        <v>498</v>
      </c>
      <c r="E58" s="176" t="s">
        <v>635</v>
      </c>
      <c r="F58" s="182">
        <v>2185</v>
      </c>
      <c r="G58" s="63"/>
    </row>
    <row r="59" spans="1:7" ht="14.25" customHeight="1" x14ac:dyDescent="0.2">
      <c r="A59" s="176" t="s">
        <v>391</v>
      </c>
      <c r="B59" s="175">
        <v>297</v>
      </c>
      <c r="C59" s="166">
        <v>297</v>
      </c>
      <c r="E59" s="176" t="s">
        <v>265</v>
      </c>
      <c r="F59" s="182">
        <v>2100</v>
      </c>
      <c r="G59" s="63"/>
    </row>
    <row r="60" spans="1:7" ht="14.25" customHeight="1" x14ac:dyDescent="0.2">
      <c r="A60" s="176" t="s">
        <v>292</v>
      </c>
      <c r="B60" s="175">
        <v>0</v>
      </c>
      <c r="C60" s="166">
        <v>20</v>
      </c>
      <c r="E60" s="176" t="s">
        <v>129</v>
      </c>
      <c r="F60" s="182">
        <v>2054</v>
      </c>
      <c r="G60" s="63"/>
    </row>
    <row r="61" spans="1:7" ht="14.25" customHeight="1" x14ac:dyDescent="0.2">
      <c r="A61" s="176" t="s">
        <v>274</v>
      </c>
      <c r="B61" s="175">
        <v>0</v>
      </c>
      <c r="C61" s="166">
        <v>0</v>
      </c>
      <c r="E61" s="176" t="s">
        <v>856</v>
      </c>
      <c r="F61" s="182">
        <v>2042</v>
      </c>
      <c r="G61" s="63"/>
    </row>
    <row r="62" spans="1:7" ht="14.25" customHeight="1" x14ac:dyDescent="0.2">
      <c r="A62" s="176" t="s">
        <v>944</v>
      </c>
      <c r="B62" s="175">
        <v>0</v>
      </c>
      <c r="C62" s="166">
        <v>0</v>
      </c>
      <c r="E62" s="176" t="s">
        <v>478</v>
      </c>
      <c r="F62" s="182">
        <v>2008</v>
      </c>
      <c r="G62" s="63"/>
    </row>
    <row r="63" spans="1:7" ht="14.25" customHeight="1" x14ac:dyDescent="0.2">
      <c r="A63" s="176" t="s">
        <v>756</v>
      </c>
      <c r="B63" s="175">
        <v>116</v>
      </c>
      <c r="C63" s="166">
        <v>116</v>
      </c>
      <c r="E63" s="176" t="s">
        <v>36</v>
      </c>
      <c r="F63" s="182">
        <v>1981</v>
      </c>
      <c r="G63" s="63"/>
    </row>
    <row r="64" spans="1:7" ht="14.25" customHeight="1" x14ac:dyDescent="0.2">
      <c r="A64" s="176" t="s">
        <v>290</v>
      </c>
      <c r="B64" s="175">
        <v>607</v>
      </c>
      <c r="C64" s="166">
        <v>607</v>
      </c>
      <c r="E64" s="176" t="s">
        <v>452</v>
      </c>
      <c r="F64" s="182">
        <v>1865</v>
      </c>
      <c r="G64" s="63"/>
    </row>
    <row r="65" spans="1:7" ht="14.25" customHeight="1" x14ac:dyDescent="0.2">
      <c r="A65" s="176" t="s">
        <v>21</v>
      </c>
      <c r="B65" s="175">
        <v>8</v>
      </c>
      <c r="C65" s="166">
        <v>8</v>
      </c>
      <c r="E65" s="176" t="s">
        <v>805</v>
      </c>
      <c r="F65" s="182">
        <v>1757</v>
      </c>
      <c r="G65" s="63"/>
    </row>
    <row r="66" spans="1:7" ht="14.25" customHeight="1" x14ac:dyDescent="0.2">
      <c r="A66" s="176" t="s">
        <v>183</v>
      </c>
      <c r="B66" s="175">
        <v>487</v>
      </c>
      <c r="C66" s="166">
        <v>769</v>
      </c>
      <c r="E66" s="176" t="s">
        <v>1076</v>
      </c>
      <c r="F66" s="182">
        <v>1743</v>
      </c>
      <c r="G66" s="63"/>
    </row>
    <row r="67" spans="1:7" ht="14.25" customHeight="1" x14ac:dyDescent="0.2">
      <c r="A67" s="176" t="s">
        <v>392</v>
      </c>
      <c r="B67" s="175">
        <v>1</v>
      </c>
      <c r="C67" s="166">
        <v>35</v>
      </c>
      <c r="E67" s="176" t="s">
        <v>82</v>
      </c>
      <c r="F67" s="182">
        <v>1739</v>
      </c>
      <c r="G67" s="63"/>
    </row>
    <row r="68" spans="1:7" ht="14.25" customHeight="1" x14ac:dyDescent="0.2">
      <c r="A68" s="176" t="s">
        <v>804</v>
      </c>
      <c r="B68" s="175">
        <v>93</v>
      </c>
      <c r="C68" s="166">
        <v>93</v>
      </c>
      <c r="E68" s="176" t="s">
        <v>628</v>
      </c>
      <c r="F68" s="182">
        <v>1734</v>
      </c>
      <c r="G68" s="63"/>
    </row>
    <row r="69" spans="1:7" ht="14.25" customHeight="1" x14ac:dyDescent="0.2">
      <c r="A69" s="176" t="s">
        <v>314</v>
      </c>
      <c r="B69" s="175">
        <v>45</v>
      </c>
      <c r="C69" s="166">
        <v>77</v>
      </c>
      <c r="E69" s="176" t="s">
        <v>867</v>
      </c>
      <c r="F69" s="182">
        <v>1734</v>
      </c>
      <c r="G69" s="63"/>
    </row>
    <row r="70" spans="1:7" ht="14.25" customHeight="1" x14ac:dyDescent="0.2">
      <c r="A70" s="176" t="s">
        <v>884</v>
      </c>
      <c r="B70" s="175">
        <v>0</v>
      </c>
      <c r="C70" s="166">
        <v>0</v>
      </c>
      <c r="E70" s="176" t="s">
        <v>40</v>
      </c>
      <c r="F70" s="182">
        <v>1714</v>
      </c>
      <c r="G70" s="63"/>
    </row>
    <row r="71" spans="1:7" ht="14.25" customHeight="1" x14ac:dyDescent="0.2">
      <c r="A71" s="176" t="s">
        <v>805</v>
      </c>
      <c r="B71" s="175">
        <v>1757</v>
      </c>
      <c r="C71" s="166">
        <v>1757</v>
      </c>
      <c r="E71" s="176" t="s">
        <v>788</v>
      </c>
      <c r="F71" s="182">
        <v>1699</v>
      </c>
      <c r="G71" s="63"/>
    </row>
    <row r="72" spans="1:7" ht="14.25" customHeight="1" x14ac:dyDescent="0.2">
      <c r="A72" s="176" t="s">
        <v>22</v>
      </c>
      <c r="B72" s="175">
        <v>1</v>
      </c>
      <c r="C72" s="166">
        <v>794</v>
      </c>
      <c r="E72" s="176" t="s">
        <v>632</v>
      </c>
      <c r="F72" s="182">
        <v>1605</v>
      </c>
      <c r="G72" s="63"/>
    </row>
    <row r="73" spans="1:7" ht="14.25" customHeight="1" x14ac:dyDescent="0.2">
      <c r="A73" s="176" t="s">
        <v>275</v>
      </c>
      <c r="B73" s="175">
        <v>395</v>
      </c>
      <c r="C73" s="166">
        <v>428</v>
      </c>
      <c r="E73" s="176" t="s">
        <v>1026</v>
      </c>
      <c r="F73" s="182">
        <v>1569</v>
      </c>
      <c r="G73" s="63"/>
    </row>
    <row r="74" spans="1:7" ht="14.25" customHeight="1" x14ac:dyDescent="0.2">
      <c r="A74" s="176" t="s">
        <v>708</v>
      </c>
      <c r="B74" s="175">
        <v>300</v>
      </c>
      <c r="C74" s="166">
        <v>300</v>
      </c>
      <c r="E74" s="176" t="s">
        <v>440</v>
      </c>
      <c r="F74" s="182">
        <v>1557</v>
      </c>
      <c r="G74" s="63"/>
    </row>
    <row r="75" spans="1:7" ht="14.25" customHeight="1" x14ac:dyDescent="0.2">
      <c r="A75" s="176" t="s">
        <v>374</v>
      </c>
      <c r="B75" s="175">
        <v>150</v>
      </c>
      <c r="C75" s="166">
        <v>150</v>
      </c>
      <c r="E75" s="176" t="s">
        <v>356</v>
      </c>
      <c r="F75" s="182">
        <v>1553</v>
      </c>
      <c r="G75" s="63"/>
    </row>
    <row r="76" spans="1:7" ht="14.25" customHeight="1" x14ac:dyDescent="0.2">
      <c r="A76" s="176" t="s">
        <v>566</v>
      </c>
      <c r="B76" s="175">
        <v>106</v>
      </c>
      <c r="C76" s="166">
        <v>106</v>
      </c>
      <c r="E76" s="176" t="s">
        <v>56</v>
      </c>
      <c r="F76" s="182">
        <v>1549</v>
      </c>
      <c r="G76" s="63"/>
    </row>
    <row r="77" spans="1:7" ht="14.25" customHeight="1" x14ac:dyDescent="0.2">
      <c r="A77" s="176" t="s">
        <v>757</v>
      </c>
      <c r="B77" s="175">
        <v>0</v>
      </c>
      <c r="C77" s="166">
        <v>0</v>
      </c>
      <c r="E77" s="176" t="s">
        <v>19</v>
      </c>
      <c r="F77" s="182">
        <v>1544</v>
      </c>
      <c r="G77" s="63"/>
    </row>
    <row r="78" spans="1:7" ht="14.25" customHeight="1" x14ac:dyDescent="0.2">
      <c r="A78" s="176" t="s">
        <v>567</v>
      </c>
      <c r="B78" s="175">
        <v>2</v>
      </c>
      <c r="C78" s="166">
        <v>43</v>
      </c>
      <c r="E78" s="176" t="s">
        <v>598</v>
      </c>
      <c r="F78" s="182">
        <v>1516</v>
      </c>
      <c r="G78" s="63"/>
    </row>
    <row r="79" spans="1:7" ht="14.25" customHeight="1" x14ac:dyDescent="0.2">
      <c r="A79" s="176" t="s">
        <v>709</v>
      </c>
      <c r="B79" s="175">
        <v>52</v>
      </c>
      <c r="C79" s="166">
        <v>52</v>
      </c>
      <c r="E79" s="176" t="s">
        <v>693</v>
      </c>
      <c r="F79" s="182">
        <v>1502</v>
      </c>
      <c r="G79" s="63"/>
    </row>
    <row r="80" spans="1:7" ht="14.25" customHeight="1" x14ac:dyDescent="0.2">
      <c r="A80" s="176" t="s">
        <v>806</v>
      </c>
      <c r="B80" s="175">
        <v>0</v>
      </c>
      <c r="C80" s="166">
        <v>0</v>
      </c>
      <c r="E80" s="176" t="s">
        <v>155</v>
      </c>
      <c r="F80" s="182">
        <v>1500</v>
      </c>
      <c r="G80" s="63"/>
    </row>
    <row r="81" spans="1:7" ht="14.25" customHeight="1" x14ac:dyDescent="0.2">
      <c r="A81" s="176" t="s">
        <v>545</v>
      </c>
      <c r="B81" s="175">
        <v>0</v>
      </c>
      <c r="C81" s="166">
        <v>0</v>
      </c>
      <c r="E81" s="176" t="s">
        <v>963</v>
      </c>
      <c r="F81" s="182">
        <v>1487</v>
      </c>
      <c r="G81" s="63"/>
    </row>
    <row r="82" spans="1:7" ht="14.25" customHeight="1" x14ac:dyDescent="0.2">
      <c r="A82" s="176" t="s">
        <v>9</v>
      </c>
      <c r="B82" s="175">
        <v>0</v>
      </c>
      <c r="C82" s="166">
        <v>490</v>
      </c>
      <c r="E82" s="176" t="s">
        <v>308</v>
      </c>
      <c r="F82" s="182">
        <v>1485</v>
      </c>
      <c r="G82" s="63"/>
    </row>
    <row r="83" spans="1:7" ht="14.25" customHeight="1" x14ac:dyDescent="0.2">
      <c r="A83" s="176" t="s">
        <v>945</v>
      </c>
      <c r="B83" s="175">
        <v>0</v>
      </c>
      <c r="C83" s="166">
        <v>0</v>
      </c>
      <c r="E83" s="176" t="s">
        <v>784</v>
      </c>
      <c r="F83" s="182">
        <v>1481</v>
      </c>
      <c r="G83" s="63"/>
    </row>
    <row r="84" spans="1:7" ht="14.25" customHeight="1" x14ac:dyDescent="0.2">
      <c r="A84" s="176" t="s">
        <v>946</v>
      </c>
      <c r="B84" s="175">
        <v>15</v>
      </c>
      <c r="C84" s="166">
        <v>15</v>
      </c>
      <c r="E84" s="176" t="s">
        <v>393</v>
      </c>
      <c r="F84" s="182">
        <v>1471</v>
      </c>
      <c r="G84" s="63"/>
    </row>
    <row r="85" spans="1:7" ht="14.25" customHeight="1" x14ac:dyDescent="0.2">
      <c r="A85" s="176" t="s">
        <v>947</v>
      </c>
      <c r="B85" s="175">
        <v>0</v>
      </c>
      <c r="C85" s="166">
        <v>0</v>
      </c>
      <c r="E85" s="176" t="s">
        <v>443</v>
      </c>
      <c r="F85" s="182">
        <v>1460</v>
      </c>
      <c r="G85" s="63"/>
    </row>
    <row r="86" spans="1:7" ht="14.25" customHeight="1" x14ac:dyDescent="0.2">
      <c r="A86" s="176" t="s">
        <v>373</v>
      </c>
      <c r="B86" s="175">
        <v>272</v>
      </c>
      <c r="C86" s="166">
        <v>272</v>
      </c>
      <c r="E86" s="176" t="s">
        <v>562</v>
      </c>
      <c r="F86" s="182">
        <v>1387</v>
      </c>
      <c r="G86" s="63"/>
    </row>
    <row r="87" spans="1:7" ht="14.25" customHeight="1" x14ac:dyDescent="0.2">
      <c r="A87" s="176" t="s">
        <v>326</v>
      </c>
      <c r="B87" s="175">
        <v>7538</v>
      </c>
      <c r="C87" s="166">
        <v>7538</v>
      </c>
      <c r="E87" s="176" t="s">
        <v>106</v>
      </c>
      <c r="F87" s="183">
        <v>1336</v>
      </c>
      <c r="G87" s="63"/>
    </row>
    <row r="88" spans="1:7" ht="14.25" customHeight="1" x14ac:dyDescent="0.2">
      <c r="A88" s="176" t="s">
        <v>948</v>
      </c>
      <c r="B88" s="175">
        <v>0</v>
      </c>
      <c r="C88" s="166">
        <v>0</v>
      </c>
      <c r="E88" s="176" t="s">
        <v>599</v>
      </c>
      <c r="F88" s="182">
        <v>1328</v>
      </c>
      <c r="G88" s="63"/>
    </row>
    <row r="89" spans="1:7" ht="14.25" customHeight="1" x14ac:dyDescent="0.2">
      <c r="A89" s="176" t="s">
        <v>758</v>
      </c>
      <c r="B89" s="175">
        <v>0</v>
      </c>
      <c r="C89" s="166">
        <v>0</v>
      </c>
      <c r="E89" s="176" t="s">
        <v>268</v>
      </c>
      <c r="F89" s="182">
        <v>1322</v>
      </c>
      <c r="G89" s="63"/>
    </row>
    <row r="90" spans="1:7" ht="14.25" customHeight="1" x14ac:dyDescent="0.2">
      <c r="A90" s="176" t="s">
        <v>217</v>
      </c>
      <c r="B90" s="175">
        <v>214</v>
      </c>
      <c r="C90" s="166">
        <v>214</v>
      </c>
      <c r="E90" s="176" t="s">
        <v>142</v>
      </c>
      <c r="F90" s="182">
        <v>1286</v>
      </c>
      <c r="G90" s="63"/>
    </row>
    <row r="91" spans="1:7" ht="14.25" customHeight="1" x14ac:dyDescent="0.2">
      <c r="A91" s="176" t="s">
        <v>666</v>
      </c>
      <c r="B91" s="175">
        <v>0</v>
      </c>
      <c r="C91" s="166">
        <v>0</v>
      </c>
      <c r="E91" s="176" t="s">
        <v>112</v>
      </c>
      <c r="F91" s="182">
        <v>1283</v>
      </c>
      <c r="G91" s="63"/>
    </row>
    <row r="92" spans="1:7" ht="14.25" customHeight="1" x14ac:dyDescent="0.2">
      <c r="A92" s="176" t="s">
        <v>344</v>
      </c>
      <c r="B92" s="175">
        <v>351</v>
      </c>
      <c r="C92" s="166">
        <v>598</v>
      </c>
      <c r="E92" s="176" t="s">
        <v>998</v>
      </c>
      <c r="F92" s="183">
        <v>1270</v>
      </c>
      <c r="G92" s="63"/>
    </row>
    <row r="93" spans="1:7" ht="14.25" customHeight="1" x14ac:dyDescent="0.2">
      <c r="A93" s="176" t="s">
        <v>885</v>
      </c>
      <c r="B93" s="175">
        <v>0</v>
      </c>
      <c r="C93" s="166">
        <v>0</v>
      </c>
      <c r="E93" s="176" t="s">
        <v>501</v>
      </c>
      <c r="F93" s="182">
        <v>1259</v>
      </c>
      <c r="G93" s="63"/>
    </row>
    <row r="94" spans="1:7" ht="14.25" customHeight="1" x14ac:dyDescent="0.2">
      <c r="A94" s="176" t="s">
        <v>710</v>
      </c>
      <c r="B94" s="175">
        <v>145</v>
      </c>
      <c r="C94" s="166">
        <v>145</v>
      </c>
      <c r="E94" s="176" t="s">
        <v>575</v>
      </c>
      <c r="F94" s="182">
        <v>1258</v>
      </c>
      <c r="G94" s="63"/>
    </row>
    <row r="95" spans="1:7" ht="14.25" customHeight="1" x14ac:dyDescent="0.2">
      <c r="A95" s="176" t="s">
        <v>218</v>
      </c>
      <c r="B95" s="175">
        <v>391</v>
      </c>
      <c r="C95" s="166">
        <v>391</v>
      </c>
      <c r="E95" s="176" t="s">
        <v>263</v>
      </c>
      <c r="F95" s="182">
        <v>1257</v>
      </c>
      <c r="G95" s="63"/>
    </row>
    <row r="96" spans="1:7" ht="14.25" customHeight="1" x14ac:dyDescent="0.2">
      <c r="A96" s="176" t="s">
        <v>667</v>
      </c>
      <c r="B96" s="175">
        <v>11</v>
      </c>
      <c r="C96" s="166">
        <v>11</v>
      </c>
      <c r="E96" s="176" t="s">
        <v>722</v>
      </c>
      <c r="F96" s="182">
        <v>1246</v>
      </c>
      <c r="G96" s="63"/>
    </row>
    <row r="97" spans="1:7" ht="14.25" customHeight="1" x14ac:dyDescent="0.2">
      <c r="A97" s="176" t="s">
        <v>568</v>
      </c>
      <c r="B97" s="175">
        <v>117</v>
      </c>
      <c r="C97" s="166">
        <v>117</v>
      </c>
      <c r="E97" s="176" t="s">
        <v>359</v>
      </c>
      <c r="F97" s="182">
        <v>1234</v>
      </c>
      <c r="G97" s="63"/>
    </row>
    <row r="98" spans="1:7" ht="14.25" customHeight="1" x14ac:dyDescent="0.2">
      <c r="A98" s="176" t="s">
        <v>23</v>
      </c>
      <c r="B98" s="175">
        <v>566</v>
      </c>
      <c r="C98" s="166">
        <v>579</v>
      </c>
      <c r="E98" s="176" t="s">
        <v>14</v>
      </c>
      <c r="F98" s="182">
        <v>1215</v>
      </c>
      <c r="G98" s="63"/>
    </row>
    <row r="99" spans="1:7" ht="14.25" customHeight="1" x14ac:dyDescent="0.2">
      <c r="A99" s="176" t="s">
        <v>668</v>
      </c>
      <c r="B99" s="175">
        <v>12</v>
      </c>
      <c r="C99" s="166">
        <v>12</v>
      </c>
      <c r="E99" s="176" t="s">
        <v>609</v>
      </c>
      <c r="F99" s="182">
        <v>1200</v>
      </c>
      <c r="G99" s="63"/>
    </row>
    <row r="100" spans="1:7" ht="14.25" customHeight="1" x14ac:dyDescent="0.2">
      <c r="A100" s="176" t="s">
        <v>276</v>
      </c>
      <c r="B100" s="175">
        <v>0</v>
      </c>
      <c r="C100" s="166">
        <v>96</v>
      </c>
      <c r="E100" s="176" t="s">
        <v>143</v>
      </c>
      <c r="F100" s="182">
        <v>1172</v>
      </c>
      <c r="G100" s="63"/>
    </row>
    <row r="101" spans="1:7" ht="14.25" customHeight="1" x14ac:dyDescent="0.2">
      <c r="A101" s="176" t="s">
        <v>58</v>
      </c>
      <c r="B101" s="175">
        <v>996</v>
      </c>
      <c r="C101" s="166">
        <v>2423</v>
      </c>
      <c r="E101" s="176" t="s">
        <v>1085</v>
      </c>
      <c r="F101" s="182">
        <v>1168</v>
      </c>
      <c r="G101" s="63"/>
    </row>
    <row r="102" spans="1:7" ht="14.25" customHeight="1" x14ac:dyDescent="0.2">
      <c r="A102" s="176" t="s">
        <v>327</v>
      </c>
      <c r="B102" s="175">
        <v>73</v>
      </c>
      <c r="C102" s="166">
        <v>73</v>
      </c>
      <c r="E102" s="176" t="s">
        <v>875</v>
      </c>
      <c r="F102" s="182">
        <v>1155</v>
      </c>
      <c r="G102" s="63"/>
    </row>
    <row r="103" spans="1:7" ht="14.25" customHeight="1" x14ac:dyDescent="0.2">
      <c r="A103" s="176" t="s">
        <v>368</v>
      </c>
      <c r="B103" s="175">
        <v>0</v>
      </c>
      <c r="C103" s="166">
        <v>260</v>
      </c>
      <c r="E103" s="176" t="s">
        <v>793</v>
      </c>
      <c r="F103" s="182">
        <v>1139</v>
      </c>
      <c r="G103" s="63"/>
    </row>
    <row r="104" spans="1:7" ht="14.25" customHeight="1" x14ac:dyDescent="0.2">
      <c r="A104" s="176" t="s">
        <v>422</v>
      </c>
      <c r="B104" s="175">
        <v>30</v>
      </c>
      <c r="C104" s="166">
        <v>91</v>
      </c>
      <c r="E104" s="176" t="s">
        <v>410</v>
      </c>
      <c r="F104" s="182">
        <v>1132</v>
      </c>
      <c r="G104" s="63"/>
    </row>
    <row r="105" spans="1:7" ht="14.25" customHeight="1" x14ac:dyDescent="0.2">
      <c r="A105" s="176" t="s">
        <v>111</v>
      </c>
      <c r="B105" s="175">
        <v>281</v>
      </c>
      <c r="C105" s="166">
        <v>281</v>
      </c>
      <c r="E105" s="176" t="s">
        <v>433</v>
      </c>
      <c r="F105" s="182">
        <v>1110</v>
      </c>
      <c r="G105" s="63"/>
    </row>
    <row r="106" spans="1:7" ht="14.25" customHeight="1" x14ac:dyDescent="0.2">
      <c r="A106" s="176" t="s">
        <v>759</v>
      </c>
      <c r="B106" s="175">
        <v>892</v>
      </c>
      <c r="C106" s="166">
        <v>892</v>
      </c>
      <c r="E106" s="176" t="s">
        <v>469</v>
      </c>
      <c r="F106" s="182">
        <v>1108</v>
      </c>
      <c r="G106" s="63"/>
    </row>
    <row r="107" spans="1:7" ht="14.25" customHeight="1" x14ac:dyDescent="0.2">
      <c r="A107" s="176" t="s">
        <v>949</v>
      </c>
      <c r="B107" s="175">
        <v>0</v>
      </c>
      <c r="C107" s="166">
        <v>0</v>
      </c>
      <c r="E107" s="176" t="s">
        <v>45</v>
      </c>
      <c r="F107" s="182">
        <v>1095</v>
      </c>
      <c r="G107" s="63"/>
    </row>
    <row r="108" spans="1:7" ht="14.25" customHeight="1" x14ac:dyDescent="0.2">
      <c r="A108" s="176" t="s">
        <v>711</v>
      </c>
      <c r="B108" s="175">
        <v>49</v>
      </c>
      <c r="C108" s="166">
        <v>49</v>
      </c>
      <c r="E108" s="176" t="s">
        <v>672</v>
      </c>
      <c r="F108" s="182">
        <v>1094</v>
      </c>
      <c r="G108" s="63"/>
    </row>
    <row r="109" spans="1:7" ht="14.25" customHeight="1" x14ac:dyDescent="0.2">
      <c r="A109" s="176" t="s">
        <v>345</v>
      </c>
      <c r="B109" s="177">
        <v>163</v>
      </c>
      <c r="C109" s="170">
        <v>163</v>
      </c>
      <c r="E109" s="176" t="s">
        <v>761</v>
      </c>
      <c r="F109" s="182">
        <v>1083</v>
      </c>
      <c r="G109" s="63"/>
    </row>
    <row r="110" spans="1:7" ht="14.25" customHeight="1" x14ac:dyDescent="0.2">
      <c r="A110" s="176" t="s">
        <v>302</v>
      </c>
      <c r="B110" s="175">
        <v>0</v>
      </c>
      <c r="C110" s="166">
        <v>349</v>
      </c>
      <c r="E110" s="176" t="s">
        <v>77</v>
      </c>
      <c r="F110" s="182">
        <v>1081</v>
      </c>
      <c r="G110" s="63"/>
    </row>
    <row r="111" spans="1:7" ht="14.25" customHeight="1" x14ac:dyDescent="0.2">
      <c r="A111" s="176" t="s">
        <v>482</v>
      </c>
      <c r="B111" s="175">
        <v>0</v>
      </c>
      <c r="C111" s="166">
        <v>0</v>
      </c>
      <c r="E111" s="176" t="s">
        <v>50</v>
      </c>
      <c r="F111" s="182">
        <v>1055</v>
      </c>
      <c r="G111" s="63"/>
    </row>
    <row r="112" spans="1:7" ht="14.25" customHeight="1" x14ac:dyDescent="0.2">
      <c r="A112" s="176" t="s">
        <v>569</v>
      </c>
      <c r="B112" s="175">
        <v>1190</v>
      </c>
      <c r="C112" s="166">
        <v>1190</v>
      </c>
      <c r="E112" s="176" t="s">
        <v>90</v>
      </c>
      <c r="F112" s="182">
        <v>1050</v>
      </c>
      <c r="G112" s="63"/>
    </row>
    <row r="113" spans="1:7" ht="14.25" customHeight="1" x14ac:dyDescent="0.2">
      <c r="A113" s="176" t="s">
        <v>886</v>
      </c>
      <c r="B113" s="175">
        <v>60</v>
      </c>
      <c r="C113" s="166">
        <v>60</v>
      </c>
      <c r="E113" s="176" t="s">
        <v>150</v>
      </c>
      <c r="F113" s="183">
        <v>1043</v>
      </c>
      <c r="G113" s="63"/>
    </row>
    <row r="114" spans="1:7" ht="14.25" customHeight="1" x14ac:dyDescent="0.2">
      <c r="A114" s="176" t="s">
        <v>546</v>
      </c>
      <c r="B114" s="175">
        <v>90</v>
      </c>
      <c r="C114" s="166">
        <v>90</v>
      </c>
      <c r="E114" s="176" t="s">
        <v>436</v>
      </c>
      <c r="F114" s="185">
        <v>1041</v>
      </c>
      <c r="G114" s="63"/>
    </row>
    <row r="115" spans="1:7" ht="14.25" customHeight="1" x14ac:dyDescent="0.2">
      <c r="A115" s="176" t="s">
        <v>219</v>
      </c>
      <c r="B115" s="175">
        <v>100</v>
      </c>
      <c r="C115" s="167">
        <v>100</v>
      </c>
      <c r="E115" s="176" t="s">
        <v>16</v>
      </c>
      <c r="F115" s="182">
        <v>1038</v>
      </c>
      <c r="G115" s="63"/>
    </row>
    <row r="116" spans="1:7" ht="14.25" customHeight="1" x14ac:dyDescent="0.2">
      <c r="A116" s="176" t="s">
        <v>887</v>
      </c>
      <c r="B116" s="175">
        <v>175</v>
      </c>
      <c r="C116" s="166">
        <v>175</v>
      </c>
      <c r="E116" s="176" t="s">
        <v>321</v>
      </c>
      <c r="F116" s="182">
        <v>1037</v>
      </c>
      <c r="G116" s="63"/>
    </row>
    <row r="117" spans="1:7" ht="14.25" customHeight="1" x14ac:dyDescent="0.2">
      <c r="A117" s="176" t="s">
        <v>515</v>
      </c>
      <c r="B117" s="175">
        <v>0</v>
      </c>
      <c r="C117" s="166">
        <v>6</v>
      </c>
      <c r="E117" s="176" t="s">
        <v>497</v>
      </c>
      <c r="F117" s="182">
        <v>1026</v>
      </c>
      <c r="G117" s="63"/>
    </row>
    <row r="118" spans="1:7" ht="14.25" customHeight="1" x14ac:dyDescent="0.2">
      <c r="A118" s="176" t="s">
        <v>712</v>
      </c>
      <c r="B118" s="177">
        <v>931</v>
      </c>
      <c r="C118" s="166">
        <v>931</v>
      </c>
      <c r="E118" s="176" t="s">
        <v>621</v>
      </c>
      <c r="F118" s="182">
        <v>1012</v>
      </c>
      <c r="G118" s="63"/>
    </row>
    <row r="119" spans="1:7" ht="14.25" customHeight="1" x14ac:dyDescent="0.2">
      <c r="A119" s="176" t="s">
        <v>713</v>
      </c>
      <c r="B119" s="175">
        <v>2</v>
      </c>
      <c r="C119" s="166">
        <v>20</v>
      </c>
      <c r="E119" s="176" t="s">
        <v>198</v>
      </c>
      <c r="F119" s="182">
        <v>1006</v>
      </c>
      <c r="G119" s="63"/>
    </row>
    <row r="120" spans="1:7" ht="14.25" customHeight="1" x14ac:dyDescent="0.2">
      <c r="A120" s="176" t="s">
        <v>24</v>
      </c>
      <c r="B120" s="175">
        <v>0</v>
      </c>
      <c r="C120" s="166">
        <v>0</v>
      </c>
      <c r="E120" s="176" t="s">
        <v>48</v>
      </c>
      <c r="F120" s="182">
        <v>1006</v>
      </c>
      <c r="G120" s="63"/>
    </row>
    <row r="121" spans="1:7" ht="14.25" customHeight="1" x14ac:dyDescent="0.2">
      <c r="A121" s="176" t="s">
        <v>760</v>
      </c>
      <c r="B121" s="175">
        <v>0</v>
      </c>
      <c r="C121" s="166">
        <v>0</v>
      </c>
      <c r="E121" s="176" t="s">
        <v>817</v>
      </c>
      <c r="F121" s="182">
        <v>959</v>
      </c>
      <c r="G121" s="63"/>
    </row>
    <row r="122" spans="1:7" ht="14.25" customHeight="1" x14ac:dyDescent="0.2">
      <c r="A122" s="176" t="s">
        <v>124</v>
      </c>
      <c r="B122" s="175">
        <v>447</v>
      </c>
      <c r="C122" s="166">
        <v>717</v>
      </c>
      <c r="E122" s="176" t="s">
        <v>686</v>
      </c>
      <c r="F122" s="182">
        <v>941</v>
      </c>
      <c r="G122" s="63"/>
    </row>
    <row r="123" spans="1:7" ht="14.25" customHeight="1" x14ac:dyDescent="0.2">
      <c r="A123" s="176" t="s">
        <v>8</v>
      </c>
      <c r="B123" s="175">
        <v>235</v>
      </c>
      <c r="C123" s="166">
        <v>235</v>
      </c>
      <c r="E123" s="176" t="s">
        <v>604</v>
      </c>
      <c r="F123" s="182">
        <v>941</v>
      </c>
      <c r="G123" s="63"/>
    </row>
    <row r="124" spans="1:7" ht="14.25" customHeight="1" x14ac:dyDescent="0.2">
      <c r="A124" s="176" t="s">
        <v>888</v>
      </c>
      <c r="B124" s="175">
        <v>0</v>
      </c>
      <c r="C124" s="166">
        <v>0</v>
      </c>
      <c r="E124" s="176" t="s">
        <v>712</v>
      </c>
      <c r="F124" s="182">
        <v>931</v>
      </c>
      <c r="G124" s="63"/>
    </row>
    <row r="125" spans="1:7" ht="14.25" customHeight="1" x14ac:dyDescent="0.2">
      <c r="A125" s="176" t="s">
        <v>950</v>
      </c>
      <c r="B125" s="175">
        <v>0</v>
      </c>
      <c r="C125" s="166">
        <v>0</v>
      </c>
      <c r="E125" s="176" t="s">
        <v>466</v>
      </c>
      <c r="F125" s="182">
        <v>902</v>
      </c>
      <c r="G125" s="63"/>
    </row>
    <row r="126" spans="1:7" ht="14.25" customHeight="1" x14ac:dyDescent="0.2">
      <c r="A126" s="176" t="s">
        <v>626</v>
      </c>
      <c r="B126" s="175">
        <v>0</v>
      </c>
      <c r="C126" s="166">
        <v>0</v>
      </c>
      <c r="E126" s="176" t="s">
        <v>375</v>
      </c>
      <c r="F126" s="182">
        <v>892</v>
      </c>
      <c r="G126" s="63"/>
    </row>
    <row r="127" spans="1:7" ht="14.25" customHeight="1" x14ac:dyDescent="0.2">
      <c r="A127" s="176" t="s">
        <v>423</v>
      </c>
      <c r="B127" s="175">
        <v>8</v>
      </c>
      <c r="C127" s="166">
        <v>20</v>
      </c>
      <c r="E127" s="176" t="s">
        <v>42</v>
      </c>
      <c r="F127" s="182">
        <v>884</v>
      </c>
      <c r="G127" s="63"/>
    </row>
    <row r="128" spans="1:7" ht="14.25" customHeight="1" x14ac:dyDescent="0.2">
      <c r="A128" s="176" t="s">
        <v>516</v>
      </c>
      <c r="B128" s="175">
        <v>37</v>
      </c>
      <c r="C128" s="166">
        <v>37</v>
      </c>
      <c r="E128" s="176" t="s">
        <v>333</v>
      </c>
      <c r="F128" s="182">
        <v>880</v>
      </c>
      <c r="G128" s="63"/>
    </row>
    <row r="129" spans="1:7" ht="14.25" customHeight="1" x14ac:dyDescent="0.2">
      <c r="A129" s="176" t="s">
        <v>761</v>
      </c>
      <c r="B129" s="175">
        <v>856</v>
      </c>
      <c r="C129" s="166">
        <v>1059</v>
      </c>
      <c r="E129" s="176" t="s">
        <v>1091</v>
      </c>
      <c r="F129" s="182">
        <v>880</v>
      </c>
      <c r="G129" s="63"/>
    </row>
    <row r="130" spans="1:7" ht="14.25" customHeight="1" x14ac:dyDescent="0.2">
      <c r="A130" s="176" t="s">
        <v>517</v>
      </c>
      <c r="B130" s="175">
        <v>43</v>
      </c>
      <c r="C130" s="166">
        <v>43</v>
      </c>
      <c r="E130" s="176" t="s">
        <v>91</v>
      </c>
      <c r="F130" s="182">
        <v>856</v>
      </c>
      <c r="G130" s="63"/>
    </row>
    <row r="131" spans="1:7" ht="14.25" customHeight="1" x14ac:dyDescent="0.2">
      <c r="A131" s="176" t="s">
        <v>570</v>
      </c>
      <c r="B131" s="175">
        <v>23</v>
      </c>
      <c r="C131" s="166">
        <v>23</v>
      </c>
      <c r="E131" s="176" t="s">
        <v>540</v>
      </c>
      <c r="F131" s="182">
        <v>855</v>
      </c>
      <c r="G131" s="63"/>
    </row>
    <row r="132" spans="1:7" ht="14.25" customHeight="1" x14ac:dyDescent="0.2">
      <c r="A132" s="176" t="s">
        <v>762</v>
      </c>
      <c r="B132" s="175">
        <v>0</v>
      </c>
      <c r="C132" s="166">
        <v>0</v>
      </c>
      <c r="E132" s="176" t="s">
        <v>114</v>
      </c>
      <c r="F132" s="182">
        <v>854</v>
      </c>
      <c r="G132" s="63"/>
    </row>
    <row r="133" spans="1:7" ht="14.25" customHeight="1" x14ac:dyDescent="0.2">
      <c r="A133" s="176" t="s">
        <v>807</v>
      </c>
      <c r="B133" s="175">
        <v>0</v>
      </c>
      <c r="C133" s="166">
        <v>0</v>
      </c>
      <c r="E133" s="176" t="s">
        <v>759</v>
      </c>
      <c r="F133" s="182">
        <v>845</v>
      </c>
      <c r="G133" s="63"/>
    </row>
    <row r="134" spans="1:7" ht="14.25" customHeight="1" x14ac:dyDescent="0.2">
      <c r="A134" s="176" t="s">
        <v>951</v>
      </c>
      <c r="B134" s="175">
        <v>0</v>
      </c>
      <c r="C134" s="166">
        <v>0</v>
      </c>
      <c r="E134" s="176" t="s">
        <v>187</v>
      </c>
      <c r="F134" s="182">
        <v>828</v>
      </c>
      <c r="G134" s="63"/>
    </row>
    <row r="135" spans="1:7" ht="14.25" customHeight="1" x14ac:dyDescent="0.2">
      <c r="A135" s="176" t="s">
        <v>518</v>
      </c>
      <c r="B135" s="175">
        <v>15</v>
      </c>
      <c r="C135" s="166">
        <v>15</v>
      </c>
      <c r="E135" s="176" t="s">
        <v>353</v>
      </c>
      <c r="F135" s="182">
        <v>826</v>
      </c>
      <c r="G135" s="63"/>
    </row>
    <row r="136" spans="1:7" ht="14.25" customHeight="1" x14ac:dyDescent="0.2">
      <c r="A136" s="176" t="s">
        <v>519</v>
      </c>
      <c r="B136" s="175">
        <v>535</v>
      </c>
      <c r="C136" s="166">
        <v>535</v>
      </c>
      <c r="E136" s="176" t="s">
        <v>699</v>
      </c>
      <c r="F136" s="182">
        <v>805</v>
      </c>
      <c r="G136" s="63"/>
    </row>
    <row r="137" spans="1:7" ht="14.25" customHeight="1" x14ac:dyDescent="0.2">
      <c r="A137" s="176" t="s">
        <v>669</v>
      </c>
      <c r="B137" s="175">
        <v>0</v>
      </c>
      <c r="C137" s="166">
        <v>45</v>
      </c>
      <c r="E137" s="176" t="s">
        <v>634</v>
      </c>
      <c r="F137" s="182">
        <v>800</v>
      </c>
      <c r="G137" s="63"/>
    </row>
    <row r="138" spans="1:7" ht="14.25" customHeight="1" x14ac:dyDescent="0.2">
      <c r="A138" s="176" t="s">
        <v>714</v>
      </c>
      <c r="B138" s="175">
        <v>83</v>
      </c>
      <c r="C138" s="166">
        <v>83</v>
      </c>
      <c r="E138" s="176" t="s">
        <v>22</v>
      </c>
      <c r="F138" s="182">
        <v>794</v>
      </c>
      <c r="G138" s="63"/>
    </row>
    <row r="139" spans="1:7" ht="14.25" customHeight="1" x14ac:dyDescent="0.2">
      <c r="A139" s="176" t="s">
        <v>571</v>
      </c>
      <c r="B139" s="177">
        <v>0</v>
      </c>
      <c r="C139" s="166">
        <v>0</v>
      </c>
      <c r="E139" s="176" t="s">
        <v>11</v>
      </c>
      <c r="F139" s="182">
        <v>794</v>
      </c>
      <c r="G139" s="63"/>
    </row>
    <row r="140" spans="1:7" ht="14.25" customHeight="1" x14ac:dyDescent="0.2">
      <c r="A140" s="176" t="s">
        <v>763</v>
      </c>
      <c r="B140" s="175">
        <v>5</v>
      </c>
      <c r="C140" s="166">
        <v>5</v>
      </c>
      <c r="E140" s="176" t="s">
        <v>490</v>
      </c>
      <c r="F140" s="182">
        <v>781</v>
      </c>
      <c r="G140" s="63"/>
    </row>
    <row r="141" spans="1:7" ht="14.25" customHeight="1" x14ac:dyDescent="0.2">
      <c r="A141" s="176" t="s">
        <v>764</v>
      </c>
      <c r="B141" s="175">
        <v>0</v>
      </c>
      <c r="C141" s="166">
        <v>14</v>
      </c>
      <c r="E141" s="176" t="s">
        <v>789</v>
      </c>
      <c r="F141" s="183">
        <v>764</v>
      </c>
      <c r="G141" s="63"/>
    </row>
    <row r="142" spans="1:7" ht="14.25" customHeight="1" x14ac:dyDescent="0.2">
      <c r="A142" s="176" t="s">
        <v>889</v>
      </c>
      <c r="B142" s="175">
        <v>0</v>
      </c>
      <c r="C142" s="166">
        <v>0</v>
      </c>
      <c r="E142" s="176" t="s">
        <v>183</v>
      </c>
      <c r="F142" s="182">
        <v>759</v>
      </c>
      <c r="G142" s="63"/>
    </row>
    <row r="143" spans="1:7" ht="14.25" customHeight="1" x14ac:dyDescent="0.2">
      <c r="A143" s="176" t="s">
        <v>808</v>
      </c>
      <c r="B143" s="175">
        <v>32</v>
      </c>
      <c r="C143" s="166">
        <v>32</v>
      </c>
      <c r="E143" s="176" t="s">
        <v>25</v>
      </c>
      <c r="F143" s="182">
        <v>758</v>
      </c>
      <c r="G143" s="63"/>
    </row>
    <row r="144" spans="1:7" ht="14.25" customHeight="1" x14ac:dyDescent="0.2">
      <c r="A144" s="176" t="s">
        <v>890</v>
      </c>
      <c r="B144" s="175">
        <v>0</v>
      </c>
      <c r="C144" s="166">
        <v>0</v>
      </c>
      <c r="E144" s="176" t="s">
        <v>385</v>
      </c>
      <c r="F144" s="182">
        <v>756</v>
      </c>
      <c r="G144" s="63"/>
    </row>
    <row r="145" spans="1:7" ht="14.25" customHeight="1" x14ac:dyDescent="0.2">
      <c r="A145" s="176" t="s">
        <v>572</v>
      </c>
      <c r="B145" s="175">
        <v>411</v>
      </c>
      <c r="C145" s="166">
        <v>411</v>
      </c>
      <c r="E145" s="176" t="s">
        <v>124</v>
      </c>
      <c r="F145" s="182">
        <v>747</v>
      </c>
      <c r="G145" s="63"/>
    </row>
    <row r="146" spans="1:7" ht="14.25" customHeight="1" x14ac:dyDescent="0.2">
      <c r="A146" s="176" t="s">
        <v>125</v>
      </c>
      <c r="B146" s="175">
        <v>170</v>
      </c>
      <c r="C146" s="166">
        <v>170</v>
      </c>
      <c r="E146" s="176" t="s">
        <v>569</v>
      </c>
      <c r="F146" s="182">
        <v>723</v>
      </c>
      <c r="G146" s="63"/>
    </row>
    <row r="147" spans="1:7" ht="14.25" customHeight="1" x14ac:dyDescent="0.2">
      <c r="A147" s="176" t="s">
        <v>627</v>
      </c>
      <c r="B147" s="175">
        <v>2</v>
      </c>
      <c r="C147" s="166">
        <v>36</v>
      </c>
      <c r="E147" s="176" t="s">
        <v>496</v>
      </c>
      <c r="F147" s="182">
        <v>708</v>
      </c>
      <c r="G147" s="63"/>
    </row>
    <row r="148" spans="1:7" ht="14.25" customHeight="1" x14ac:dyDescent="0.2">
      <c r="A148" s="176" t="s">
        <v>143</v>
      </c>
      <c r="B148" s="175">
        <v>1115</v>
      </c>
      <c r="C148" s="166">
        <v>1115</v>
      </c>
      <c r="E148" s="176" t="s">
        <v>30</v>
      </c>
      <c r="F148" s="182">
        <v>689</v>
      </c>
      <c r="G148" s="63"/>
    </row>
    <row r="149" spans="1:7" ht="14.25" customHeight="1" x14ac:dyDescent="0.2">
      <c r="A149" s="176" t="s">
        <v>809</v>
      </c>
      <c r="B149" s="175">
        <v>304</v>
      </c>
      <c r="C149" s="166">
        <v>304</v>
      </c>
      <c r="E149" s="176" t="s">
        <v>425</v>
      </c>
      <c r="F149" s="182">
        <v>688</v>
      </c>
      <c r="G149" s="63"/>
    </row>
    <row r="150" spans="1:7" ht="14.25" customHeight="1" x14ac:dyDescent="0.2">
      <c r="A150" s="176" t="s">
        <v>371</v>
      </c>
      <c r="B150" s="175">
        <v>0</v>
      </c>
      <c r="C150" s="166">
        <v>9</v>
      </c>
      <c r="E150" s="176" t="s">
        <v>87</v>
      </c>
      <c r="F150" s="182">
        <v>686</v>
      </c>
      <c r="G150" s="63"/>
    </row>
    <row r="151" spans="1:7" ht="14.25" customHeight="1" x14ac:dyDescent="0.2">
      <c r="A151" s="176" t="s">
        <v>670</v>
      </c>
      <c r="B151" s="175">
        <v>221</v>
      </c>
      <c r="C151" s="166">
        <v>223</v>
      </c>
      <c r="E151" s="176" t="s">
        <v>101</v>
      </c>
      <c r="F151" s="182">
        <v>685</v>
      </c>
      <c r="G151" s="63"/>
    </row>
    <row r="152" spans="1:7" ht="14.25" customHeight="1" x14ac:dyDescent="0.2">
      <c r="A152" s="176" t="s">
        <v>14</v>
      </c>
      <c r="B152" s="175">
        <v>1216</v>
      </c>
      <c r="C152" s="166">
        <v>1216</v>
      </c>
      <c r="E152" s="176" t="s">
        <v>13</v>
      </c>
      <c r="F152" s="182">
        <v>677</v>
      </c>
      <c r="G152" s="63"/>
    </row>
    <row r="153" spans="1:7" ht="14.25" customHeight="1" x14ac:dyDescent="0.2">
      <c r="A153" s="176" t="s">
        <v>520</v>
      </c>
      <c r="B153" s="175">
        <v>144</v>
      </c>
      <c r="C153" s="166">
        <v>144</v>
      </c>
      <c r="E153" s="176" t="s">
        <v>1007</v>
      </c>
      <c r="F153" s="182">
        <v>664</v>
      </c>
      <c r="G153" s="63"/>
    </row>
    <row r="154" spans="1:7" ht="14.25" customHeight="1" x14ac:dyDescent="0.2">
      <c r="A154" s="176" t="s">
        <v>765</v>
      </c>
      <c r="B154" s="175">
        <v>0</v>
      </c>
      <c r="C154" s="166">
        <v>29</v>
      </c>
      <c r="E154" s="176" t="s">
        <v>311</v>
      </c>
      <c r="F154" s="182">
        <v>659</v>
      </c>
      <c r="G154" s="63"/>
    </row>
    <row r="155" spans="1:7" ht="14.25" customHeight="1" x14ac:dyDescent="0.2">
      <c r="A155" s="176" t="s">
        <v>810</v>
      </c>
      <c r="B155" s="175">
        <v>0</v>
      </c>
      <c r="C155" s="166">
        <v>0</v>
      </c>
      <c r="E155" s="176" t="s">
        <v>611</v>
      </c>
      <c r="F155" s="182">
        <v>656</v>
      </c>
      <c r="G155" s="63"/>
    </row>
    <row r="156" spans="1:7" ht="14.25" customHeight="1" x14ac:dyDescent="0.2">
      <c r="A156" s="176" t="s">
        <v>952</v>
      </c>
      <c r="B156" s="175">
        <v>0</v>
      </c>
      <c r="C156" s="166">
        <v>0</v>
      </c>
      <c r="E156" s="176" t="s">
        <v>53</v>
      </c>
      <c r="F156" s="182">
        <v>654</v>
      </c>
      <c r="G156" s="63"/>
    </row>
    <row r="157" spans="1:7" ht="14.25" customHeight="1" x14ac:dyDescent="0.2">
      <c r="A157" s="176" t="s">
        <v>628</v>
      </c>
      <c r="B157" s="175">
        <v>0</v>
      </c>
      <c r="C157" s="166">
        <v>0</v>
      </c>
      <c r="E157" s="176" t="s">
        <v>519</v>
      </c>
      <c r="F157" s="182">
        <v>653</v>
      </c>
      <c r="G157" s="63"/>
    </row>
    <row r="158" spans="1:7" ht="14.25" customHeight="1" x14ac:dyDescent="0.2">
      <c r="A158" s="176" t="s">
        <v>424</v>
      </c>
      <c r="B158" s="175">
        <v>4</v>
      </c>
      <c r="C158" s="166">
        <v>153</v>
      </c>
      <c r="E158" s="176" t="s">
        <v>821</v>
      </c>
      <c r="F158" s="183">
        <v>649</v>
      </c>
      <c r="G158" s="63"/>
    </row>
    <row r="159" spans="1:7" ht="14.25" customHeight="1" x14ac:dyDescent="0.2">
      <c r="A159" s="176" t="s">
        <v>425</v>
      </c>
      <c r="B159" s="175">
        <v>660</v>
      </c>
      <c r="C159" s="167">
        <v>689</v>
      </c>
      <c r="E159" s="176" t="s">
        <v>409</v>
      </c>
      <c r="F159" s="182">
        <v>642</v>
      </c>
      <c r="G159" s="63"/>
    </row>
    <row r="160" spans="1:7" ht="14.25" customHeight="1" x14ac:dyDescent="0.2">
      <c r="A160" s="176" t="s">
        <v>25</v>
      </c>
      <c r="B160" s="175">
        <v>0</v>
      </c>
      <c r="C160" s="166">
        <v>801</v>
      </c>
      <c r="E160" s="176" t="s">
        <v>192</v>
      </c>
      <c r="F160" s="182">
        <v>640</v>
      </c>
      <c r="G160" s="63"/>
    </row>
    <row r="161" spans="1:7" ht="14.25" customHeight="1" x14ac:dyDescent="0.2">
      <c r="A161" s="176" t="s">
        <v>629</v>
      </c>
      <c r="B161" s="175">
        <v>18</v>
      </c>
      <c r="C161" s="166">
        <v>18</v>
      </c>
      <c r="E161" s="176" t="s">
        <v>153</v>
      </c>
      <c r="F161" s="182">
        <v>638</v>
      </c>
      <c r="G161" s="63"/>
    </row>
    <row r="162" spans="1:7" ht="14.25" customHeight="1" x14ac:dyDescent="0.2">
      <c r="A162" s="176" t="s">
        <v>346</v>
      </c>
      <c r="B162" s="175">
        <v>0</v>
      </c>
      <c r="C162" s="166">
        <v>40</v>
      </c>
      <c r="E162" s="176" t="s">
        <v>835</v>
      </c>
      <c r="F162" s="182">
        <v>634</v>
      </c>
      <c r="G162" s="63"/>
    </row>
    <row r="163" spans="1:7" ht="14.25" customHeight="1" x14ac:dyDescent="0.2">
      <c r="A163" s="176" t="s">
        <v>715</v>
      </c>
      <c r="B163" s="175">
        <v>0</v>
      </c>
      <c r="C163" s="166">
        <v>0</v>
      </c>
      <c r="E163" s="176" t="s">
        <v>163</v>
      </c>
      <c r="F163" s="182">
        <v>630</v>
      </c>
      <c r="G163" s="63"/>
    </row>
    <row r="164" spans="1:7" ht="14.25" customHeight="1" x14ac:dyDescent="0.2">
      <c r="A164" s="176" t="s">
        <v>521</v>
      </c>
      <c r="B164" s="175">
        <v>0</v>
      </c>
      <c r="C164" s="166">
        <v>57</v>
      </c>
      <c r="E164" s="176" t="s">
        <v>829</v>
      </c>
      <c r="F164" s="182">
        <v>629</v>
      </c>
      <c r="G164" s="63"/>
    </row>
    <row r="165" spans="1:7" ht="14.25" customHeight="1" x14ac:dyDescent="0.2">
      <c r="A165" s="176" t="s">
        <v>573</v>
      </c>
      <c r="B165" s="175">
        <v>293</v>
      </c>
      <c r="C165" s="166">
        <v>293</v>
      </c>
      <c r="E165" s="176" t="s">
        <v>290</v>
      </c>
      <c r="F165" s="182">
        <v>628</v>
      </c>
      <c r="G165" s="63"/>
    </row>
    <row r="166" spans="1:7" ht="14.25" customHeight="1" x14ac:dyDescent="0.2">
      <c r="A166" s="176" t="s">
        <v>574</v>
      </c>
      <c r="B166" s="175">
        <v>3</v>
      </c>
      <c r="C166" s="166">
        <v>3</v>
      </c>
      <c r="E166" s="176" t="s">
        <v>344</v>
      </c>
      <c r="F166" s="182">
        <v>624</v>
      </c>
      <c r="G166" s="63"/>
    </row>
    <row r="167" spans="1:7" ht="14.25" customHeight="1" x14ac:dyDescent="0.2">
      <c r="A167" s="176" t="s">
        <v>811</v>
      </c>
      <c r="B167" s="175">
        <v>347</v>
      </c>
      <c r="C167" s="166">
        <v>3151</v>
      </c>
      <c r="E167" s="176" t="s">
        <v>12</v>
      </c>
      <c r="F167" s="182">
        <v>619</v>
      </c>
      <c r="G167" s="63"/>
    </row>
    <row r="168" spans="1:7" ht="14.25" customHeight="1" x14ac:dyDescent="0.2">
      <c r="A168" s="176" t="s">
        <v>812</v>
      </c>
      <c r="B168" s="175">
        <v>23</v>
      </c>
      <c r="C168" s="166">
        <v>23</v>
      </c>
      <c r="E168" s="176" t="s">
        <v>1036</v>
      </c>
      <c r="F168" s="182">
        <v>617</v>
      </c>
      <c r="G168" s="63"/>
    </row>
    <row r="169" spans="1:7" ht="14.25" customHeight="1" x14ac:dyDescent="0.2">
      <c r="A169" s="176" t="s">
        <v>716</v>
      </c>
      <c r="B169" s="175">
        <v>2915</v>
      </c>
      <c r="C169" s="166">
        <v>2915</v>
      </c>
      <c r="E169" s="176" t="s">
        <v>753</v>
      </c>
      <c r="F169" s="182">
        <v>617</v>
      </c>
      <c r="G169" s="63"/>
    </row>
    <row r="170" spans="1:7" ht="14.25" customHeight="1" x14ac:dyDescent="0.2">
      <c r="A170" s="176" t="s">
        <v>99</v>
      </c>
      <c r="B170" s="175">
        <v>187</v>
      </c>
      <c r="C170" s="166">
        <v>187</v>
      </c>
      <c r="E170" s="176" t="s">
        <v>62</v>
      </c>
      <c r="F170" s="182">
        <v>617</v>
      </c>
      <c r="G170" s="63"/>
    </row>
    <row r="171" spans="1:7" ht="14.25" customHeight="1" x14ac:dyDescent="0.2">
      <c r="A171" s="176" t="s">
        <v>220</v>
      </c>
      <c r="B171" s="175">
        <v>18</v>
      </c>
      <c r="C171" s="166">
        <v>63</v>
      </c>
      <c r="E171" s="176" t="s">
        <v>544</v>
      </c>
      <c r="F171" s="182">
        <v>614</v>
      </c>
      <c r="G171" s="63"/>
    </row>
    <row r="172" spans="1:7" ht="14.25" customHeight="1" x14ac:dyDescent="0.2">
      <c r="A172" s="176" t="s">
        <v>953</v>
      </c>
      <c r="B172" s="175">
        <v>0</v>
      </c>
      <c r="C172" s="166">
        <v>0</v>
      </c>
      <c r="E172" s="176" t="s">
        <v>677</v>
      </c>
      <c r="F172" s="182">
        <v>611</v>
      </c>
      <c r="G172" s="63"/>
    </row>
    <row r="173" spans="1:7" ht="14.25" customHeight="1" x14ac:dyDescent="0.2">
      <c r="A173" s="176" t="s">
        <v>126</v>
      </c>
      <c r="B173" s="175">
        <v>22</v>
      </c>
      <c r="C173" s="166">
        <v>139</v>
      </c>
      <c r="E173" s="176" t="s">
        <v>956</v>
      </c>
      <c r="F173" s="182">
        <v>608</v>
      </c>
      <c r="G173" s="63"/>
    </row>
    <row r="174" spans="1:7" ht="14.25" customHeight="1" x14ac:dyDescent="0.2">
      <c r="A174" s="176" t="s">
        <v>449</v>
      </c>
      <c r="B174" s="175">
        <v>141</v>
      </c>
      <c r="C174" s="166">
        <v>169</v>
      </c>
      <c r="E174" s="176" t="s">
        <v>613</v>
      </c>
      <c r="F174" s="182">
        <v>605</v>
      </c>
      <c r="G174" s="63"/>
    </row>
    <row r="175" spans="1:7" ht="14.25" customHeight="1" x14ac:dyDescent="0.2">
      <c r="A175" s="176" t="s">
        <v>766</v>
      </c>
      <c r="B175" s="175">
        <v>0</v>
      </c>
      <c r="C175" s="166">
        <v>0</v>
      </c>
      <c r="E175" s="176" t="s">
        <v>1084</v>
      </c>
      <c r="F175" s="182">
        <v>599</v>
      </c>
      <c r="G175" s="63"/>
    </row>
    <row r="176" spans="1:7" ht="14.25" customHeight="1" x14ac:dyDescent="0.2">
      <c r="A176" s="176" t="s">
        <v>153</v>
      </c>
      <c r="B176" s="177">
        <f>1351+25</f>
        <v>1376</v>
      </c>
      <c r="C176" s="166">
        <v>1409</v>
      </c>
      <c r="E176" s="176" t="s">
        <v>23</v>
      </c>
      <c r="F176" s="182">
        <v>597</v>
      </c>
      <c r="G176" s="63"/>
    </row>
    <row r="177" spans="1:7" ht="14.25" customHeight="1" x14ac:dyDescent="0.2">
      <c r="A177" s="176" t="s">
        <v>813</v>
      </c>
      <c r="B177" s="175">
        <v>0</v>
      </c>
      <c r="C177" s="166">
        <v>0</v>
      </c>
      <c r="E177" s="176" t="s">
        <v>228</v>
      </c>
      <c r="F177" s="182">
        <v>593</v>
      </c>
      <c r="G177" s="63"/>
    </row>
    <row r="178" spans="1:7" ht="14.25" customHeight="1" x14ac:dyDescent="0.2">
      <c r="A178" s="176" t="s">
        <v>814</v>
      </c>
      <c r="B178" s="175">
        <v>0</v>
      </c>
      <c r="C178" s="166">
        <v>0</v>
      </c>
      <c r="E178" s="176" t="s">
        <v>146</v>
      </c>
      <c r="F178" s="182">
        <v>590</v>
      </c>
      <c r="G178" s="63"/>
    </row>
    <row r="179" spans="1:7" ht="14.25" customHeight="1" x14ac:dyDescent="0.2">
      <c r="A179" s="176" t="s">
        <v>630</v>
      </c>
      <c r="B179" s="175">
        <v>22</v>
      </c>
      <c r="C179" s="166">
        <v>22</v>
      </c>
      <c r="E179" s="176" t="s">
        <v>315</v>
      </c>
      <c r="F179" s="182">
        <v>586</v>
      </c>
      <c r="G179" s="63"/>
    </row>
    <row r="180" spans="1:7" ht="14.25" customHeight="1" x14ac:dyDescent="0.2">
      <c r="A180" s="176" t="s">
        <v>717</v>
      </c>
      <c r="B180" s="175">
        <v>90</v>
      </c>
      <c r="C180" s="166">
        <v>90</v>
      </c>
      <c r="E180" s="176" t="s">
        <v>31</v>
      </c>
      <c r="F180" s="182">
        <v>584</v>
      </c>
      <c r="G180" s="63"/>
    </row>
    <row r="181" spans="1:7" ht="14.25" customHeight="1" x14ac:dyDescent="0.2">
      <c r="A181" s="176" t="s">
        <v>718</v>
      </c>
      <c r="B181" s="175">
        <v>0</v>
      </c>
      <c r="C181" s="166">
        <v>30</v>
      </c>
      <c r="E181" s="176" t="s">
        <v>281</v>
      </c>
      <c r="F181" s="182">
        <v>577</v>
      </c>
      <c r="G181" s="63"/>
    </row>
    <row r="182" spans="1:7" ht="14.25" customHeight="1" x14ac:dyDescent="0.2">
      <c r="A182" s="176" t="s">
        <v>277</v>
      </c>
      <c r="B182" s="175">
        <v>0</v>
      </c>
      <c r="C182" s="166">
        <v>6</v>
      </c>
      <c r="E182" s="176" t="s">
        <v>339</v>
      </c>
      <c r="F182" s="182">
        <v>573</v>
      </c>
      <c r="G182" s="63"/>
    </row>
    <row r="183" spans="1:7" ht="14.25" customHeight="1" x14ac:dyDescent="0.2">
      <c r="A183" s="176" t="s">
        <v>184</v>
      </c>
      <c r="B183" s="175">
        <v>46</v>
      </c>
      <c r="C183" s="166">
        <v>46</v>
      </c>
      <c r="E183" s="176" t="s">
        <v>560</v>
      </c>
      <c r="F183" s="182">
        <v>567</v>
      </c>
      <c r="G183" s="63"/>
    </row>
    <row r="184" spans="1:7" ht="14.25" customHeight="1" x14ac:dyDescent="0.2">
      <c r="A184" s="176" t="s">
        <v>393</v>
      </c>
      <c r="B184" s="177">
        <v>59</v>
      </c>
      <c r="C184" s="169">
        <v>59</v>
      </c>
      <c r="E184" s="176" t="s">
        <v>278</v>
      </c>
      <c r="F184" s="182">
        <v>564</v>
      </c>
      <c r="G184" s="63"/>
    </row>
    <row r="185" spans="1:7" ht="14.25" customHeight="1" x14ac:dyDescent="0.2">
      <c r="A185" s="176" t="s">
        <v>75</v>
      </c>
      <c r="B185" s="175">
        <v>0</v>
      </c>
      <c r="C185" s="166">
        <v>30</v>
      </c>
      <c r="E185" s="176" t="s">
        <v>196</v>
      </c>
      <c r="F185" s="182">
        <v>557</v>
      </c>
      <c r="G185" s="63"/>
    </row>
    <row r="186" spans="1:7" ht="14.25" customHeight="1" x14ac:dyDescent="0.2">
      <c r="A186" s="176" t="s">
        <v>483</v>
      </c>
      <c r="B186" s="175">
        <v>29</v>
      </c>
      <c r="C186" s="166">
        <v>29</v>
      </c>
      <c r="E186" s="176" t="s">
        <v>81</v>
      </c>
      <c r="F186" s="185">
        <v>552</v>
      </c>
      <c r="G186" s="63"/>
    </row>
    <row r="187" spans="1:7" ht="14.25" customHeight="1" x14ac:dyDescent="0.2">
      <c r="A187" s="176" t="s">
        <v>891</v>
      </c>
      <c r="B187" s="175">
        <v>183</v>
      </c>
      <c r="C187" s="166">
        <v>183</v>
      </c>
      <c r="E187" s="176" t="s">
        <v>140</v>
      </c>
      <c r="F187" s="182">
        <v>540</v>
      </c>
      <c r="G187" s="63"/>
    </row>
    <row r="188" spans="1:7" ht="14.25" customHeight="1" x14ac:dyDescent="0.2">
      <c r="A188" s="176" t="s">
        <v>954</v>
      </c>
      <c r="B188" s="175">
        <v>0</v>
      </c>
      <c r="C188" s="166">
        <v>0</v>
      </c>
      <c r="E188" s="176" t="s">
        <v>683</v>
      </c>
      <c r="F188" s="182">
        <v>538</v>
      </c>
      <c r="G188" s="63"/>
    </row>
    <row r="189" spans="1:7" ht="14.25" customHeight="1" x14ac:dyDescent="0.2">
      <c r="A189" s="176" t="s">
        <v>112</v>
      </c>
      <c r="B189" s="175">
        <v>1236</v>
      </c>
      <c r="C189" s="166">
        <v>1236</v>
      </c>
      <c r="E189" s="176" t="s">
        <v>309</v>
      </c>
      <c r="F189" s="182">
        <v>536</v>
      </c>
      <c r="G189" s="63"/>
    </row>
    <row r="190" spans="1:7" ht="14.25" customHeight="1" x14ac:dyDescent="0.2">
      <c r="A190" s="176" t="s">
        <v>547</v>
      </c>
      <c r="B190" s="175">
        <v>73</v>
      </c>
      <c r="C190" s="166">
        <v>73</v>
      </c>
      <c r="E190" s="176" t="s">
        <v>796</v>
      </c>
      <c r="F190" s="182">
        <v>534</v>
      </c>
      <c r="G190" s="63"/>
    </row>
    <row r="191" spans="1:7" ht="14.25" customHeight="1" x14ac:dyDescent="0.2">
      <c r="A191" s="176" t="s">
        <v>89</v>
      </c>
      <c r="B191" s="175">
        <v>2998</v>
      </c>
      <c r="C191" s="166">
        <v>2998</v>
      </c>
      <c r="E191" s="176" t="s">
        <v>186</v>
      </c>
      <c r="F191" s="182">
        <v>531</v>
      </c>
      <c r="G191" s="63"/>
    </row>
    <row r="192" spans="1:7" ht="14.25" customHeight="1" x14ac:dyDescent="0.2">
      <c r="A192" s="176" t="s">
        <v>671</v>
      </c>
      <c r="B192" s="175">
        <v>50</v>
      </c>
      <c r="C192" s="166">
        <v>50</v>
      </c>
      <c r="E192" s="176" t="s">
        <v>665</v>
      </c>
      <c r="F192" s="182">
        <v>530</v>
      </c>
      <c r="G192" s="63"/>
    </row>
    <row r="193" spans="1:7" ht="14.25" customHeight="1" x14ac:dyDescent="0.2">
      <c r="A193" s="176" t="s">
        <v>955</v>
      </c>
      <c r="B193" s="175">
        <v>0</v>
      </c>
      <c r="C193" s="166">
        <v>0</v>
      </c>
      <c r="E193" s="176" t="s">
        <v>617</v>
      </c>
      <c r="F193" s="182">
        <v>519</v>
      </c>
      <c r="G193" s="63"/>
    </row>
    <row r="194" spans="1:7" ht="14.25" customHeight="1" x14ac:dyDescent="0.2">
      <c r="A194" s="176" t="s">
        <v>522</v>
      </c>
      <c r="B194" s="175">
        <v>304</v>
      </c>
      <c r="C194" s="166">
        <v>304</v>
      </c>
      <c r="E194" s="176" t="s">
        <v>98</v>
      </c>
      <c r="F194" s="182">
        <v>510</v>
      </c>
      <c r="G194" s="63"/>
    </row>
    <row r="195" spans="1:7" ht="14.25" customHeight="1" x14ac:dyDescent="0.2">
      <c r="A195" s="176" t="s">
        <v>815</v>
      </c>
      <c r="B195" s="175">
        <v>436</v>
      </c>
      <c r="C195" s="166">
        <v>436</v>
      </c>
      <c r="E195" s="176" t="s">
        <v>861</v>
      </c>
      <c r="F195" s="182">
        <v>508</v>
      </c>
      <c r="G195" s="63"/>
    </row>
    <row r="196" spans="1:7" ht="14.25" customHeight="1" x14ac:dyDescent="0.2">
      <c r="A196" s="176" t="s">
        <v>816</v>
      </c>
      <c r="B196" s="175">
        <v>0</v>
      </c>
      <c r="C196" s="166">
        <v>0</v>
      </c>
      <c r="E196" s="176" t="s">
        <v>596</v>
      </c>
      <c r="F196" s="182">
        <v>506</v>
      </c>
      <c r="G196" s="63"/>
    </row>
    <row r="197" spans="1:7" ht="14.25" customHeight="1" x14ac:dyDescent="0.2">
      <c r="A197" s="176" t="s">
        <v>26</v>
      </c>
      <c r="B197" s="175">
        <v>186</v>
      </c>
      <c r="C197" s="166">
        <v>4351</v>
      </c>
      <c r="E197" s="176" t="s">
        <v>578</v>
      </c>
      <c r="F197" s="182">
        <v>504</v>
      </c>
      <c r="G197" s="63"/>
    </row>
    <row r="198" spans="1:7" ht="14.25" customHeight="1" x14ac:dyDescent="0.2">
      <c r="A198" s="176" t="s">
        <v>631</v>
      </c>
      <c r="B198" s="175">
        <v>0</v>
      </c>
      <c r="C198" s="166">
        <v>38</v>
      </c>
      <c r="E198" s="176" t="s">
        <v>271</v>
      </c>
      <c r="F198" s="182">
        <v>501</v>
      </c>
      <c r="G198" s="63"/>
    </row>
    <row r="199" spans="1:7" ht="14.25" customHeight="1" x14ac:dyDescent="0.2">
      <c r="A199" s="176" t="s">
        <v>144</v>
      </c>
      <c r="B199" s="177">
        <v>14</v>
      </c>
      <c r="C199" s="170">
        <v>81</v>
      </c>
      <c r="E199" s="176" t="s">
        <v>719</v>
      </c>
      <c r="F199" s="182">
        <v>500</v>
      </c>
      <c r="G199" s="63"/>
    </row>
    <row r="200" spans="1:7" ht="14.25" customHeight="1" x14ac:dyDescent="0.2">
      <c r="A200" s="176" t="s">
        <v>294</v>
      </c>
      <c r="B200" s="175">
        <v>0</v>
      </c>
      <c r="C200" s="166">
        <v>25</v>
      </c>
      <c r="E200" s="176" t="s">
        <v>608</v>
      </c>
      <c r="F200" s="182">
        <v>500</v>
      </c>
      <c r="G200" s="63"/>
    </row>
    <row r="201" spans="1:7" ht="14.25" customHeight="1" x14ac:dyDescent="0.2">
      <c r="A201" s="176" t="s">
        <v>719</v>
      </c>
      <c r="B201" s="175">
        <v>500</v>
      </c>
      <c r="C201" s="166">
        <v>500</v>
      </c>
      <c r="E201" s="176" t="s">
        <v>9</v>
      </c>
      <c r="F201" s="182">
        <v>490</v>
      </c>
      <c r="G201" s="63"/>
    </row>
    <row r="202" spans="1:7" ht="14.25" customHeight="1" x14ac:dyDescent="0.2">
      <c r="A202" s="176" t="s">
        <v>672</v>
      </c>
      <c r="B202" s="175">
        <v>502</v>
      </c>
      <c r="C202" s="166">
        <v>694</v>
      </c>
      <c r="E202" s="176" t="s">
        <v>291</v>
      </c>
      <c r="F202" s="182">
        <v>488</v>
      </c>
      <c r="G202" s="63"/>
    </row>
    <row r="203" spans="1:7" ht="14.25" customHeight="1" x14ac:dyDescent="0.2">
      <c r="A203" s="176" t="s">
        <v>523</v>
      </c>
      <c r="B203" s="175">
        <v>26</v>
      </c>
      <c r="C203" s="166">
        <v>26</v>
      </c>
      <c r="E203" s="176" t="s">
        <v>231</v>
      </c>
      <c r="F203" s="182">
        <v>487</v>
      </c>
      <c r="G203" s="63"/>
    </row>
    <row r="204" spans="1:7" ht="14.25" customHeight="1" x14ac:dyDescent="0.2">
      <c r="A204" s="176" t="s">
        <v>370</v>
      </c>
      <c r="B204" s="175">
        <v>11</v>
      </c>
      <c r="C204" s="166">
        <v>27</v>
      </c>
      <c r="E204" s="176" t="s">
        <v>816</v>
      </c>
      <c r="F204" s="182">
        <v>483</v>
      </c>
      <c r="G204" s="63"/>
    </row>
    <row r="205" spans="1:7" ht="14.25" customHeight="1" x14ac:dyDescent="0.2">
      <c r="A205" s="176" t="s">
        <v>673</v>
      </c>
      <c r="B205" s="175">
        <v>104</v>
      </c>
      <c r="C205" s="166">
        <v>104</v>
      </c>
      <c r="E205" s="176" t="s">
        <v>612</v>
      </c>
      <c r="F205" s="183">
        <v>483</v>
      </c>
      <c r="G205" s="63"/>
    </row>
    <row r="206" spans="1:7" ht="14.25" customHeight="1" x14ac:dyDescent="0.2">
      <c r="A206" s="176" t="s">
        <v>720</v>
      </c>
      <c r="B206" s="175">
        <v>3</v>
      </c>
      <c r="C206" s="166">
        <v>3</v>
      </c>
      <c r="E206" s="176" t="s">
        <v>134</v>
      </c>
      <c r="F206" s="182">
        <v>475</v>
      </c>
      <c r="G206" s="63"/>
    </row>
    <row r="207" spans="1:7" ht="14.25" customHeight="1" x14ac:dyDescent="0.2">
      <c r="A207" s="176" t="s">
        <v>632</v>
      </c>
      <c r="B207" s="175">
        <v>1427</v>
      </c>
      <c r="C207" s="166">
        <v>1427</v>
      </c>
      <c r="E207" s="176" t="s">
        <v>524</v>
      </c>
      <c r="F207" s="182">
        <v>473</v>
      </c>
      <c r="G207" s="63"/>
    </row>
    <row r="208" spans="1:7" ht="14.25" customHeight="1" x14ac:dyDescent="0.2">
      <c r="A208" s="176" t="s">
        <v>817</v>
      </c>
      <c r="B208" s="175">
        <v>1286</v>
      </c>
      <c r="C208" s="166">
        <v>1286</v>
      </c>
      <c r="E208" s="176" t="s">
        <v>357</v>
      </c>
      <c r="F208" s="182">
        <v>464</v>
      </c>
      <c r="G208" s="63"/>
    </row>
    <row r="209" spans="1:7" ht="14.25" customHeight="1" x14ac:dyDescent="0.2">
      <c r="A209" s="176" t="s">
        <v>575</v>
      </c>
      <c r="B209" s="175">
        <v>1241</v>
      </c>
      <c r="C209" s="166">
        <v>1241</v>
      </c>
      <c r="E209" s="176" t="s">
        <v>102</v>
      </c>
      <c r="F209" s="182">
        <v>462</v>
      </c>
      <c r="G209" s="63"/>
    </row>
    <row r="210" spans="1:7" ht="14.25" customHeight="1" x14ac:dyDescent="0.2">
      <c r="A210" s="176" t="s">
        <v>721</v>
      </c>
      <c r="B210" s="175">
        <v>27</v>
      </c>
      <c r="C210" s="166">
        <v>27</v>
      </c>
      <c r="E210" s="176" t="s">
        <v>358</v>
      </c>
      <c r="F210" s="182">
        <v>461</v>
      </c>
      <c r="G210" s="63"/>
    </row>
    <row r="211" spans="1:7" ht="14.25" customHeight="1" x14ac:dyDescent="0.2">
      <c r="A211" s="176" t="s">
        <v>892</v>
      </c>
      <c r="B211" s="175">
        <v>0</v>
      </c>
      <c r="C211" s="166">
        <v>0</v>
      </c>
      <c r="E211" s="176" t="s">
        <v>411</v>
      </c>
      <c r="F211" s="182">
        <v>452</v>
      </c>
      <c r="G211" s="63"/>
    </row>
    <row r="212" spans="1:7" ht="14.25" customHeight="1" x14ac:dyDescent="0.2">
      <c r="A212" s="176" t="s">
        <v>27</v>
      </c>
      <c r="B212" s="175">
        <v>316056</v>
      </c>
      <c r="C212" s="166">
        <v>316099</v>
      </c>
      <c r="E212" s="176" t="s">
        <v>103</v>
      </c>
      <c r="F212" s="182">
        <v>451</v>
      </c>
      <c r="G212" s="63"/>
    </row>
    <row r="213" spans="1:7" ht="14.25" customHeight="1" x14ac:dyDescent="0.2">
      <c r="A213" s="176" t="s">
        <v>818</v>
      </c>
      <c r="B213" s="175">
        <v>152</v>
      </c>
      <c r="C213" s="166">
        <v>152</v>
      </c>
      <c r="E213" s="176" t="s">
        <v>55</v>
      </c>
      <c r="F213" s="182">
        <v>450</v>
      </c>
      <c r="G213" s="63"/>
    </row>
    <row r="214" spans="1:7" ht="14.25" customHeight="1" x14ac:dyDescent="0.2">
      <c r="A214" s="176" t="s">
        <v>610</v>
      </c>
      <c r="B214" s="175">
        <v>59</v>
      </c>
      <c r="C214" s="166">
        <v>59</v>
      </c>
      <c r="E214" s="176" t="s">
        <v>136</v>
      </c>
      <c r="F214" s="182">
        <v>444</v>
      </c>
      <c r="G214" s="63"/>
    </row>
    <row r="215" spans="1:7" ht="14.25" customHeight="1" x14ac:dyDescent="0.2">
      <c r="A215" s="176" t="s">
        <v>722</v>
      </c>
      <c r="B215" s="175">
        <v>0</v>
      </c>
      <c r="C215" s="166">
        <v>1072</v>
      </c>
      <c r="E215" s="176" t="s">
        <v>724</v>
      </c>
      <c r="F215" s="182">
        <v>440</v>
      </c>
      <c r="G215" s="63"/>
    </row>
    <row r="216" spans="1:7" ht="14.25" customHeight="1" x14ac:dyDescent="0.2">
      <c r="A216" s="176" t="s">
        <v>100</v>
      </c>
      <c r="B216" s="175">
        <v>0</v>
      </c>
      <c r="C216" s="166">
        <v>91</v>
      </c>
      <c r="E216" s="176" t="s">
        <v>564</v>
      </c>
      <c r="F216" s="182">
        <v>438</v>
      </c>
      <c r="G216" s="63"/>
    </row>
    <row r="217" spans="1:7" ht="14.25" customHeight="1" x14ac:dyDescent="0.2">
      <c r="A217" s="176" t="s">
        <v>221</v>
      </c>
      <c r="B217" s="175">
        <v>0</v>
      </c>
      <c r="C217" s="166">
        <v>5</v>
      </c>
      <c r="E217" s="176" t="s">
        <v>329</v>
      </c>
      <c r="F217" s="182">
        <v>436</v>
      </c>
      <c r="G217" s="63"/>
    </row>
    <row r="218" spans="1:7" ht="14.25" customHeight="1" x14ac:dyDescent="0.2">
      <c r="A218" s="176" t="s">
        <v>450</v>
      </c>
      <c r="B218" s="175">
        <v>154</v>
      </c>
      <c r="C218" s="166">
        <v>154</v>
      </c>
      <c r="E218" s="176" t="s">
        <v>275</v>
      </c>
      <c r="F218" s="182">
        <v>428</v>
      </c>
      <c r="G218" s="63"/>
    </row>
    <row r="219" spans="1:7" ht="14.25" customHeight="1" x14ac:dyDescent="0.2">
      <c r="A219" s="176" t="s">
        <v>611</v>
      </c>
      <c r="B219" s="175">
        <v>494</v>
      </c>
      <c r="C219" s="166">
        <v>656</v>
      </c>
      <c r="E219" s="176" t="s">
        <v>218</v>
      </c>
      <c r="F219" s="182">
        <v>417</v>
      </c>
      <c r="G219" s="63"/>
    </row>
    <row r="220" spans="1:7" ht="14.25" customHeight="1" x14ac:dyDescent="0.2">
      <c r="A220" s="176" t="s">
        <v>819</v>
      </c>
      <c r="B220" s="175">
        <v>0</v>
      </c>
      <c r="C220" s="166">
        <v>0</v>
      </c>
      <c r="E220" s="176" t="s">
        <v>749</v>
      </c>
      <c r="F220" s="182">
        <v>415</v>
      </c>
      <c r="G220" s="63"/>
    </row>
    <row r="221" spans="1:7" ht="14.25" customHeight="1" x14ac:dyDescent="0.2">
      <c r="A221" s="176" t="s">
        <v>576</v>
      </c>
      <c r="B221" s="175">
        <v>1</v>
      </c>
      <c r="C221" s="166">
        <v>1</v>
      </c>
      <c r="E221" s="176" t="s">
        <v>742</v>
      </c>
      <c r="F221" s="182">
        <v>415</v>
      </c>
      <c r="G221" s="63"/>
    </row>
    <row r="222" spans="1:7" ht="14.25" customHeight="1" x14ac:dyDescent="0.2">
      <c r="A222" s="176" t="s">
        <v>76</v>
      </c>
      <c r="B222" s="175">
        <v>0</v>
      </c>
      <c r="C222" s="166">
        <v>0</v>
      </c>
      <c r="E222" s="176" t="s">
        <v>376</v>
      </c>
      <c r="F222" s="182">
        <v>414</v>
      </c>
      <c r="G222" s="63"/>
    </row>
    <row r="223" spans="1:7" ht="14.25" customHeight="1" x14ac:dyDescent="0.2">
      <c r="A223" s="176" t="s">
        <v>127</v>
      </c>
      <c r="B223" s="177">
        <f>563784+300</f>
        <v>564084</v>
      </c>
      <c r="C223" s="166">
        <v>594717</v>
      </c>
      <c r="E223" s="176" t="s">
        <v>572</v>
      </c>
      <c r="F223" s="182">
        <v>411</v>
      </c>
      <c r="G223" s="63"/>
    </row>
    <row r="224" spans="1:7" ht="14.25" customHeight="1" x14ac:dyDescent="0.2">
      <c r="A224" s="176" t="s">
        <v>767</v>
      </c>
      <c r="B224" s="175">
        <v>0</v>
      </c>
      <c r="C224" s="166">
        <v>0</v>
      </c>
      <c r="E224" s="176" t="s">
        <v>614</v>
      </c>
      <c r="F224" s="182">
        <v>411</v>
      </c>
      <c r="G224" s="63"/>
    </row>
    <row r="225" spans="1:7" ht="14.25" customHeight="1" x14ac:dyDescent="0.2">
      <c r="A225" s="176" t="s">
        <v>723</v>
      </c>
      <c r="B225" s="175">
        <v>140</v>
      </c>
      <c r="C225" s="166">
        <v>140</v>
      </c>
      <c r="E225" s="176" t="s">
        <v>688</v>
      </c>
      <c r="F225" s="182">
        <v>410</v>
      </c>
      <c r="G225" s="63"/>
    </row>
    <row r="226" spans="1:7" ht="14.25" customHeight="1" x14ac:dyDescent="0.2">
      <c r="A226" s="176" t="s">
        <v>185</v>
      </c>
      <c r="B226" s="175">
        <v>6846</v>
      </c>
      <c r="C226" s="166">
        <v>6846</v>
      </c>
      <c r="E226" s="176" t="s">
        <v>388</v>
      </c>
      <c r="F226" s="182">
        <v>407</v>
      </c>
      <c r="G226" s="63"/>
    </row>
    <row r="227" spans="1:7" ht="14.25" customHeight="1" x14ac:dyDescent="0.2">
      <c r="A227" s="176" t="s">
        <v>674</v>
      </c>
      <c r="B227" s="175">
        <v>16</v>
      </c>
      <c r="C227" s="166">
        <v>16</v>
      </c>
      <c r="E227" s="176" t="s">
        <v>78</v>
      </c>
      <c r="F227" s="185">
        <v>407</v>
      </c>
      <c r="G227" s="63"/>
    </row>
    <row r="228" spans="1:7" ht="14.25" customHeight="1" x14ac:dyDescent="0.2">
      <c r="A228" s="176" t="s">
        <v>820</v>
      </c>
      <c r="B228" s="175">
        <v>0</v>
      </c>
      <c r="C228" s="166">
        <v>0</v>
      </c>
      <c r="E228" s="176" t="s">
        <v>1022</v>
      </c>
      <c r="F228" s="185">
        <v>407</v>
      </c>
      <c r="G228" s="63"/>
    </row>
    <row r="229" spans="1:7" ht="14.25" customHeight="1" x14ac:dyDescent="0.2">
      <c r="A229" s="176" t="s">
        <v>548</v>
      </c>
      <c r="B229" s="175">
        <v>103</v>
      </c>
      <c r="C229" s="167">
        <v>103</v>
      </c>
      <c r="E229" s="176" t="s">
        <v>159</v>
      </c>
      <c r="F229" s="182">
        <v>401</v>
      </c>
      <c r="G229" s="63"/>
    </row>
    <row r="230" spans="1:7" ht="14.25" customHeight="1" x14ac:dyDescent="0.2">
      <c r="A230" s="176" t="s">
        <v>394</v>
      </c>
      <c r="B230" s="175">
        <v>23</v>
      </c>
      <c r="C230" s="166">
        <v>23</v>
      </c>
      <c r="E230" s="176" t="s">
        <v>73</v>
      </c>
      <c r="F230" s="182">
        <v>401</v>
      </c>
      <c r="G230" s="63"/>
    </row>
    <row r="231" spans="1:7" ht="14.25" customHeight="1" x14ac:dyDescent="0.2">
      <c r="A231" s="176" t="s">
        <v>768</v>
      </c>
      <c r="B231" s="175">
        <v>48</v>
      </c>
      <c r="C231" s="166">
        <v>48</v>
      </c>
      <c r="E231" s="176" t="s">
        <v>156</v>
      </c>
      <c r="F231" s="182">
        <v>375</v>
      </c>
      <c r="G231" s="63"/>
    </row>
    <row r="232" spans="1:7" ht="14.25" customHeight="1" x14ac:dyDescent="0.2">
      <c r="A232" s="176" t="s">
        <v>675</v>
      </c>
      <c r="B232" s="175">
        <v>0</v>
      </c>
      <c r="C232" s="166">
        <v>0</v>
      </c>
      <c r="E232" s="176" t="s">
        <v>189</v>
      </c>
      <c r="F232" s="182">
        <v>371</v>
      </c>
      <c r="G232" s="63"/>
    </row>
    <row r="233" spans="1:7" ht="14.25" customHeight="1" x14ac:dyDescent="0.2">
      <c r="A233" s="176" t="s">
        <v>106</v>
      </c>
      <c r="B233" s="175">
        <v>1633</v>
      </c>
      <c r="C233" s="166">
        <v>1705</v>
      </c>
      <c r="E233" s="176" t="s">
        <v>33</v>
      </c>
      <c r="F233" s="182">
        <v>371</v>
      </c>
      <c r="G233" s="63"/>
    </row>
    <row r="234" spans="1:7" ht="14.25" customHeight="1" x14ac:dyDescent="0.2">
      <c r="A234" s="176" t="s">
        <v>484</v>
      </c>
      <c r="B234" s="177">
        <v>0</v>
      </c>
      <c r="C234" s="166">
        <v>0</v>
      </c>
      <c r="E234" s="176" t="s">
        <v>398</v>
      </c>
      <c r="F234" s="182">
        <v>371</v>
      </c>
      <c r="G234" s="63"/>
    </row>
    <row r="235" spans="1:7" ht="14.25" customHeight="1" x14ac:dyDescent="0.2">
      <c r="A235" s="176" t="s">
        <v>633</v>
      </c>
      <c r="B235" s="175">
        <v>27</v>
      </c>
      <c r="C235" s="166">
        <v>27</v>
      </c>
      <c r="E235" s="176" t="s">
        <v>302</v>
      </c>
      <c r="F235" s="182">
        <v>370</v>
      </c>
      <c r="G235" s="63"/>
    </row>
    <row r="236" spans="1:7" ht="14.25" customHeight="1" x14ac:dyDescent="0.2">
      <c r="A236" s="176" t="s">
        <v>375</v>
      </c>
      <c r="B236" s="175">
        <v>891</v>
      </c>
      <c r="C236" s="166">
        <v>892</v>
      </c>
      <c r="E236" s="176" t="s">
        <v>595</v>
      </c>
      <c r="F236" s="182">
        <v>369</v>
      </c>
      <c r="G236" s="63"/>
    </row>
    <row r="237" spans="1:7" ht="14.25" customHeight="1" x14ac:dyDescent="0.2">
      <c r="A237" s="176" t="s">
        <v>724</v>
      </c>
      <c r="B237" s="175">
        <v>413</v>
      </c>
      <c r="C237" s="166">
        <v>413</v>
      </c>
      <c r="E237" s="176" t="s">
        <v>785</v>
      </c>
      <c r="F237" s="182">
        <v>365</v>
      </c>
      <c r="G237" s="63"/>
    </row>
    <row r="238" spans="1:7" ht="14.25" customHeight="1" x14ac:dyDescent="0.2">
      <c r="A238" s="176" t="s">
        <v>113</v>
      </c>
      <c r="B238" s="175">
        <v>20</v>
      </c>
      <c r="C238" s="167">
        <v>168</v>
      </c>
      <c r="E238" s="176" t="s">
        <v>773</v>
      </c>
      <c r="F238" s="182">
        <v>357</v>
      </c>
      <c r="G238" s="63"/>
    </row>
    <row r="239" spans="1:7" ht="14.25" customHeight="1" x14ac:dyDescent="0.2">
      <c r="A239" s="176" t="s">
        <v>186</v>
      </c>
      <c r="B239" s="175">
        <v>531</v>
      </c>
      <c r="C239" s="166">
        <v>531</v>
      </c>
      <c r="E239" s="176" t="s">
        <v>266</v>
      </c>
      <c r="F239" s="182">
        <v>352</v>
      </c>
      <c r="G239" s="63"/>
    </row>
    <row r="240" spans="1:7" ht="14.25" customHeight="1" x14ac:dyDescent="0.2">
      <c r="A240" s="176" t="s">
        <v>278</v>
      </c>
      <c r="B240" s="175">
        <v>568</v>
      </c>
      <c r="C240" s="166">
        <v>568</v>
      </c>
      <c r="E240" s="176" t="s">
        <v>641</v>
      </c>
      <c r="F240" s="182">
        <v>350</v>
      </c>
      <c r="G240" s="63"/>
    </row>
    <row r="241" spans="1:7" ht="14.25" customHeight="1" x14ac:dyDescent="0.2">
      <c r="A241" s="176" t="s">
        <v>634</v>
      </c>
      <c r="B241" s="175">
        <v>359</v>
      </c>
      <c r="C241" s="166">
        <v>359</v>
      </c>
      <c r="E241" s="176" t="s">
        <v>522</v>
      </c>
      <c r="F241" s="182">
        <v>347</v>
      </c>
      <c r="G241" s="63"/>
    </row>
    <row r="242" spans="1:7" ht="14.25" customHeight="1" x14ac:dyDescent="0.2">
      <c r="A242" s="176" t="s">
        <v>485</v>
      </c>
      <c r="B242" s="175">
        <v>215</v>
      </c>
      <c r="C242" s="166">
        <v>215</v>
      </c>
      <c r="E242" s="176" t="s">
        <v>415</v>
      </c>
      <c r="F242" s="182">
        <v>347</v>
      </c>
      <c r="G242" s="63"/>
    </row>
    <row r="243" spans="1:7" ht="14.25" customHeight="1" x14ac:dyDescent="0.2">
      <c r="A243" s="176" t="s">
        <v>676</v>
      </c>
      <c r="B243" s="175">
        <v>0</v>
      </c>
      <c r="C243" s="166">
        <v>3</v>
      </c>
      <c r="E243" s="176" t="s">
        <v>448</v>
      </c>
      <c r="F243" s="182">
        <v>345</v>
      </c>
      <c r="G243" s="63"/>
    </row>
    <row r="244" spans="1:7" ht="14.25" customHeight="1" x14ac:dyDescent="0.2">
      <c r="A244" s="176" t="s">
        <v>612</v>
      </c>
      <c r="B244" s="175">
        <v>441</v>
      </c>
      <c r="C244" s="166">
        <v>446</v>
      </c>
      <c r="E244" s="176" t="s">
        <v>736</v>
      </c>
      <c r="F244" s="182">
        <v>345</v>
      </c>
      <c r="G244" s="63"/>
    </row>
    <row r="245" spans="1:7" ht="14.25" customHeight="1" x14ac:dyDescent="0.2">
      <c r="A245" s="176" t="s">
        <v>303</v>
      </c>
      <c r="B245" s="175">
        <v>0</v>
      </c>
      <c r="C245" s="166">
        <v>5</v>
      </c>
      <c r="E245" s="176" t="s">
        <v>493</v>
      </c>
      <c r="F245" s="182">
        <v>342</v>
      </c>
      <c r="G245" s="63"/>
    </row>
    <row r="246" spans="1:7" ht="14.25" customHeight="1" x14ac:dyDescent="0.2">
      <c r="A246" s="176" t="s">
        <v>145</v>
      </c>
      <c r="B246" s="177">
        <v>0</v>
      </c>
      <c r="C246" s="166">
        <v>0</v>
      </c>
      <c r="E246" s="176" t="s">
        <v>70</v>
      </c>
      <c r="F246" s="182">
        <v>338</v>
      </c>
      <c r="G246" s="63"/>
    </row>
    <row r="247" spans="1:7" ht="14.25" customHeight="1" x14ac:dyDescent="0.2">
      <c r="A247" s="176" t="s">
        <v>821</v>
      </c>
      <c r="B247" s="175">
        <v>386</v>
      </c>
      <c r="C247" s="166">
        <v>386</v>
      </c>
      <c r="E247" s="176" t="s">
        <v>809</v>
      </c>
      <c r="F247" s="182">
        <v>334</v>
      </c>
      <c r="G247" s="63"/>
    </row>
    <row r="248" spans="1:7" ht="14.25" customHeight="1" x14ac:dyDescent="0.2">
      <c r="A248" s="176" t="s">
        <v>956</v>
      </c>
      <c r="B248" s="175">
        <v>652</v>
      </c>
      <c r="C248" s="166">
        <v>652</v>
      </c>
      <c r="E248" s="176" t="s">
        <v>563</v>
      </c>
      <c r="F248" s="182">
        <v>332</v>
      </c>
      <c r="G248" s="63"/>
    </row>
    <row r="249" spans="1:7" ht="14.25" customHeight="1" x14ac:dyDescent="0.2">
      <c r="A249" s="176" t="s">
        <v>822</v>
      </c>
      <c r="B249" s="175">
        <v>105</v>
      </c>
      <c r="C249" s="166">
        <v>105</v>
      </c>
      <c r="E249" s="176" t="s">
        <v>988</v>
      </c>
      <c r="F249" s="182">
        <v>330</v>
      </c>
      <c r="G249" s="63"/>
    </row>
    <row r="250" spans="1:7" ht="14.25" customHeight="1" x14ac:dyDescent="0.2">
      <c r="A250" s="176" t="s">
        <v>28</v>
      </c>
      <c r="B250" s="175">
        <v>1252</v>
      </c>
      <c r="C250" s="166">
        <v>2446</v>
      </c>
      <c r="E250" s="176" t="s">
        <v>841</v>
      </c>
      <c r="F250" s="182">
        <v>325</v>
      </c>
      <c r="G250" s="63"/>
    </row>
    <row r="251" spans="1:7" ht="14.25" customHeight="1" x14ac:dyDescent="0.2">
      <c r="A251" s="176" t="s">
        <v>769</v>
      </c>
      <c r="B251" s="175">
        <v>0</v>
      </c>
      <c r="C251" s="166">
        <v>0</v>
      </c>
      <c r="E251" s="176" t="s">
        <v>744</v>
      </c>
      <c r="F251" s="182">
        <v>325</v>
      </c>
      <c r="G251" s="63"/>
    </row>
    <row r="252" spans="1:7" ht="14.25" customHeight="1" x14ac:dyDescent="0.2">
      <c r="A252" s="176" t="s">
        <v>823</v>
      </c>
      <c r="B252" s="175">
        <v>0</v>
      </c>
      <c r="C252" s="166">
        <v>0</v>
      </c>
      <c r="E252" s="176" t="s">
        <v>131</v>
      </c>
      <c r="F252" s="182">
        <v>322</v>
      </c>
      <c r="G252" s="63"/>
    </row>
    <row r="253" spans="1:7" ht="14.25" customHeight="1" x14ac:dyDescent="0.2">
      <c r="A253" s="176" t="s">
        <v>577</v>
      </c>
      <c r="B253" s="175">
        <v>5981</v>
      </c>
      <c r="C253" s="166">
        <v>5981</v>
      </c>
      <c r="E253" s="176" t="s">
        <v>391</v>
      </c>
      <c r="F253" s="182">
        <v>317</v>
      </c>
      <c r="G253" s="63"/>
    </row>
    <row r="254" spans="1:7" ht="14.25" customHeight="1" x14ac:dyDescent="0.2">
      <c r="A254" s="176" t="s">
        <v>59</v>
      </c>
      <c r="B254" s="175">
        <v>2188</v>
      </c>
      <c r="C254" s="166">
        <v>2188</v>
      </c>
      <c r="E254" s="176" t="s">
        <v>631</v>
      </c>
      <c r="F254" s="182">
        <v>317</v>
      </c>
      <c r="G254" s="63"/>
    </row>
    <row r="255" spans="1:7" ht="14.25" customHeight="1" x14ac:dyDescent="0.2">
      <c r="A255" s="176" t="s">
        <v>635</v>
      </c>
      <c r="B255" s="175">
        <v>2084</v>
      </c>
      <c r="C255" s="166">
        <v>2147</v>
      </c>
      <c r="E255" s="176" t="s">
        <v>191</v>
      </c>
      <c r="F255" s="182">
        <v>316</v>
      </c>
      <c r="G255" s="63"/>
    </row>
    <row r="256" spans="1:7" ht="14.25" customHeight="1" x14ac:dyDescent="0.2">
      <c r="A256" s="176" t="s">
        <v>60</v>
      </c>
      <c r="B256" s="175">
        <v>36</v>
      </c>
      <c r="C256" s="166">
        <v>36</v>
      </c>
      <c r="E256" s="176" t="s">
        <v>642</v>
      </c>
      <c r="F256" s="182">
        <v>312</v>
      </c>
      <c r="G256" s="63"/>
    </row>
    <row r="257" spans="1:7" ht="14.25" customHeight="1" x14ac:dyDescent="0.2">
      <c r="A257" s="176" t="s">
        <v>578</v>
      </c>
      <c r="B257" s="175">
        <v>445</v>
      </c>
      <c r="C257" s="166">
        <v>445</v>
      </c>
      <c r="E257" s="176" t="s">
        <v>473</v>
      </c>
      <c r="F257" s="182">
        <v>304</v>
      </c>
      <c r="G257" s="63"/>
    </row>
    <row r="258" spans="1:7" ht="14.25" customHeight="1" x14ac:dyDescent="0.2">
      <c r="A258" s="176" t="s">
        <v>231</v>
      </c>
      <c r="B258" s="175">
        <v>32</v>
      </c>
      <c r="C258" s="166">
        <v>585</v>
      </c>
      <c r="E258" s="176" t="s">
        <v>450</v>
      </c>
      <c r="F258" s="182">
        <v>302</v>
      </c>
      <c r="G258" s="63"/>
    </row>
    <row r="259" spans="1:7" ht="14.25" customHeight="1" x14ac:dyDescent="0.2">
      <c r="A259" s="176" t="s">
        <v>893</v>
      </c>
      <c r="B259" s="175">
        <v>0</v>
      </c>
      <c r="C259" s="166">
        <v>0</v>
      </c>
      <c r="E259" s="176" t="s">
        <v>65</v>
      </c>
      <c r="F259" s="182">
        <v>302</v>
      </c>
      <c r="G259" s="63"/>
    </row>
    <row r="260" spans="1:7" ht="14.25" customHeight="1" x14ac:dyDescent="0.2">
      <c r="A260" s="176" t="s">
        <v>328</v>
      </c>
      <c r="B260" s="175">
        <v>1</v>
      </c>
      <c r="C260" s="166">
        <v>1</v>
      </c>
      <c r="E260" s="176" t="s">
        <v>390</v>
      </c>
      <c r="F260" s="182">
        <v>300</v>
      </c>
      <c r="G260" s="63"/>
    </row>
    <row r="261" spans="1:7" ht="14.25" customHeight="1" x14ac:dyDescent="0.2">
      <c r="A261" s="176" t="s">
        <v>677</v>
      </c>
      <c r="B261" s="175">
        <v>0</v>
      </c>
      <c r="C261" s="166">
        <v>611</v>
      </c>
      <c r="E261" s="176" t="s">
        <v>708</v>
      </c>
      <c r="F261" s="182">
        <v>300</v>
      </c>
      <c r="G261" s="63"/>
    </row>
    <row r="262" spans="1:7" ht="14.25" customHeight="1" x14ac:dyDescent="0.2">
      <c r="A262" s="176" t="s">
        <v>426</v>
      </c>
      <c r="B262" s="175">
        <v>0</v>
      </c>
      <c r="C262" s="166">
        <v>0</v>
      </c>
      <c r="E262" s="176" t="s">
        <v>54</v>
      </c>
      <c r="F262" s="182">
        <v>300</v>
      </c>
      <c r="G262" s="63"/>
    </row>
    <row r="263" spans="1:7" ht="14.25" customHeight="1" x14ac:dyDescent="0.2">
      <c r="A263" s="176" t="s">
        <v>379</v>
      </c>
      <c r="B263" s="175">
        <v>0</v>
      </c>
      <c r="C263" s="166">
        <v>62</v>
      </c>
      <c r="E263" s="176" t="s">
        <v>223</v>
      </c>
      <c r="F263" s="182">
        <v>299</v>
      </c>
      <c r="G263" s="63"/>
    </row>
    <row r="264" spans="1:7" ht="14.25" customHeight="1" x14ac:dyDescent="0.2">
      <c r="A264" s="176" t="s">
        <v>29</v>
      </c>
      <c r="B264" s="175">
        <v>4</v>
      </c>
      <c r="C264" s="166">
        <v>273</v>
      </c>
      <c r="E264" s="176" t="s">
        <v>533</v>
      </c>
      <c r="F264" s="182">
        <v>295</v>
      </c>
      <c r="G264" s="63"/>
    </row>
    <row r="265" spans="1:7" ht="14.25" customHeight="1" x14ac:dyDescent="0.2">
      <c r="A265" s="176" t="s">
        <v>549</v>
      </c>
      <c r="B265" s="175">
        <v>14</v>
      </c>
      <c r="C265" s="166">
        <v>18</v>
      </c>
      <c r="E265" s="176" t="s">
        <v>777</v>
      </c>
      <c r="F265" s="182">
        <v>294</v>
      </c>
      <c r="G265" s="63"/>
    </row>
    <row r="266" spans="1:7" ht="14.25" customHeight="1" x14ac:dyDescent="0.2">
      <c r="A266" s="176" t="s">
        <v>894</v>
      </c>
      <c r="B266" s="175">
        <v>27</v>
      </c>
      <c r="C266" s="166">
        <v>27</v>
      </c>
      <c r="E266" s="176" t="s">
        <v>745</v>
      </c>
      <c r="F266" s="182">
        <v>294</v>
      </c>
      <c r="G266" s="63"/>
    </row>
    <row r="267" spans="1:7" ht="14.25" customHeight="1" x14ac:dyDescent="0.2">
      <c r="A267" s="176" t="s">
        <v>524</v>
      </c>
      <c r="B267" s="175">
        <v>500</v>
      </c>
      <c r="C267" s="166">
        <v>500</v>
      </c>
      <c r="E267" s="176" t="s">
        <v>381</v>
      </c>
      <c r="F267" s="182">
        <v>293</v>
      </c>
      <c r="G267" s="63"/>
    </row>
    <row r="268" spans="1:7" ht="14.25" customHeight="1" x14ac:dyDescent="0.2">
      <c r="A268" s="176" t="s">
        <v>187</v>
      </c>
      <c r="B268" s="175">
        <v>743</v>
      </c>
      <c r="C268" s="166">
        <v>806</v>
      </c>
      <c r="E268" s="176" t="s">
        <v>656</v>
      </c>
      <c r="F268" s="182">
        <v>293</v>
      </c>
      <c r="G268" s="63"/>
    </row>
    <row r="269" spans="1:7" ht="14.25" customHeight="1" x14ac:dyDescent="0.2">
      <c r="A269" s="176" t="s">
        <v>550</v>
      </c>
      <c r="B269" s="175">
        <v>75</v>
      </c>
      <c r="C269" s="166">
        <v>97</v>
      </c>
      <c r="E269" s="176" t="s">
        <v>361</v>
      </c>
      <c r="F269" s="182">
        <v>293</v>
      </c>
      <c r="G269" s="63"/>
    </row>
    <row r="270" spans="1:7" ht="14.25" customHeight="1" x14ac:dyDescent="0.2">
      <c r="A270" s="176" t="s">
        <v>957</v>
      </c>
      <c r="B270" s="177">
        <v>28</v>
      </c>
      <c r="C270" s="170">
        <v>28</v>
      </c>
      <c r="E270" s="176" t="s">
        <v>470</v>
      </c>
      <c r="F270" s="182">
        <v>292</v>
      </c>
      <c r="G270" s="63"/>
    </row>
    <row r="271" spans="1:7" ht="14.25" customHeight="1" x14ac:dyDescent="0.2">
      <c r="A271" s="176" t="s">
        <v>770</v>
      </c>
      <c r="B271" s="175">
        <v>19</v>
      </c>
      <c r="C271" s="166">
        <v>19</v>
      </c>
      <c r="E271" s="176" t="s">
        <v>664</v>
      </c>
      <c r="F271" s="182">
        <v>285</v>
      </c>
      <c r="G271" s="63"/>
    </row>
    <row r="272" spans="1:7" ht="14.25" customHeight="1" x14ac:dyDescent="0.2">
      <c r="A272" s="176" t="s">
        <v>486</v>
      </c>
      <c r="B272" s="175">
        <v>0</v>
      </c>
      <c r="C272" s="166">
        <v>0</v>
      </c>
      <c r="E272" s="176" t="s">
        <v>726</v>
      </c>
      <c r="F272" s="182">
        <v>285</v>
      </c>
      <c r="G272" s="63"/>
    </row>
    <row r="273" spans="1:7" ht="14.25" customHeight="1" x14ac:dyDescent="0.2">
      <c r="A273" s="176" t="s">
        <v>551</v>
      </c>
      <c r="B273" s="175">
        <v>0</v>
      </c>
      <c r="C273" s="166">
        <v>0</v>
      </c>
      <c r="E273" s="176" t="s">
        <v>32</v>
      </c>
      <c r="F273" s="182">
        <v>282</v>
      </c>
      <c r="G273" s="63"/>
    </row>
    <row r="274" spans="1:7" ht="14.25" customHeight="1" x14ac:dyDescent="0.2">
      <c r="A274" s="176" t="s">
        <v>771</v>
      </c>
      <c r="B274" s="175">
        <v>0</v>
      </c>
      <c r="C274" s="166">
        <v>53</v>
      </c>
      <c r="E274" s="176" t="s">
        <v>111</v>
      </c>
      <c r="F274" s="182">
        <v>281</v>
      </c>
      <c r="G274" s="63"/>
    </row>
    <row r="275" spans="1:7" ht="14.25" customHeight="1" x14ac:dyDescent="0.2">
      <c r="A275" s="176" t="s">
        <v>476</v>
      </c>
      <c r="B275" s="175">
        <v>0</v>
      </c>
      <c r="C275" s="166">
        <v>191</v>
      </c>
      <c r="E275" s="176" t="s">
        <v>325</v>
      </c>
      <c r="F275" s="182">
        <v>279</v>
      </c>
      <c r="G275" s="63"/>
    </row>
    <row r="276" spans="1:7" ht="14.25" customHeight="1" x14ac:dyDescent="0.2">
      <c r="A276" s="176" t="s">
        <v>77</v>
      </c>
      <c r="B276" s="175">
        <v>1154</v>
      </c>
      <c r="C276" s="166">
        <v>1154</v>
      </c>
      <c r="E276" s="176" t="s">
        <v>1042</v>
      </c>
      <c r="F276" s="182">
        <v>278</v>
      </c>
      <c r="G276" s="63"/>
    </row>
    <row r="277" spans="1:7" ht="14.25" customHeight="1" x14ac:dyDescent="0.2">
      <c r="A277" s="176" t="s">
        <v>613</v>
      </c>
      <c r="B277" s="175">
        <v>605</v>
      </c>
      <c r="C277" s="167">
        <v>605</v>
      </c>
      <c r="E277" s="176" t="s">
        <v>8</v>
      </c>
      <c r="F277" s="182">
        <v>278</v>
      </c>
      <c r="G277" s="63"/>
    </row>
    <row r="278" spans="1:7" ht="14.25" customHeight="1" x14ac:dyDescent="0.2">
      <c r="A278" s="176" t="s">
        <v>895</v>
      </c>
      <c r="B278" s="175">
        <v>0</v>
      </c>
      <c r="C278" s="166">
        <v>0</v>
      </c>
      <c r="E278" s="176" t="s">
        <v>573</v>
      </c>
      <c r="F278" s="182">
        <v>276</v>
      </c>
      <c r="G278" s="63"/>
    </row>
    <row r="279" spans="1:7" ht="14.25" customHeight="1" x14ac:dyDescent="0.2">
      <c r="A279" s="176" t="s">
        <v>896</v>
      </c>
      <c r="B279" s="175">
        <v>0</v>
      </c>
      <c r="C279" s="166">
        <v>0</v>
      </c>
      <c r="E279" s="176" t="s">
        <v>495</v>
      </c>
      <c r="F279" s="182">
        <v>276</v>
      </c>
      <c r="G279" s="63"/>
    </row>
    <row r="280" spans="1:7" ht="14.25" customHeight="1" x14ac:dyDescent="0.2">
      <c r="A280" s="176" t="s">
        <v>263</v>
      </c>
      <c r="B280" s="175">
        <v>1261</v>
      </c>
      <c r="C280" s="166">
        <v>1261</v>
      </c>
      <c r="E280" s="176" t="s">
        <v>624</v>
      </c>
      <c r="F280" s="182">
        <v>274</v>
      </c>
      <c r="G280" s="63"/>
    </row>
    <row r="281" spans="1:7" ht="14.25" customHeight="1" x14ac:dyDescent="0.2">
      <c r="A281" s="176" t="s">
        <v>579</v>
      </c>
      <c r="B281" s="175">
        <v>0</v>
      </c>
      <c r="C281" s="166">
        <v>20</v>
      </c>
      <c r="E281" s="176" t="s">
        <v>193</v>
      </c>
      <c r="F281" s="182">
        <v>273</v>
      </c>
      <c r="G281" s="63"/>
    </row>
    <row r="282" spans="1:7" ht="14.25" customHeight="1" x14ac:dyDescent="0.2">
      <c r="A282" s="176" t="s">
        <v>451</v>
      </c>
      <c r="B282" s="175">
        <v>33</v>
      </c>
      <c r="C282" s="166">
        <v>33</v>
      </c>
      <c r="E282" s="176" t="s">
        <v>284</v>
      </c>
      <c r="F282" s="182">
        <v>271</v>
      </c>
      <c r="G282" s="63"/>
    </row>
    <row r="283" spans="1:7" ht="14.25" customHeight="1" x14ac:dyDescent="0.2">
      <c r="A283" s="176" t="s">
        <v>725</v>
      </c>
      <c r="B283" s="175">
        <v>0</v>
      </c>
      <c r="C283" s="166">
        <v>0</v>
      </c>
      <c r="E283" s="176" t="s">
        <v>217</v>
      </c>
      <c r="F283" s="182">
        <v>270</v>
      </c>
      <c r="G283" s="63"/>
    </row>
    <row r="284" spans="1:7" ht="14.25" customHeight="1" x14ac:dyDescent="0.2">
      <c r="A284" s="176" t="s">
        <v>678</v>
      </c>
      <c r="B284" s="175">
        <v>78</v>
      </c>
      <c r="C284" s="167">
        <v>78</v>
      </c>
      <c r="E284" s="176" t="s">
        <v>71</v>
      </c>
      <c r="F284" s="182">
        <v>270</v>
      </c>
      <c r="G284" s="63"/>
    </row>
    <row r="285" spans="1:7" ht="14.25" customHeight="1" x14ac:dyDescent="0.2">
      <c r="A285" s="176" t="s">
        <v>6</v>
      </c>
      <c r="B285" s="175">
        <v>73625</v>
      </c>
      <c r="C285" s="166">
        <v>74344</v>
      </c>
      <c r="E285" s="176" t="s">
        <v>29</v>
      </c>
      <c r="F285" s="182">
        <v>268</v>
      </c>
      <c r="G285" s="63"/>
    </row>
    <row r="286" spans="1:7" ht="14.25" customHeight="1" x14ac:dyDescent="0.2">
      <c r="A286" s="176" t="s">
        <v>90</v>
      </c>
      <c r="B286" s="177">
        <f>975+20</f>
        <v>995</v>
      </c>
      <c r="C286" s="166">
        <v>1014</v>
      </c>
      <c r="E286" s="176" t="s">
        <v>825</v>
      </c>
      <c r="F286" s="182">
        <v>266</v>
      </c>
      <c r="G286" s="63"/>
    </row>
    <row r="287" spans="1:7" ht="14.25" customHeight="1" x14ac:dyDescent="0.2">
      <c r="A287" s="176" t="s">
        <v>362</v>
      </c>
      <c r="B287" s="175">
        <v>1809</v>
      </c>
      <c r="C287" s="166">
        <v>2551</v>
      </c>
      <c r="E287" s="176" t="s">
        <v>368</v>
      </c>
      <c r="F287" s="182">
        <v>260</v>
      </c>
      <c r="G287" s="63"/>
    </row>
    <row r="288" spans="1:7" ht="14.25" customHeight="1" x14ac:dyDescent="0.2">
      <c r="A288" s="176" t="s">
        <v>114</v>
      </c>
      <c r="B288" s="175">
        <v>877</v>
      </c>
      <c r="C288" s="166">
        <v>877</v>
      </c>
      <c r="E288" s="176" t="s">
        <v>227</v>
      </c>
      <c r="F288" s="182">
        <v>259</v>
      </c>
      <c r="G288" s="63"/>
    </row>
    <row r="289" spans="1:7" ht="14.25" customHeight="1" x14ac:dyDescent="0.2">
      <c r="A289" s="176" t="s">
        <v>580</v>
      </c>
      <c r="B289" s="175">
        <v>0</v>
      </c>
      <c r="C289" s="166">
        <v>76</v>
      </c>
      <c r="E289" s="176" t="s">
        <v>95</v>
      </c>
      <c r="F289" s="182">
        <v>256</v>
      </c>
      <c r="G289" s="63"/>
    </row>
    <row r="290" spans="1:7" ht="14.25" customHeight="1" x14ac:dyDescent="0.2">
      <c r="A290" s="176" t="s">
        <v>614</v>
      </c>
      <c r="B290" s="175">
        <v>375</v>
      </c>
      <c r="C290" s="166">
        <v>375</v>
      </c>
      <c r="E290" s="176" t="s">
        <v>47</v>
      </c>
      <c r="F290" s="182">
        <v>253</v>
      </c>
      <c r="G290" s="63"/>
    </row>
    <row r="291" spans="1:7" ht="14.25" customHeight="1" x14ac:dyDescent="0.2">
      <c r="A291" s="176" t="s">
        <v>958</v>
      </c>
      <c r="B291" s="175">
        <v>0</v>
      </c>
      <c r="C291" s="166">
        <v>0</v>
      </c>
      <c r="E291" s="176" t="s">
        <v>377</v>
      </c>
      <c r="F291" s="182">
        <v>252</v>
      </c>
      <c r="G291" s="63"/>
    </row>
    <row r="292" spans="1:7" ht="14.25" customHeight="1" x14ac:dyDescent="0.2">
      <c r="A292" s="176" t="s">
        <v>897</v>
      </c>
      <c r="B292" s="175">
        <v>0</v>
      </c>
      <c r="C292" s="166">
        <v>0</v>
      </c>
      <c r="E292" s="176" t="s">
        <v>201</v>
      </c>
      <c r="F292" s="182">
        <v>247</v>
      </c>
      <c r="G292" s="63"/>
    </row>
    <row r="293" spans="1:7" ht="14.25" customHeight="1" x14ac:dyDescent="0.2">
      <c r="A293" s="176" t="s">
        <v>30</v>
      </c>
      <c r="B293" s="175">
        <v>689</v>
      </c>
      <c r="C293" s="166">
        <v>689</v>
      </c>
      <c r="E293" s="176" t="s">
        <v>446</v>
      </c>
      <c r="F293" s="182">
        <v>243</v>
      </c>
      <c r="G293" s="63"/>
    </row>
    <row r="294" spans="1:7" ht="14.25" customHeight="1" x14ac:dyDescent="0.2">
      <c r="A294" s="176" t="s">
        <v>380</v>
      </c>
      <c r="B294" s="175">
        <v>8</v>
      </c>
      <c r="C294" s="166">
        <v>42</v>
      </c>
      <c r="E294" s="176" t="s">
        <v>317</v>
      </c>
      <c r="F294" s="182">
        <v>242</v>
      </c>
      <c r="G294" s="63"/>
    </row>
    <row r="295" spans="1:7" ht="14.25" customHeight="1" x14ac:dyDescent="0.2">
      <c r="A295" s="176" t="s">
        <v>91</v>
      </c>
      <c r="B295" s="175">
        <v>0</v>
      </c>
      <c r="C295" s="166">
        <v>856</v>
      </c>
      <c r="E295" s="176" t="s">
        <v>670</v>
      </c>
      <c r="F295" s="182">
        <v>234</v>
      </c>
      <c r="G295" s="63"/>
    </row>
    <row r="296" spans="1:7" ht="14.25" customHeight="1" x14ac:dyDescent="0.2">
      <c r="A296" s="176" t="s">
        <v>452</v>
      </c>
      <c r="B296" s="175">
        <v>1865</v>
      </c>
      <c r="C296" s="166">
        <v>1865</v>
      </c>
      <c r="E296" s="176" t="s">
        <v>407</v>
      </c>
      <c r="F296" s="182">
        <v>233</v>
      </c>
      <c r="G296" s="63"/>
    </row>
    <row r="297" spans="1:7" ht="14.25" customHeight="1" x14ac:dyDescent="0.2">
      <c r="A297" s="176" t="s">
        <v>824</v>
      </c>
      <c r="B297" s="175">
        <v>51</v>
      </c>
      <c r="C297" s="166">
        <v>51</v>
      </c>
      <c r="E297" s="176" t="s">
        <v>874</v>
      </c>
      <c r="F297" s="182">
        <v>232</v>
      </c>
      <c r="G297" s="63"/>
    </row>
    <row r="298" spans="1:7" ht="14.25" customHeight="1" x14ac:dyDescent="0.2">
      <c r="A298" s="176" t="s">
        <v>395</v>
      </c>
      <c r="B298" s="175">
        <v>1</v>
      </c>
      <c r="C298" s="166">
        <v>1</v>
      </c>
      <c r="E298" s="176" t="s">
        <v>7</v>
      </c>
      <c r="F298" s="182">
        <v>228</v>
      </c>
      <c r="G298" s="63"/>
    </row>
    <row r="299" spans="1:7" ht="14.25" customHeight="1" x14ac:dyDescent="0.2">
      <c r="A299" s="176" t="s">
        <v>726</v>
      </c>
      <c r="B299" s="175">
        <v>285</v>
      </c>
      <c r="C299" s="166">
        <v>285</v>
      </c>
      <c r="E299" s="176" t="s">
        <v>352</v>
      </c>
      <c r="F299" s="182">
        <v>225</v>
      </c>
      <c r="G299" s="63"/>
    </row>
    <row r="300" spans="1:7" ht="14.25" customHeight="1" x14ac:dyDescent="0.2">
      <c r="A300" s="176" t="s">
        <v>825</v>
      </c>
      <c r="B300" s="175">
        <v>0</v>
      </c>
      <c r="C300" s="166">
        <v>0</v>
      </c>
      <c r="E300" s="176" t="s">
        <v>135</v>
      </c>
      <c r="F300" s="182">
        <v>224</v>
      </c>
      <c r="G300" s="63"/>
    </row>
    <row r="301" spans="1:7" ht="14.25" customHeight="1" x14ac:dyDescent="0.2">
      <c r="A301" s="176" t="s">
        <v>772</v>
      </c>
      <c r="B301" s="175">
        <v>0</v>
      </c>
      <c r="C301" s="166">
        <v>0</v>
      </c>
      <c r="E301" s="176" t="s">
        <v>389</v>
      </c>
      <c r="F301" s="182">
        <v>221</v>
      </c>
      <c r="G301" s="63"/>
    </row>
    <row r="302" spans="1:7" ht="14.25" customHeight="1" x14ac:dyDescent="0.2">
      <c r="A302" s="176" t="s">
        <v>188</v>
      </c>
      <c r="B302" s="175">
        <v>103</v>
      </c>
      <c r="C302" s="166">
        <v>176</v>
      </c>
      <c r="E302" s="176" t="s">
        <v>797</v>
      </c>
      <c r="F302" s="182">
        <v>221</v>
      </c>
      <c r="G302" s="63"/>
    </row>
    <row r="303" spans="1:7" ht="14.25" customHeight="1" x14ac:dyDescent="0.2">
      <c r="A303" s="176" t="s">
        <v>128</v>
      </c>
      <c r="B303" s="175">
        <v>13</v>
      </c>
      <c r="C303" s="166">
        <v>13</v>
      </c>
      <c r="E303" s="176" t="s">
        <v>594</v>
      </c>
      <c r="F303" s="182">
        <v>220</v>
      </c>
      <c r="G303" s="63"/>
    </row>
    <row r="304" spans="1:7" ht="14.25" customHeight="1" x14ac:dyDescent="0.2">
      <c r="A304" s="176" t="s">
        <v>636</v>
      </c>
      <c r="B304" s="175">
        <v>166</v>
      </c>
      <c r="C304" s="166">
        <v>166</v>
      </c>
      <c r="E304" s="176" t="s">
        <v>382</v>
      </c>
      <c r="F304" s="182">
        <v>218</v>
      </c>
      <c r="G304" s="63"/>
    </row>
    <row r="305" spans="1:7" ht="14.25" customHeight="1" x14ac:dyDescent="0.2">
      <c r="A305" s="176" t="s">
        <v>727</v>
      </c>
      <c r="B305" s="175">
        <v>196</v>
      </c>
      <c r="C305" s="166">
        <v>196</v>
      </c>
      <c r="E305" s="176" t="s">
        <v>419</v>
      </c>
      <c r="F305" s="182">
        <v>215</v>
      </c>
      <c r="G305" s="63"/>
    </row>
    <row r="306" spans="1:7" ht="14.25" customHeight="1" x14ac:dyDescent="0.2">
      <c r="A306" s="176" t="s">
        <v>347</v>
      </c>
      <c r="B306" s="175">
        <v>6</v>
      </c>
      <c r="C306" s="167">
        <v>6</v>
      </c>
      <c r="E306" s="176" t="s">
        <v>485</v>
      </c>
      <c r="F306" s="182">
        <v>215</v>
      </c>
      <c r="G306" s="63"/>
    </row>
    <row r="307" spans="1:7" ht="14.25" customHeight="1" x14ac:dyDescent="0.2">
      <c r="A307" s="176" t="s">
        <v>232</v>
      </c>
      <c r="B307" s="175">
        <v>1</v>
      </c>
      <c r="C307" s="166">
        <v>170</v>
      </c>
      <c r="E307" s="176" t="s">
        <v>458</v>
      </c>
      <c r="F307" s="182">
        <v>215</v>
      </c>
      <c r="G307" s="63"/>
    </row>
    <row r="308" spans="1:7" ht="14.25" customHeight="1" x14ac:dyDescent="0.2">
      <c r="A308" s="176" t="s">
        <v>427</v>
      </c>
      <c r="B308" s="175">
        <v>36</v>
      </c>
      <c r="C308" s="166">
        <v>36</v>
      </c>
      <c r="E308" s="176" t="s">
        <v>958</v>
      </c>
      <c r="F308" s="182">
        <v>214</v>
      </c>
      <c r="G308" s="63"/>
    </row>
    <row r="309" spans="1:7" ht="14.25" customHeight="1" x14ac:dyDescent="0.2">
      <c r="A309" s="176" t="s">
        <v>222</v>
      </c>
      <c r="B309" s="175">
        <v>87</v>
      </c>
      <c r="C309" s="166">
        <v>87</v>
      </c>
      <c r="E309" s="176" t="s">
        <v>643</v>
      </c>
      <c r="F309" s="182">
        <v>212</v>
      </c>
      <c r="G309" s="63"/>
    </row>
    <row r="310" spans="1:7" ht="14.25" customHeight="1" x14ac:dyDescent="0.2">
      <c r="A310" s="176" t="s">
        <v>959</v>
      </c>
      <c r="B310" s="175">
        <v>0</v>
      </c>
      <c r="C310" s="166">
        <v>0</v>
      </c>
      <c r="E310" s="176" t="s">
        <v>981</v>
      </c>
      <c r="F310" s="182">
        <v>212</v>
      </c>
      <c r="G310" s="63"/>
    </row>
    <row r="311" spans="1:7" ht="14.25" customHeight="1" x14ac:dyDescent="0.2">
      <c r="A311" s="176" t="s">
        <v>101</v>
      </c>
      <c r="B311" s="175">
        <v>0</v>
      </c>
      <c r="C311" s="166">
        <v>685</v>
      </c>
      <c r="E311" s="176" t="s">
        <v>584</v>
      </c>
      <c r="F311" s="182">
        <v>212</v>
      </c>
      <c r="G311" s="63"/>
    </row>
    <row r="312" spans="1:7" ht="14.25" customHeight="1" x14ac:dyDescent="0.2">
      <c r="A312" s="176" t="s">
        <v>898</v>
      </c>
      <c r="B312" s="175">
        <v>0</v>
      </c>
      <c r="C312" s="166">
        <v>0</v>
      </c>
      <c r="E312" s="176" t="s">
        <v>933</v>
      </c>
      <c r="F312" s="182">
        <v>212</v>
      </c>
      <c r="G312" s="63"/>
    </row>
    <row r="313" spans="1:7" ht="14.25" customHeight="1" x14ac:dyDescent="0.2">
      <c r="A313" s="176" t="s">
        <v>487</v>
      </c>
      <c r="B313" s="175">
        <v>7</v>
      </c>
      <c r="C313" s="166">
        <v>24</v>
      </c>
      <c r="E313" s="176" t="s">
        <v>526</v>
      </c>
      <c r="F313" s="182">
        <v>211</v>
      </c>
      <c r="G313" s="63"/>
    </row>
    <row r="314" spans="1:7" ht="14.25" customHeight="1" x14ac:dyDescent="0.2">
      <c r="A314" s="176" t="s">
        <v>826</v>
      </c>
      <c r="B314" s="175">
        <v>193</v>
      </c>
      <c r="C314" s="166">
        <v>193</v>
      </c>
      <c r="E314" s="176" t="s">
        <v>364</v>
      </c>
      <c r="F314" s="182">
        <v>211</v>
      </c>
      <c r="G314" s="63"/>
    </row>
    <row r="315" spans="1:7" ht="14.25" customHeight="1" x14ac:dyDescent="0.2">
      <c r="A315" s="176" t="s">
        <v>960</v>
      </c>
      <c r="B315" s="175">
        <v>0</v>
      </c>
      <c r="C315" s="166">
        <v>0</v>
      </c>
      <c r="E315" s="176" t="s">
        <v>282</v>
      </c>
      <c r="F315" s="182">
        <v>210</v>
      </c>
      <c r="G315" s="63"/>
    </row>
    <row r="316" spans="1:7" ht="14.25" customHeight="1" x14ac:dyDescent="0.2">
      <c r="A316" s="176" t="s">
        <v>264</v>
      </c>
      <c r="B316" s="175">
        <v>0</v>
      </c>
      <c r="C316" s="166">
        <v>99</v>
      </c>
      <c r="E316" s="176" t="s">
        <v>858</v>
      </c>
      <c r="F316" s="182">
        <v>209</v>
      </c>
      <c r="G316" s="63"/>
    </row>
    <row r="317" spans="1:7" ht="14.25" customHeight="1" x14ac:dyDescent="0.2">
      <c r="A317" s="176" t="s">
        <v>773</v>
      </c>
      <c r="B317" s="175">
        <v>242</v>
      </c>
      <c r="C317" s="166">
        <v>242</v>
      </c>
      <c r="E317" s="176" t="s">
        <v>365</v>
      </c>
      <c r="F317" s="183">
        <v>208</v>
      </c>
      <c r="G317" s="63"/>
    </row>
    <row r="318" spans="1:7" ht="14.25" customHeight="1" x14ac:dyDescent="0.2">
      <c r="A318" s="176" t="s">
        <v>329</v>
      </c>
      <c r="B318" s="175">
        <v>436</v>
      </c>
      <c r="C318" s="166">
        <v>436</v>
      </c>
      <c r="E318" s="176" t="s">
        <v>110</v>
      </c>
      <c r="F318" s="182">
        <v>208</v>
      </c>
      <c r="G318" s="63"/>
    </row>
    <row r="319" spans="1:7" ht="14.25" customHeight="1" x14ac:dyDescent="0.2">
      <c r="A319" s="176" t="s">
        <v>189</v>
      </c>
      <c r="B319" s="175">
        <v>0</v>
      </c>
      <c r="C319" s="166">
        <v>371</v>
      </c>
      <c r="E319" s="176" t="s">
        <v>396</v>
      </c>
      <c r="F319" s="182">
        <v>205</v>
      </c>
      <c r="G319" s="63"/>
    </row>
    <row r="320" spans="1:7" ht="14.25" customHeight="1" x14ac:dyDescent="0.2">
      <c r="A320" s="176" t="s">
        <v>774</v>
      </c>
      <c r="B320" s="175">
        <v>0</v>
      </c>
      <c r="C320" s="166">
        <v>0</v>
      </c>
      <c r="E320" s="176" t="s">
        <v>286</v>
      </c>
      <c r="F320" s="182">
        <v>204</v>
      </c>
      <c r="G320" s="63"/>
    </row>
    <row r="321" spans="1:7" ht="14.25" customHeight="1" x14ac:dyDescent="0.2">
      <c r="A321" s="176" t="s">
        <v>552</v>
      </c>
      <c r="B321" s="175">
        <v>0</v>
      </c>
      <c r="C321" s="166">
        <v>38</v>
      </c>
      <c r="E321" s="176" t="s">
        <v>776</v>
      </c>
      <c r="F321" s="185">
        <v>202</v>
      </c>
      <c r="G321" s="63"/>
    </row>
    <row r="322" spans="1:7" ht="14.25" customHeight="1" x14ac:dyDescent="0.2">
      <c r="A322" s="176" t="s">
        <v>827</v>
      </c>
      <c r="B322" s="175">
        <v>0</v>
      </c>
      <c r="C322" s="166">
        <v>0</v>
      </c>
      <c r="E322" s="176" t="s">
        <v>583</v>
      </c>
      <c r="F322" s="182">
        <v>202</v>
      </c>
      <c r="G322" s="63"/>
    </row>
    <row r="323" spans="1:7" ht="14.25" customHeight="1" x14ac:dyDescent="0.2">
      <c r="A323" s="176" t="s">
        <v>637</v>
      </c>
      <c r="B323" s="175">
        <v>2</v>
      </c>
      <c r="C323" s="166">
        <v>2</v>
      </c>
      <c r="E323" s="176" t="s">
        <v>336</v>
      </c>
      <c r="F323" s="182">
        <v>202</v>
      </c>
      <c r="G323" s="63"/>
    </row>
    <row r="324" spans="1:7" ht="14.25" customHeight="1" x14ac:dyDescent="0.2">
      <c r="A324" s="176" t="s">
        <v>638</v>
      </c>
      <c r="B324" s="175">
        <v>10</v>
      </c>
      <c r="C324" s="166">
        <v>10</v>
      </c>
      <c r="E324" s="176" t="s">
        <v>891</v>
      </c>
      <c r="F324" s="183">
        <v>200</v>
      </c>
      <c r="G324" s="63"/>
    </row>
    <row r="325" spans="1:7" ht="14.25" customHeight="1" x14ac:dyDescent="0.2">
      <c r="A325" s="176" t="s">
        <v>828</v>
      </c>
      <c r="B325" s="175">
        <v>0</v>
      </c>
      <c r="C325" s="166">
        <v>0</v>
      </c>
      <c r="E325" s="176" t="s">
        <v>727</v>
      </c>
      <c r="F325" s="182">
        <v>196</v>
      </c>
      <c r="G325" s="63"/>
    </row>
    <row r="326" spans="1:7" ht="14.25" customHeight="1" x14ac:dyDescent="0.2">
      <c r="A326" s="176" t="s">
        <v>961</v>
      </c>
      <c r="B326" s="175">
        <v>0</v>
      </c>
      <c r="C326" s="166">
        <v>0</v>
      </c>
      <c r="E326" s="176" t="s">
        <v>261</v>
      </c>
      <c r="F326" s="182">
        <v>193</v>
      </c>
      <c r="G326" s="63"/>
    </row>
    <row r="327" spans="1:7" ht="14.25" customHeight="1" x14ac:dyDescent="0.2">
      <c r="A327" s="176" t="s">
        <v>363</v>
      </c>
      <c r="B327" s="175">
        <v>9</v>
      </c>
      <c r="C327" s="166">
        <v>37</v>
      </c>
      <c r="E327" s="176" t="s">
        <v>826</v>
      </c>
      <c r="F327" s="182">
        <v>193</v>
      </c>
      <c r="G327" s="63"/>
    </row>
    <row r="328" spans="1:7" ht="14.25" customHeight="1" x14ac:dyDescent="0.2">
      <c r="A328" s="176" t="s">
        <v>962</v>
      </c>
      <c r="B328" s="175">
        <v>0</v>
      </c>
      <c r="C328" s="166">
        <v>0</v>
      </c>
      <c r="E328" s="176" t="s">
        <v>384</v>
      </c>
      <c r="F328" s="182">
        <v>193</v>
      </c>
      <c r="G328" s="63"/>
    </row>
    <row r="329" spans="1:7" ht="14.25" customHeight="1" x14ac:dyDescent="0.2">
      <c r="A329" s="176" t="s">
        <v>115</v>
      </c>
      <c r="B329" s="175">
        <v>0</v>
      </c>
      <c r="C329" s="166">
        <v>50</v>
      </c>
      <c r="E329" s="176" t="s">
        <v>476</v>
      </c>
      <c r="F329" s="184">
        <v>191</v>
      </c>
      <c r="G329" s="63"/>
    </row>
    <row r="330" spans="1:7" ht="14.25" customHeight="1" x14ac:dyDescent="0.2">
      <c r="A330" s="176" t="s">
        <v>639</v>
      </c>
      <c r="B330" s="175">
        <v>54</v>
      </c>
      <c r="C330" s="166">
        <v>54</v>
      </c>
      <c r="E330" s="176" t="s">
        <v>694</v>
      </c>
      <c r="F330" s="182">
        <v>191</v>
      </c>
      <c r="G330" s="63"/>
    </row>
    <row r="331" spans="1:7" ht="14.25" customHeight="1" x14ac:dyDescent="0.2">
      <c r="A331" s="176" t="s">
        <v>129</v>
      </c>
      <c r="B331" s="175">
        <v>1630</v>
      </c>
      <c r="C331" s="166">
        <v>2054</v>
      </c>
      <c r="E331" s="176" t="s">
        <v>703</v>
      </c>
      <c r="F331" s="182">
        <v>184</v>
      </c>
      <c r="G331" s="63"/>
    </row>
    <row r="332" spans="1:7" ht="14.25" customHeight="1" x14ac:dyDescent="0.2">
      <c r="A332" s="176" t="s">
        <v>615</v>
      </c>
      <c r="B332" s="175">
        <v>0</v>
      </c>
      <c r="C332" s="166">
        <v>3</v>
      </c>
      <c r="E332" s="176" t="s">
        <v>823</v>
      </c>
      <c r="F332" s="182">
        <v>183</v>
      </c>
      <c r="G332" s="63"/>
    </row>
    <row r="333" spans="1:7" ht="14.25" customHeight="1" x14ac:dyDescent="0.2">
      <c r="A333" s="176" t="s">
        <v>525</v>
      </c>
      <c r="B333" s="175">
        <v>18</v>
      </c>
      <c r="C333" s="166">
        <v>18</v>
      </c>
      <c r="E333" s="176" t="s">
        <v>887</v>
      </c>
      <c r="F333" s="182">
        <v>179</v>
      </c>
      <c r="G333" s="63"/>
    </row>
    <row r="334" spans="1:7" ht="14.25" customHeight="1" x14ac:dyDescent="0.2">
      <c r="A334" s="176" t="s">
        <v>428</v>
      </c>
      <c r="B334" s="175">
        <v>0</v>
      </c>
      <c r="C334" s="166">
        <v>5</v>
      </c>
      <c r="E334" s="176" t="s">
        <v>967</v>
      </c>
      <c r="F334" s="182">
        <v>179</v>
      </c>
      <c r="G334" s="63"/>
    </row>
    <row r="335" spans="1:7" ht="14.25" customHeight="1" x14ac:dyDescent="0.2">
      <c r="A335" s="176" t="s">
        <v>61</v>
      </c>
      <c r="B335" s="175">
        <v>13681</v>
      </c>
      <c r="C335" s="166">
        <v>13688</v>
      </c>
      <c r="E335" s="176" t="s">
        <v>51</v>
      </c>
      <c r="F335" s="182">
        <v>179</v>
      </c>
      <c r="G335" s="63"/>
    </row>
    <row r="336" spans="1:7" ht="14.25" customHeight="1" x14ac:dyDescent="0.2">
      <c r="A336" s="176" t="s">
        <v>488</v>
      </c>
      <c r="B336" s="175">
        <v>91</v>
      </c>
      <c r="C336" s="166">
        <v>91</v>
      </c>
      <c r="E336" s="176" t="s">
        <v>113</v>
      </c>
      <c r="F336" s="182">
        <v>178</v>
      </c>
      <c r="G336" s="63"/>
    </row>
    <row r="337" spans="1:7" ht="14.25" customHeight="1" x14ac:dyDescent="0.2">
      <c r="A337" s="176" t="s">
        <v>899</v>
      </c>
      <c r="B337" s="175">
        <v>0</v>
      </c>
      <c r="C337" s="166">
        <v>0</v>
      </c>
      <c r="E337" s="176" t="s">
        <v>520</v>
      </c>
      <c r="F337" s="182">
        <v>176</v>
      </c>
      <c r="G337" s="63"/>
    </row>
    <row r="338" spans="1:7" ht="14.25" customHeight="1" x14ac:dyDescent="0.2">
      <c r="A338" s="176" t="s">
        <v>829</v>
      </c>
      <c r="B338" s="175">
        <v>618</v>
      </c>
      <c r="C338" s="166">
        <v>618</v>
      </c>
      <c r="E338" s="176" t="s">
        <v>432</v>
      </c>
      <c r="F338" s="182">
        <v>175</v>
      </c>
      <c r="G338" s="63"/>
    </row>
    <row r="339" spans="1:7" ht="14.25" customHeight="1" x14ac:dyDescent="0.2">
      <c r="A339" s="176" t="s">
        <v>963</v>
      </c>
      <c r="B339" s="175">
        <v>1350</v>
      </c>
      <c r="C339" s="166">
        <v>1350</v>
      </c>
      <c r="E339" s="176" t="s">
        <v>35</v>
      </c>
      <c r="F339" s="182">
        <v>175</v>
      </c>
      <c r="G339" s="63"/>
    </row>
    <row r="340" spans="1:7" ht="14.25" customHeight="1" x14ac:dyDescent="0.2">
      <c r="A340" s="176" t="s">
        <v>830</v>
      </c>
      <c r="B340" s="175">
        <v>0</v>
      </c>
      <c r="C340" s="166">
        <v>0</v>
      </c>
      <c r="E340" s="176" t="s">
        <v>783</v>
      </c>
      <c r="F340" s="182">
        <v>175</v>
      </c>
      <c r="G340" s="63"/>
    </row>
    <row r="341" spans="1:7" ht="14.25" customHeight="1" x14ac:dyDescent="0.2">
      <c r="A341" s="176" t="s">
        <v>107</v>
      </c>
      <c r="B341" s="175">
        <v>1</v>
      </c>
      <c r="C341" s="166">
        <v>2</v>
      </c>
      <c r="E341" s="176" t="s">
        <v>868</v>
      </c>
      <c r="F341" s="182">
        <v>175</v>
      </c>
      <c r="G341" s="63"/>
    </row>
    <row r="342" spans="1:7" ht="14.25" customHeight="1" x14ac:dyDescent="0.2">
      <c r="A342" s="176" t="s">
        <v>526</v>
      </c>
      <c r="B342" s="175">
        <v>0</v>
      </c>
      <c r="C342" s="166">
        <v>211</v>
      </c>
      <c r="E342" s="176" t="s">
        <v>457</v>
      </c>
      <c r="F342" s="182">
        <v>174</v>
      </c>
      <c r="G342" s="63"/>
    </row>
    <row r="343" spans="1:7" ht="14.25" customHeight="1" x14ac:dyDescent="0.2">
      <c r="A343" s="176" t="s">
        <v>330</v>
      </c>
      <c r="B343" s="175">
        <v>16</v>
      </c>
      <c r="C343" s="166">
        <v>16</v>
      </c>
      <c r="E343" s="176" t="s">
        <v>463</v>
      </c>
      <c r="F343" s="182">
        <v>172</v>
      </c>
      <c r="G343" s="63"/>
    </row>
    <row r="344" spans="1:7" ht="14.25" customHeight="1" x14ac:dyDescent="0.2">
      <c r="A344" s="176" t="s">
        <v>78</v>
      </c>
      <c r="B344" s="175">
        <v>1</v>
      </c>
      <c r="C344" s="166">
        <v>407</v>
      </c>
      <c r="E344" s="176" t="s">
        <v>653</v>
      </c>
      <c r="F344" s="182">
        <v>171</v>
      </c>
      <c r="G344" s="63"/>
    </row>
    <row r="345" spans="1:7" ht="14.25" customHeight="1" x14ac:dyDescent="0.2">
      <c r="A345" s="176" t="s">
        <v>964</v>
      </c>
      <c r="B345" s="175">
        <v>58</v>
      </c>
      <c r="C345" s="166">
        <v>58</v>
      </c>
      <c r="E345" s="176" t="s">
        <v>125</v>
      </c>
      <c r="F345" s="182">
        <v>170</v>
      </c>
      <c r="G345" s="63"/>
    </row>
    <row r="346" spans="1:7" ht="14.25" customHeight="1" x14ac:dyDescent="0.2">
      <c r="A346" s="176" t="s">
        <v>10</v>
      </c>
      <c r="B346" s="175">
        <v>0</v>
      </c>
      <c r="C346" s="166">
        <v>169</v>
      </c>
      <c r="E346" s="176" t="s">
        <v>232</v>
      </c>
      <c r="F346" s="182">
        <v>170</v>
      </c>
      <c r="G346" s="63"/>
    </row>
    <row r="347" spans="1:7" ht="14.25" customHeight="1" x14ac:dyDescent="0.2">
      <c r="A347" s="176" t="s">
        <v>728</v>
      </c>
      <c r="B347" s="175">
        <v>149</v>
      </c>
      <c r="C347" s="166">
        <v>149</v>
      </c>
      <c r="E347" s="176" t="s">
        <v>591</v>
      </c>
      <c r="F347" s="182">
        <v>170</v>
      </c>
      <c r="G347" s="63"/>
    </row>
    <row r="348" spans="1:7" ht="14.25" customHeight="1" x14ac:dyDescent="0.2">
      <c r="A348" s="176" t="s">
        <v>130</v>
      </c>
      <c r="B348" s="175">
        <v>3</v>
      </c>
      <c r="C348" s="166">
        <v>164</v>
      </c>
      <c r="E348" s="176" t="s">
        <v>137</v>
      </c>
      <c r="F348" s="182">
        <v>170</v>
      </c>
      <c r="G348" s="63"/>
    </row>
    <row r="349" spans="1:7" ht="14.25" customHeight="1" x14ac:dyDescent="0.2">
      <c r="A349" s="176" t="s">
        <v>965</v>
      </c>
      <c r="B349" s="175">
        <v>0</v>
      </c>
      <c r="C349" s="166">
        <v>0</v>
      </c>
      <c r="E349" s="176" t="s">
        <v>10</v>
      </c>
      <c r="F349" s="182">
        <v>169</v>
      </c>
      <c r="G349" s="63"/>
    </row>
    <row r="350" spans="1:7" ht="14.25" customHeight="1" x14ac:dyDescent="0.2">
      <c r="A350" s="176" t="s">
        <v>62</v>
      </c>
      <c r="B350" s="175">
        <v>260</v>
      </c>
      <c r="C350" s="166">
        <v>599</v>
      </c>
      <c r="E350" s="176" t="s">
        <v>640</v>
      </c>
      <c r="F350" s="185">
        <v>168</v>
      </c>
      <c r="G350" s="63"/>
    </row>
    <row r="351" spans="1:7" ht="14.25" customHeight="1" x14ac:dyDescent="0.2">
      <c r="A351" s="176" t="s">
        <v>831</v>
      </c>
      <c r="B351" s="175">
        <v>0</v>
      </c>
      <c r="C351" s="166">
        <v>0</v>
      </c>
      <c r="E351" s="176" t="s">
        <v>1075</v>
      </c>
      <c r="F351" s="182">
        <v>167</v>
      </c>
      <c r="G351" s="63"/>
    </row>
    <row r="352" spans="1:7" ht="14.25" customHeight="1" x14ac:dyDescent="0.2">
      <c r="A352" s="176" t="s">
        <v>679</v>
      </c>
      <c r="B352" s="175">
        <v>1</v>
      </c>
      <c r="C352" s="166">
        <v>1</v>
      </c>
      <c r="E352" s="176" t="s">
        <v>636</v>
      </c>
      <c r="F352" s="182">
        <v>166</v>
      </c>
      <c r="G352" s="63"/>
    </row>
    <row r="353" spans="1:7" ht="14.25" customHeight="1" x14ac:dyDescent="0.2">
      <c r="A353" s="176" t="s">
        <v>966</v>
      </c>
      <c r="B353" s="175">
        <v>0</v>
      </c>
      <c r="C353" s="166">
        <v>0</v>
      </c>
      <c r="E353" s="176" t="s">
        <v>964</v>
      </c>
      <c r="F353" s="182">
        <v>166</v>
      </c>
      <c r="G353" s="63"/>
    </row>
    <row r="354" spans="1:7" ht="14.25" customHeight="1" x14ac:dyDescent="0.2">
      <c r="A354" s="176" t="s">
        <v>608</v>
      </c>
      <c r="B354" s="175">
        <v>479</v>
      </c>
      <c r="C354" s="166">
        <v>488</v>
      </c>
      <c r="E354" s="176" t="s">
        <v>731</v>
      </c>
      <c r="F354" s="182">
        <v>166</v>
      </c>
      <c r="G354" s="63"/>
    </row>
    <row r="355" spans="1:7" ht="14.25" customHeight="1" x14ac:dyDescent="0.2">
      <c r="A355" s="176" t="s">
        <v>640</v>
      </c>
      <c r="B355" s="175">
        <v>168</v>
      </c>
      <c r="C355" s="166">
        <v>168</v>
      </c>
      <c r="E355" s="176" t="s">
        <v>130</v>
      </c>
      <c r="F355" s="182">
        <v>164</v>
      </c>
      <c r="G355" s="63"/>
    </row>
    <row r="356" spans="1:7" ht="14.25" customHeight="1" x14ac:dyDescent="0.2">
      <c r="A356" s="176" t="s">
        <v>453</v>
      </c>
      <c r="B356" s="175">
        <v>4</v>
      </c>
      <c r="C356" s="166">
        <v>4</v>
      </c>
      <c r="E356" s="176" t="s">
        <v>229</v>
      </c>
      <c r="F356" s="185">
        <v>164</v>
      </c>
      <c r="G356" s="63"/>
    </row>
    <row r="357" spans="1:7" ht="14.25" customHeight="1" x14ac:dyDescent="0.2">
      <c r="A357" s="176" t="s">
        <v>641</v>
      </c>
      <c r="B357" s="175">
        <v>350</v>
      </c>
      <c r="C357" s="166">
        <v>350</v>
      </c>
      <c r="E357" s="176" t="s">
        <v>454</v>
      </c>
      <c r="F357" s="182">
        <v>163</v>
      </c>
      <c r="G357" s="63"/>
    </row>
    <row r="358" spans="1:7" ht="14.25" customHeight="1" x14ac:dyDescent="0.2">
      <c r="A358" s="176" t="s">
        <v>7</v>
      </c>
      <c r="B358" s="175">
        <v>14</v>
      </c>
      <c r="C358" s="167">
        <v>14</v>
      </c>
      <c r="E358" s="176" t="s">
        <v>607</v>
      </c>
      <c r="F358" s="182">
        <v>162</v>
      </c>
      <c r="G358" s="63"/>
    </row>
    <row r="359" spans="1:7" ht="14.25" customHeight="1" x14ac:dyDescent="0.2">
      <c r="A359" s="176" t="s">
        <v>967</v>
      </c>
      <c r="B359" s="177">
        <v>194</v>
      </c>
      <c r="C359" s="166">
        <v>194</v>
      </c>
      <c r="E359" s="176" t="s">
        <v>420</v>
      </c>
      <c r="F359" s="182">
        <v>160</v>
      </c>
      <c r="G359" s="63"/>
    </row>
    <row r="360" spans="1:7" ht="14.25" customHeight="1" x14ac:dyDescent="0.2">
      <c r="A360" s="176" t="s">
        <v>900</v>
      </c>
      <c r="B360" s="175">
        <v>0</v>
      </c>
      <c r="C360" s="166">
        <v>0</v>
      </c>
      <c r="E360" s="176" t="s">
        <v>979</v>
      </c>
      <c r="F360" s="182">
        <v>158</v>
      </c>
      <c r="G360" s="63"/>
    </row>
    <row r="361" spans="1:7" ht="14.25" customHeight="1" x14ac:dyDescent="0.2">
      <c r="A361" s="176" t="s">
        <v>616</v>
      </c>
      <c r="B361" s="175">
        <v>134</v>
      </c>
      <c r="C361" s="166">
        <v>134</v>
      </c>
      <c r="E361" s="176" t="s">
        <v>828</v>
      </c>
      <c r="F361" s="182">
        <v>157</v>
      </c>
      <c r="G361" s="63"/>
    </row>
    <row r="362" spans="1:7" ht="14.25" customHeight="1" x14ac:dyDescent="0.2">
      <c r="A362" s="176" t="s">
        <v>269</v>
      </c>
      <c r="B362" s="175">
        <v>0</v>
      </c>
      <c r="C362" s="166">
        <v>0</v>
      </c>
      <c r="E362" s="176" t="s">
        <v>132</v>
      </c>
      <c r="F362" s="182">
        <v>157</v>
      </c>
      <c r="G362" s="63"/>
    </row>
    <row r="363" spans="1:7" ht="14.25" customHeight="1" x14ac:dyDescent="0.2">
      <c r="A363" s="176" t="s">
        <v>223</v>
      </c>
      <c r="B363" s="175">
        <v>293</v>
      </c>
      <c r="C363" s="166">
        <v>299</v>
      </c>
      <c r="E363" s="176" t="s">
        <v>449</v>
      </c>
      <c r="F363" s="182">
        <v>156</v>
      </c>
      <c r="G363" s="63"/>
    </row>
    <row r="364" spans="1:7" ht="14.25" customHeight="1" x14ac:dyDescent="0.2">
      <c r="A364" s="176" t="s">
        <v>31</v>
      </c>
      <c r="B364" s="175">
        <v>549</v>
      </c>
      <c r="C364" s="166">
        <v>550</v>
      </c>
      <c r="E364" s="176" t="s">
        <v>822</v>
      </c>
      <c r="F364" s="182">
        <v>155</v>
      </c>
      <c r="G364" s="63"/>
    </row>
    <row r="365" spans="1:7" ht="14.25" customHeight="1" x14ac:dyDescent="0.2">
      <c r="A365" s="176" t="s">
        <v>378</v>
      </c>
      <c r="B365" s="175">
        <v>0</v>
      </c>
      <c r="C365" s="166">
        <v>0</v>
      </c>
      <c r="E365" s="176" t="s">
        <v>818</v>
      </c>
      <c r="F365" s="185">
        <v>152</v>
      </c>
      <c r="G365" s="63"/>
    </row>
    <row r="366" spans="1:7" ht="14.25" customHeight="1" x14ac:dyDescent="0.2">
      <c r="A366" s="176" t="s">
        <v>968</v>
      </c>
      <c r="B366" s="175">
        <v>0</v>
      </c>
      <c r="C366" s="166">
        <v>0</v>
      </c>
      <c r="E366" s="176" t="s">
        <v>374</v>
      </c>
      <c r="F366" s="182">
        <v>150</v>
      </c>
      <c r="G366" s="63"/>
    </row>
    <row r="367" spans="1:7" ht="14.25" customHeight="1" x14ac:dyDescent="0.2">
      <c r="A367" s="176" t="s">
        <v>832</v>
      </c>
      <c r="B367" s="175">
        <v>0</v>
      </c>
      <c r="C367" s="166">
        <v>0</v>
      </c>
      <c r="E367" s="176" t="s">
        <v>723</v>
      </c>
      <c r="F367" s="185">
        <v>150</v>
      </c>
      <c r="G367" s="63"/>
    </row>
    <row r="368" spans="1:7" ht="14.25" customHeight="1" x14ac:dyDescent="0.2">
      <c r="A368" s="176" t="s">
        <v>969</v>
      </c>
      <c r="B368" s="175">
        <v>18</v>
      </c>
      <c r="C368" s="166">
        <v>18</v>
      </c>
      <c r="E368" s="176" t="s">
        <v>267</v>
      </c>
      <c r="F368" s="182">
        <v>150</v>
      </c>
      <c r="G368" s="63"/>
    </row>
    <row r="369" spans="1:7" ht="14.25" customHeight="1" x14ac:dyDescent="0.2">
      <c r="A369" s="176" t="s">
        <v>970</v>
      </c>
      <c r="B369" s="175">
        <v>0</v>
      </c>
      <c r="C369" s="166">
        <v>0</v>
      </c>
      <c r="E369" s="176" t="s">
        <v>366</v>
      </c>
      <c r="F369" s="182">
        <v>150</v>
      </c>
      <c r="G369" s="63"/>
    </row>
    <row r="370" spans="1:7" ht="14.25" customHeight="1" x14ac:dyDescent="0.2">
      <c r="A370" s="176" t="s">
        <v>429</v>
      </c>
      <c r="B370" s="175">
        <v>0</v>
      </c>
      <c r="C370" s="166">
        <v>15</v>
      </c>
      <c r="E370" s="176" t="s">
        <v>659</v>
      </c>
      <c r="F370" s="182">
        <v>150</v>
      </c>
      <c r="G370" s="63"/>
    </row>
    <row r="371" spans="1:7" ht="14.25" customHeight="1" x14ac:dyDescent="0.2">
      <c r="A371" s="176" t="s">
        <v>901</v>
      </c>
      <c r="B371" s="175">
        <v>0</v>
      </c>
      <c r="C371" s="166">
        <v>0</v>
      </c>
      <c r="E371" s="176" t="s">
        <v>728</v>
      </c>
      <c r="F371" s="182">
        <v>149</v>
      </c>
      <c r="G371" s="63"/>
    </row>
    <row r="372" spans="1:7" ht="14.25" customHeight="1" x14ac:dyDescent="0.2">
      <c r="A372" s="176" t="s">
        <v>315</v>
      </c>
      <c r="B372" s="175">
        <v>351</v>
      </c>
      <c r="C372" s="166">
        <v>474</v>
      </c>
      <c r="E372" s="176" t="s">
        <v>559</v>
      </c>
      <c r="F372" s="182">
        <v>149</v>
      </c>
      <c r="G372" s="63"/>
    </row>
    <row r="373" spans="1:7" ht="14.25" customHeight="1" x14ac:dyDescent="0.2">
      <c r="A373" s="176" t="s">
        <v>348</v>
      </c>
      <c r="B373" s="175">
        <v>120</v>
      </c>
      <c r="C373" s="166">
        <v>120</v>
      </c>
      <c r="E373" s="176" t="s">
        <v>928</v>
      </c>
      <c r="F373" s="182">
        <v>149</v>
      </c>
      <c r="G373" s="63"/>
    </row>
    <row r="374" spans="1:7" ht="14.25" customHeight="1" x14ac:dyDescent="0.2">
      <c r="A374" s="176" t="s">
        <v>224</v>
      </c>
      <c r="B374" s="175">
        <v>2</v>
      </c>
      <c r="C374" s="166">
        <v>110</v>
      </c>
      <c r="E374" s="176" t="s">
        <v>561</v>
      </c>
      <c r="F374" s="182">
        <v>149</v>
      </c>
      <c r="G374" s="63"/>
    </row>
    <row r="375" spans="1:7" ht="14.25" customHeight="1" x14ac:dyDescent="0.2">
      <c r="A375" s="176" t="s">
        <v>971</v>
      </c>
      <c r="B375" s="175">
        <v>0</v>
      </c>
      <c r="C375" s="166">
        <v>0</v>
      </c>
      <c r="E375" s="176" t="s">
        <v>104</v>
      </c>
      <c r="F375" s="182">
        <v>148</v>
      </c>
      <c r="G375" s="63"/>
    </row>
    <row r="376" spans="1:7" ht="14.25" customHeight="1" x14ac:dyDescent="0.2">
      <c r="A376" s="176" t="s">
        <v>279</v>
      </c>
      <c r="B376" s="175">
        <v>50</v>
      </c>
      <c r="C376" s="166">
        <v>50</v>
      </c>
      <c r="E376" s="176" t="s">
        <v>886</v>
      </c>
      <c r="F376" s="182">
        <v>147</v>
      </c>
      <c r="G376" s="63"/>
    </row>
    <row r="377" spans="1:7" ht="14.25" customHeight="1" x14ac:dyDescent="0.2">
      <c r="A377" s="176" t="s">
        <v>131</v>
      </c>
      <c r="B377" s="175">
        <v>322</v>
      </c>
      <c r="C377" s="166">
        <v>322</v>
      </c>
      <c r="E377" s="176" t="s">
        <v>305</v>
      </c>
      <c r="F377" s="182">
        <v>147</v>
      </c>
      <c r="G377" s="63"/>
    </row>
    <row r="378" spans="1:7" ht="14.25" customHeight="1" x14ac:dyDescent="0.2">
      <c r="A378" s="176" t="s">
        <v>775</v>
      </c>
      <c r="B378" s="175">
        <v>0</v>
      </c>
      <c r="C378" s="166">
        <v>0</v>
      </c>
      <c r="E378" s="176" t="s">
        <v>840</v>
      </c>
      <c r="F378" s="182">
        <v>147</v>
      </c>
      <c r="G378" s="63"/>
    </row>
    <row r="379" spans="1:7" ht="14.25" customHeight="1" x14ac:dyDescent="0.2">
      <c r="A379" s="176" t="s">
        <v>316</v>
      </c>
      <c r="B379" s="175">
        <v>0</v>
      </c>
      <c r="C379" s="166">
        <v>66</v>
      </c>
      <c r="E379" s="176" t="s">
        <v>682</v>
      </c>
      <c r="F379" s="182">
        <v>146</v>
      </c>
      <c r="G379" s="63"/>
    </row>
    <row r="380" spans="1:7" ht="14.25" customHeight="1" x14ac:dyDescent="0.2">
      <c r="A380" s="176" t="s">
        <v>972</v>
      </c>
      <c r="B380" s="175">
        <v>0</v>
      </c>
      <c r="C380" s="166">
        <v>0</v>
      </c>
      <c r="E380" s="176" t="s">
        <v>691</v>
      </c>
      <c r="F380" s="182">
        <v>146</v>
      </c>
      <c r="G380" s="63"/>
    </row>
    <row r="381" spans="1:7" ht="14.25" customHeight="1" x14ac:dyDescent="0.2">
      <c r="A381" s="176" t="s">
        <v>430</v>
      </c>
      <c r="B381" s="175">
        <v>68</v>
      </c>
      <c r="C381" s="166">
        <v>68</v>
      </c>
      <c r="E381" s="176" t="s">
        <v>710</v>
      </c>
      <c r="F381" s="182">
        <v>145</v>
      </c>
      <c r="G381" s="63"/>
    </row>
    <row r="382" spans="1:7" ht="14.25" customHeight="1" x14ac:dyDescent="0.2">
      <c r="A382" s="176" t="s">
        <v>364</v>
      </c>
      <c r="B382" s="175">
        <v>0</v>
      </c>
      <c r="C382" s="166">
        <v>211</v>
      </c>
      <c r="E382" s="176" t="s">
        <v>673</v>
      </c>
      <c r="F382" s="182">
        <v>144</v>
      </c>
      <c r="G382" s="63"/>
    </row>
    <row r="383" spans="1:7" ht="14.25" customHeight="1" x14ac:dyDescent="0.2">
      <c r="A383" s="176" t="s">
        <v>304</v>
      </c>
      <c r="B383" s="175">
        <v>0</v>
      </c>
      <c r="C383" s="166">
        <v>108</v>
      </c>
      <c r="E383" s="176" t="s">
        <v>331</v>
      </c>
      <c r="F383" s="182">
        <v>143</v>
      </c>
      <c r="G383" s="63"/>
    </row>
    <row r="384" spans="1:7" ht="14.25" customHeight="1" x14ac:dyDescent="0.2">
      <c r="A384" s="176" t="s">
        <v>331</v>
      </c>
      <c r="B384" s="175">
        <v>156</v>
      </c>
      <c r="C384" s="166">
        <v>167</v>
      </c>
      <c r="E384" s="176" t="s">
        <v>126</v>
      </c>
      <c r="F384" s="182">
        <v>139</v>
      </c>
      <c r="G384" s="63"/>
    </row>
    <row r="385" spans="1:7" ht="14.25" customHeight="1" x14ac:dyDescent="0.2">
      <c r="A385" s="176" t="s">
        <v>581</v>
      </c>
      <c r="B385" s="177">
        <v>127</v>
      </c>
      <c r="C385" s="169">
        <v>127</v>
      </c>
      <c r="E385" s="176" t="s">
        <v>160</v>
      </c>
      <c r="F385" s="183">
        <v>138</v>
      </c>
      <c r="G385" s="63"/>
    </row>
    <row r="386" spans="1:7" ht="14.25" customHeight="1" x14ac:dyDescent="0.2">
      <c r="A386" s="176" t="s">
        <v>729</v>
      </c>
      <c r="B386" s="175">
        <v>15</v>
      </c>
      <c r="C386" s="166">
        <v>15</v>
      </c>
      <c r="E386" s="176" t="s">
        <v>472</v>
      </c>
      <c r="F386" s="182">
        <v>137</v>
      </c>
      <c r="G386" s="63"/>
    </row>
    <row r="387" spans="1:7" ht="14.25" customHeight="1" x14ac:dyDescent="0.2">
      <c r="A387" s="176" t="s">
        <v>833</v>
      </c>
      <c r="B387" s="175">
        <v>0</v>
      </c>
      <c r="C387" s="166">
        <v>0</v>
      </c>
      <c r="E387" s="176" t="s">
        <v>606</v>
      </c>
      <c r="F387" s="183">
        <v>134</v>
      </c>
      <c r="G387" s="63"/>
    </row>
    <row r="388" spans="1:7" ht="14.25" customHeight="1" x14ac:dyDescent="0.2">
      <c r="A388" s="176" t="s">
        <v>454</v>
      </c>
      <c r="B388" s="175">
        <v>52</v>
      </c>
      <c r="C388" s="166">
        <v>163</v>
      </c>
      <c r="E388" s="176" t="s">
        <v>616</v>
      </c>
      <c r="F388" s="182">
        <v>133</v>
      </c>
      <c r="G388" s="63"/>
    </row>
    <row r="389" spans="1:7" ht="14.25" customHeight="1" x14ac:dyDescent="0.2">
      <c r="A389" s="176" t="s">
        <v>776</v>
      </c>
      <c r="B389" s="175">
        <v>202</v>
      </c>
      <c r="C389" s="166">
        <v>202</v>
      </c>
      <c r="E389" s="176" t="s">
        <v>424</v>
      </c>
      <c r="F389" s="182">
        <v>130</v>
      </c>
      <c r="G389" s="63"/>
    </row>
    <row r="390" spans="1:7" ht="14.25" customHeight="1" x14ac:dyDescent="0.2">
      <c r="A390" s="176" t="s">
        <v>680</v>
      </c>
      <c r="B390" s="175">
        <v>11</v>
      </c>
      <c r="C390" s="166">
        <v>56</v>
      </c>
      <c r="E390" s="176" t="s">
        <v>748</v>
      </c>
      <c r="F390" s="182">
        <v>130</v>
      </c>
      <c r="G390" s="63"/>
    </row>
    <row r="391" spans="1:7" ht="14.25" customHeight="1" x14ac:dyDescent="0.2">
      <c r="A391" s="176" t="s">
        <v>455</v>
      </c>
      <c r="B391" s="175">
        <v>0</v>
      </c>
      <c r="C391" s="166">
        <v>0</v>
      </c>
      <c r="E391" s="176" t="s">
        <v>517</v>
      </c>
      <c r="F391" s="182">
        <v>127</v>
      </c>
      <c r="G391" s="63"/>
    </row>
    <row r="392" spans="1:7" ht="14.25" customHeight="1" x14ac:dyDescent="0.2">
      <c r="A392" s="176" t="s">
        <v>225</v>
      </c>
      <c r="B392" s="175">
        <v>6</v>
      </c>
      <c r="C392" s="166">
        <v>14</v>
      </c>
      <c r="E392" s="176" t="s">
        <v>109</v>
      </c>
      <c r="F392" s="182">
        <v>127</v>
      </c>
      <c r="G392" s="63"/>
    </row>
    <row r="393" spans="1:7" ht="14.25" customHeight="1" x14ac:dyDescent="0.2">
      <c r="A393" s="176" t="s">
        <v>973</v>
      </c>
      <c r="B393" s="175">
        <v>0</v>
      </c>
      <c r="C393" s="166">
        <v>0</v>
      </c>
      <c r="E393" s="176" t="s">
        <v>460</v>
      </c>
      <c r="F393" s="182">
        <v>127</v>
      </c>
      <c r="G393" s="63"/>
    </row>
    <row r="394" spans="1:7" ht="14.25" customHeight="1" x14ac:dyDescent="0.2">
      <c r="A394" s="176" t="s">
        <v>902</v>
      </c>
      <c r="B394" s="175">
        <v>106</v>
      </c>
      <c r="C394" s="166">
        <v>106</v>
      </c>
      <c r="E394" s="176" t="s">
        <v>283</v>
      </c>
      <c r="F394" s="182">
        <v>125</v>
      </c>
      <c r="G394" s="63"/>
    </row>
    <row r="395" spans="1:7" ht="14.25" customHeight="1" x14ac:dyDescent="0.2">
      <c r="A395" s="176" t="s">
        <v>903</v>
      </c>
      <c r="B395" s="175">
        <v>0</v>
      </c>
      <c r="C395" s="166">
        <v>0</v>
      </c>
      <c r="E395" s="176" t="s">
        <v>834</v>
      </c>
      <c r="F395" s="182">
        <v>124</v>
      </c>
      <c r="G395" s="63"/>
    </row>
    <row r="396" spans="1:7" ht="14.25" customHeight="1" x14ac:dyDescent="0.2">
      <c r="A396" s="176" t="s">
        <v>642</v>
      </c>
      <c r="B396" s="175">
        <v>305</v>
      </c>
      <c r="C396" s="166">
        <v>305</v>
      </c>
      <c r="E396" s="176" t="s">
        <v>750</v>
      </c>
      <c r="F396" s="182">
        <v>123</v>
      </c>
      <c r="G396" s="63"/>
    </row>
    <row r="397" spans="1:7" ht="14.25" customHeight="1" x14ac:dyDescent="0.2">
      <c r="A397" s="176" t="s">
        <v>396</v>
      </c>
      <c r="B397" s="175">
        <v>199</v>
      </c>
      <c r="C397" s="166">
        <v>199</v>
      </c>
      <c r="E397" s="176" t="s">
        <v>67</v>
      </c>
      <c r="F397" s="182">
        <v>123</v>
      </c>
      <c r="G397" s="63"/>
    </row>
    <row r="398" spans="1:7" ht="14.25" customHeight="1" x14ac:dyDescent="0.2">
      <c r="A398" s="176" t="s">
        <v>431</v>
      </c>
      <c r="B398" s="175">
        <v>109</v>
      </c>
      <c r="C398" s="166">
        <v>134</v>
      </c>
      <c r="E398" s="176" t="s">
        <v>88</v>
      </c>
      <c r="F398" s="182">
        <v>123</v>
      </c>
      <c r="G398" s="63"/>
    </row>
    <row r="399" spans="1:7" ht="14.25" customHeight="1" x14ac:dyDescent="0.2">
      <c r="A399" s="176" t="s">
        <v>617</v>
      </c>
      <c r="B399" s="175">
        <v>0</v>
      </c>
      <c r="C399" s="166">
        <v>519</v>
      </c>
      <c r="E399" s="176" t="s">
        <v>902</v>
      </c>
      <c r="F399" s="182">
        <v>122</v>
      </c>
      <c r="G399" s="63"/>
    </row>
    <row r="400" spans="1:7" ht="14.25" customHeight="1" x14ac:dyDescent="0.2">
      <c r="A400" s="176" t="s">
        <v>305</v>
      </c>
      <c r="B400" s="177">
        <v>0</v>
      </c>
      <c r="C400" s="169">
        <v>147</v>
      </c>
      <c r="E400" s="176" t="s">
        <v>445</v>
      </c>
      <c r="F400" s="182">
        <v>121</v>
      </c>
      <c r="G400" s="63"/>
    </row>
    <row r="401" spans="1:7" ht="14.25" customHeight="1" x14ac:dyDescent="0.2">
      <c r="A401" s="176" t="s">
        <v>553</v>
      </c>
      <c r="B401" s="175">
        <v>127</v>
      </c>
      <c r="C401" s="166">
        <v>127</v>
      </c>
      <c r="E401" s="176" t="s">
        <v>348</v>
      </c>
      <c r="F401" s="182">
        <v>120</v>
      </c>
      <c r="G401" s="63"/>
    </row>
    <row r="402" spans="1:7" ht="14.25" customHeight="1" x14ac:dyDescent="0.2">
      <c r="A402" s="176" t="s">
        <v>32</v>
      </c>
      <c r="B402" s="175">
        <v>0</v>
      </c>
      <c r="C402" s="166">
        <v>282</v>
      </c>
      <c r="E402" s="176" t="s">
        <v>568</v>
      </c>
      <c r="F402" s="182">
        <v>117</v>
      </c>
      <c r="G402" s="63"/>
    </row>
    <row r="403" spans="1:7" ht="14.25" customHeight="1" x14ac:dyDescent="0.2">
      <c r="A403" s="176" t="s">
        <v>974</v>
      </c>
      <c r="B403" s="177">
        <v>17</v>
      </c>
      <c r="C403" s="170">
        <v>17</v>
      </c>
      <c r="E403" s="176" t="s">
        <v>99</v>
      </c>
      <c r="F403" s="182">
        <v>117</v>
      </c>
      <c r="G403" s="63"/>
    </row>
    <row r="404" spans="1:7" ht="14.25" customHeight="1" x14ac:dyDescent="0.2">
      <c r="A404" s="176" t="s">
        <v>904</v>
      </c>
      <c r="B404" s="175">
        <v>1</v>
      </c>
      <c r="C404" s="166">
        <v>1</v>
      </c>
      <c r="E404" s="176" t="s">
        <v>756</v>
      </c>
      <c r="F404" s="182">
        <v>116</v>
      </c>
      <c r="G404" s="63"/>
    </row>
    <row r="405" spans="1:7" ht="14.25" customHeight="1" x14ac:dyDescent="0.2">
      <c r="A405" s="176" t="s">
        <v>527</v>
      </c>
      <c r="B405" s="175">
        <v>20</v>
      </c>
      <c r="C405" s="166">
        <v>20</v>
      </c>
      <c r="E405" s="176" t="s">
        <v>1044</v>
      </c>
      <c r="F405" s="182">
        <v>116</v>
      </c>
      <c r="G405" s="63"/>
    </row>
    <row r="406" spans="1:7" ht="14.25" customHeight="1" x14ac:dyDescent="0.2">
      <c r="A406" s="176" t="s">
        <v>777</v>
      </c>
      <c r="B406" s="175">
        <v>14</v>
      </c>
      <c r="C406" s="166">
        <v>14</v>
      </c>
      <c r="E406" s="176" t="s">
        <v>866</v>
      </c>
      <c r="F406" s="182">
        <v>116</v>
      </c>
      <c r="G406" s="63"/>
    </row>
    <row r="407" spans="1:7" ht="14.25" customHeight="1" x14ac:dyDescent="0.2">
      <c r="A407" s="176" t="s">
        <v>834</v>
      </c>
      <c r="B407" s="175">
        <v>0</v>
      </c>
      <c r="C407" s="166">
        <v>0</v>
      </c>
      <c r="E407" s="176" t="s">
        <v>431</v>
      </c>
      <c r="F407" s="182">
        <v>115</v>
      </c>
      <c r="G407" s="63"/>
    </row>
    <row r="408" spans="1:7" ht="14.25" customHeight="1" x14ac:dyDescent="0.2">
      <c r="A408" s="176" t="s">
        <v>226</v>
      </c>
      <c r="B408" s="175">
        <v>23469</v>
      </c>
      <c r="C408" s="166">
        <v>23549</v>
      </c>
      <c r="E408" s="176" t="s">
        <v>15</v>
      </c>
      <c r="F408" s="184">
        <v>115</v>
      </c>
      <c r="G408" s="63"/>
    </row>
    <row r="409" spans="1:7" ht="14.25" customHeight="1" x14ac:dyDescent="0.2">
      <c r="A409" s="176" t="s">
        <v>681</v>
      </c>
      <c r="B409" s="175">
        <v>6897</v>
      </c>
      <c r="C409" s="167">
        <v>6897</v>
      </c>
      <c r="E409" s="176" t="s">
        <v>119</v>
      </c>
      <c r="F409" s="182">
        <v>111</v>
      </c>
      <c r="G409" s="63"/>
    </row>
    <row r="410" spans="1:7" ht="14.25" customHeight="1" x14ac:dyDescent="0.2">
      <c r="A410" s="176" t="s">
        <v>643</v>
      </c>
      <c r="B410" s="175">
        <v>153</v>
      </c>
      <c r="C410" s="166">
        <v>199</v>
      </c>
      <c r="E410" s="176" t="s">
        <v>421</v>
      </c>
      <c r="F410" s="182">
        <v>110</v>
      </c>
      <c r="G410" s="63"/>
    </row>
    <row r="411" spans="1:7" ht="14.25" customHeight="1" x14ac:dyDescent="0.2">
      <c r="A411" s="176" t="s">
        <v>33</v>
      </c>
      <c r="B411" s="175">
        <v>11</v>
      </c>
      <c r="C411" s="166">
        <v>375</v>
      </c>
      <c r="E411" s="176" t="s">
        <v>224</v>
      </c>
      <c r="F411" s="182">
        <v>110</v>
      </c>
      <c r="G411" s="63"/>
    </row>
    <row r="412" spans="1:7" ht="14.25" customHeight="1" x14ac:dyDescent="0.2">
      <c r="A412" s="176" t="s">
        <v>778</v>
      </c>
      <c r="B412" s="175">
        <v>3783</v>
      </c>
      <c r="C412" s="166">
        <v>3783</v>
      </c>
      <c r="E412" s="176" t="s">
        <v>593</v>
      </c>
      <c r="F412" s="182">
        <v>110</v>
      </c>
      <c r="G412" s="63"/>
    </row>
    <row r="413" spans="1:7" ht="14.25" customHeight="1" x14ac:dyDescent="0.2">
      <c r="A413" s="176" t="s">
        <v>280</v>
      </c>
      <c r="B413" s="175">
        <v>83</v>
      </c>
      <c r="C413" s="166">
        <v>83</v>
      </c>
      <c r="E413" s="176" t="s">
        <v>484</v>
      </c>
      <c r="F413" s="182">
        <v>109</v>
      </c>
      <c r="G413" s="63"/>
    </row>
    <row r="414" spans="1:7" ht="14.25" customHeight="1" x14ac:dyDescent="0.2">
      <c r="A414" s="176" t="s">
        <v>835</v>
      </c>
      <c r="B414" s="175">
        <v>634</v>
      </c>
      <c r="C414" s="166">
        <v>634</v>
      </c>
      <c r="E414" s="176" t="s">
        <v>304</v>
      </c>
      <c r="F414" s="182">
        <v>108</v>
      </c>
      <c r="G414" s="63"/>
    </row>
    <row r="415" spans="1:7" ht="14.25" customHeight="1" x14ac:dyDescent="0.2">
      <c r="A415" s="176" t="s">
        <v>281</v>
      </c>
      <c r="B415" s="175">
        <v>509</v>
      </c>
      <c r="C415" s="166">
        <v>583</v>
      </c>
      <c r="E415" s="176" t="s">
        <v>566</v>
      </c>
      <c r="F415" s="182">
        <v>106</v>
      </c>
      <c r="G415" s="63"/>
    </row>
    <row r="416" spans="1:7" ht="14.25" customHeight="1" x14ac:dyDescent="0.2">
      <c r="A416" s="176" t="s">
        <v>332</v>
      </c>
      <c r="B416" s="175">
        <v>43</v>
      </c>
      <c r="C416" s="166">
        <v>100</v>
      </c>
      <c r="E416" s="176" t="s">
        <v>548</v>
      </c>
      <c r="F416" s="182">
        <v>106</v>
      </c>
      <c r="G416" s="63"/>
    </row>
    <row r="417" spans="1:7" ht="14.25" customHeight="1" x14ac:dyDescent="0.2">
      <c r="A417" s="176" t="s">
        <v>682</v>
      </c>
      <c r="B417" s="175">
        <v>7</v>
      </c>
      <c r="C417" s="166">
        <v>146</v>
      </c>
      <c r="E417" s="176" t="s">
        <v>145</v>
      </c>
      <c r="F417" s="182">
        <v>103</v>
      </c>
      <c r="G417" s="63"/>
    </row>
    <row r="418" spans="1:7" ht="14.25" customHeight="1" x14ac:dyDescent="0.2">
      <c r="A418" s="176" t="s">
        <v>190</v>
      </c>
      <c r="B418" s="175">
        <v>50</v>
      </c>
      <c r="C418" s="166">
        <v>50</v>
      </c>
      <c r="E418" s="176" t="s">
        <v>717</v>
      </c>
      <c r="F418" s="182">
        <v>102</v>
      </c>
      <c r="G418" s="63"/>
    </row>
    <row r="419" spans="1:7" ht="14.25" customHeight="1" x14ac:dyDescent="0.2">
      <c r="A419" s="176" t="s">
        <v>975</v>
      </c>
      <c r="B419" s="175">
        <v>0</v>
      </c>
      <c r="C419" s="166">
        <v>0</v>
      </c>
      <c r="E419" s="176" t="s">
        <v>865</v>
      </c>
      <c r="F419" s="182">
        <v>101</v>
      </c>
      <c r="G419" s="63"/>
    </row>
    <row r="420" spans="1:7" ht="14.25" customHeight="1" x14ac:dyDescent="0.2">
      <c r="A420" s="176" t="s">
        <v>554</v>
      </c>
      <c r="B420" s="175">
        <v>20</v>
      </c>
      <c r="C420" s="166">
        <v>20</v>
      </c>
      <c r="E420" s="176" t="s">
        <v>219</v>
      </c>
      <c r="F420" s="182">
        <v>100</v>
      </c>
      <c r="G420" s="63"/>
    </row>
    <row r="421" spans="1:7" ht="14.25" customHeight="1" x14ac:dyDescent="0.2">
      <c r="A421" s="176" t="s">
        <v>432</v>
      </c>
      <c r="B421" s="175">
        <v>145</v>
      </c>
      <c r="C421" s="166">
        <v>150</v>
      </c>
      <c r="E421" s="176" t="s">
        <v>332</v>
      </c>
      <c r="F421" s="182">
        <v>100</v>
      </c>
      <c r="G421" s="63"/>
    </row>
    <row r="422" spans="1:7" ht="14.25" customHeight="1" x14ac:dyDescent="0.2">
      <c r="A422" s="176" t="s">
        <v>836</v>
      </c>
      <c r="B422" s="175">
        <v>13</v>
      </c>
      <c r="C422" s="166">
        <v>13</v>
      </c>
      <c r="E422" s="176" t="s">
        <v>537</v>
      </c>
      <c r="F422" s="182">
        <v>100</v>
      </c>
      <c r="G422" s="63"/>
    </row>
    <row r="423" spans="1:7" ht="14.25" customHeight="1" x14ac:dyDescent="0.2">
      <c r="A423" s="176" t="s">
        <v>837</v>
      </c>
      <c r="B423" s="175">
        <v>0</v>
      </c>
      <c r="C423" s="166">
        <v>0</v>
      </c>
      <c r="E423" s="176" t="s">
        <v>698</v>
      </c>
      <c r="F423" s="184">
        <v>100</v>
      </c>
      <c r="G423" s="63"/>
    </row>
    <row r="424" spans="1:7" ht="14.25" customHeight="1" x14ac:dyDescent="0.2">
      <c r="A424" s="176" t="s">
        <v>730</v>
      </c>
      <c r="B424" s="175">
        <v>54</v>
      </c>
      <c r="C424" s="166">
        <v>54</v>
      </c>
      <c r="E424" s="176" t="s">
        <v>871</v>
      </c>
      <c r="F424" s="183">
        <v>100</v>
      </c>
      <c r="G424" s="63"/>
    </row>
    <row r="425" spans="1:7" ht="14.25" customHeight="1" x14ac:dyDescent="0.2">
      <c r="A425" s="176" t="s">
        <v>905</v>
      </c>
      <c r="B425" s="175">
        <v>0</v>
      </c>
      <c r="C425" s="166">
        <v>0</v>
      </c>
      <c r="E425" s="176" t="s">
        <v>663</v>
      </c>
      <c r="F425" s="182">
        <v>100</v>
      </c>
      <c r="G425" s="63"/>
    </row>
    <row r="426" spans="1:7" ht="14.25" customHeight="1" x14ac:dyDescent="0.2">
      <c r="A426" s="176" t="s">
        <v>146</v>
      </c>
      <c r="B426" s="175">
        <v>0</v>
      </c>
      <c r="C426" s="166">
        <v>600</v>
      </c>
      <c r="E426" s="176" t="s">
        <v>264</v>
      </c>
      <c r="F426" s="182">
        <v>99</v>
      </c>
      <c r="G426" s="63"/>
    </row>
    <row r="427" spans="1:7" ht="14.25" customHeight="1" x14ac:dyDescent="0.2">
      <c r="A427" s="176" t="s">
        <v>976</v>
      </c>
      <c r="B427" s="175">
        <v>0</v>
      </c>
      <c r="C427" s="166">
        <v>0</v>
      </c>
      <c r="E427" s="176" t="s">
        <v>550</v>
      </c>
      <c r="F427" s="182">
        <v>97</v>
      </c>
      <c r="G427" s="63"/>
    </row>
    <row r="428" spans="1:7" ht="14.25" customHeight="1" x14ac:dyDescent="0.2">
      <c r="A428" s="176" t="s">
        <v>906</v>
      </c>
      <c r="B428" s="175">
        <v>0</v>
      </c>
      <c r="C428" s="166">
        <v>0</v>
      </c>
      <c r="E428" s="176" t="s">
        <v>585</v>
      </c>
      <c r="F428" s="182">
        <v>97</v>
      </c>
      <c r="G428" s="63"/>
    </row>
    <row r="429" spans="1:7" ht="14.25" customHeight="1" x14ac:dyDescent="0.2">
      <c r="A429" s="176" t="s">
        <v>907</v>
      </c>
      <c r="B429" s="175">
        <v>0</v>
      </c>
      <c r="C429" s="166">
        <v>0</v>
      </c>
      <c r="E429" s="176" t="s">
        <v>1040</v>
      </c>
      <c r="F429" s="182">
        <v>96</v>
      </c>
      <c r="G429" s="63"/>
    </row>
    <row r="430" spans="1:7" ht="14.25" customHeight="1" x14ac:dyDescent="0.2">
      <c r="A430" s="176" t="s">
        <v>63</v>
      </c>
      <c r="B430" s="175">
        <v>0</v>
      </c>
      <c r="C430" s="166">
        <v>18</v>
      </c>
      <c r="E430" s="176" t="s">
        <v>276</v>
      </c>
      <c r="F430" s="182">
        <v>96</v>
      </c>
      <c r="G430" s="63"/>
    </row>
    <row r="431" spans="1:7" ht="14.25" customHeight="1" x14ac:dyDescent="0.2">
      <c r="A431" s="176" t="s">
        <v>34</v>
      </c>
      <c r="B431" s="175">
        <v>4597</v>
      </c>
      <c r="C431" s="166">
        <v>4597</v>
      </c>
      <c r="E431" s="176" t="s">
        <v>589</v>
      </c>
      <c r="F431" s="182">
        <v>96</v>
      </c>
      <c r="G431" s="63"/>
    </row>
    <row r="432" spans="1:7" ht="14.25" customHeight="1" x14ac:dyDescent="0.2">
      <c r="A432" s="176" t="s">
        <v>977</v>
      </c>
      <c r="B432" s="175">
        <v>0</v>
      </c>
      <c r="C432" s="166">
        <v>0</v>
      </c>
      <c r="E432" s="176" t="s">
        <v>790</v>
      </c>
      <c r="F432" s="182">
        <v>96</v>
      </c>
      <c r="G432" s="63"/>
    </row>
    <row r="433" spans="1:7" ht="14.25" customHeight="1" x14ac:dyDescent="0.2">
      <c r="A433" s="176" t="s">
        <v>191</v>
      </c>
      <c r="B433" s="175">
        <v>18</v>
      </c>
      <c r="C433" s="166">
        <v>316</v>
      </c>
      <c r="E433" s="176" t="s">
        <v>622</v>
      </c>
      <c r="F433" s="182">
        <v>94</v>
      </c>
      <c r="G433" s="63"/>
    </row>
    <row r="434" spans="1:7" ht="14.25" customHeight="1" x14ac:dyDescent="0.2">
      <c r="A434" s="176" t="s">
        <v>731</v>
      </c>
      <c r="B434" s="175">
        <v>154</v>
      </c>
      <c r="C434" s="166">
        <v>154</v>
      </c>
      <c r="E434" s="176" t="s">
        <v>500</v>
      </c>
      <c r="F434" s="182">
        <v>94</v>
      </c>
      <c r="G434" s="63"/>
    </row>
    <row r="435" spans="1:7" ht="14.25" customHeight="1" x14ac:dyDescent="0.2">
      <c r="A435" s="176" t="s">
        <v>779</v>
      </c>
      <c r="B435" s="175">
        <v>0</v>
      </c>
      <c r="C435" s="166">
        <v>0</v>
      </c>
      <c r="E435" s="176" t="s">
        <v>387</v>
      </c>
      <c r="F435" s="182">
        <v>93</v>
      </c>
      <c r="G435" s="63"/>
    </row>
    <row r="436" spans="1:7" ht="14.25" customHeight="1" x14ac:dyDescent="0.2">
      <c r="A436" s="176" t="s">
        <v>489</v>
      </c>
      <c r="B436" s="175">
        <v>44</v>
      </c>
      <c r="C436" s="166">
        <v>46</v>
      </c>
      <c r="E436" s="176" t="s">
        <v>804</v>
      </c>
      <c r="F436" s="182">
        <v>93</v>
      </c>
      <c r="G436" s="63"/>
    </row>
    <row r="437" spans="1:7" ht="14.25" customHeight="1" x14ac:dyDescent="0.2">
      <c r="A437" s="176" t="s">
        <v>154</v>
      </c>
      <c r="B437" s="175">
        <v>0</v>
      </c>
      <c r="C437" s="166">
        <v>66</v>
      </c>
      <c r="E437" s="176" t="s">
        <v>108</v>
      </c>
      <c r="F437" s="182">
        <v>92</v>
      </c>
      <c r="G437" s="63"/>
    </row>
    <row r="438" spans="1:7" ht="14.25" customHeight="1" x14ac:dyDescent="0.2">
      <c r="A438" s="176" t="s">
        <v>780</v>
      </c>
      <c r="B438" s="175">
        <v>0</v>
      </c>
      <c r="C438" s="166">
        <v>0</v>
      </c>
      <c r="E438" s="176" t="s">
        <v>422</v>
      </c>
      <c r="F438" s="182">
        <v>91</v>
      </c>
      <c r="G438" s="63"/>
    </row>
    <row r="439" spans="1:7" ht="14.25" customHeight="1" x14ac:dyDescent="0.2">
      <c r="A439" s="176" t="s">
        <v>908</v>
      </c>
      <c r="B439" s="175">
        <v>0</v>
      </c>
      <c r="C439" s="166">
        <v>0</v>
      </c>
      <c r="E439" s="176" t="s">
        <v>100</v>
      </c>
      <c r="F439" s="182">
        <v>91</v>
      </c>
      <c r="G439" s="63"/>
    </row>
    <row r="440" spans="1:7" ht="14.25" customHeight="1" x14ac:dyDescent="0.2">
      <c r="A440" s="176" t="s">
        <v>528</v>
      </c>
      <c r="B440" s="175">
        <v>1</v>
      </c>
      <c r="C440" s="166">
        <v>1</v>
      </c>
      <c r="E440" s="176" t="s">
        <v>488</v>
      </c>
      <c r="F440" s="182">
        <v>91</v>
      </c>
      <c r="G440" s="63"/>
    </row>
    <row r="441" spans="1:7" ht="14.25" customHeight="1" x14ac:dyDescent="0.2">
      <c r="A441" s="176" t="s">
        <v>555</v>
      </c>
      <c r="B441" s="175">
        <v>9</v>
      </c>
      <c r="C441" s="166">
        <v>9</v>
      </c>
      <c r="E441" s="176" t="s">
        <v>200</v>
      </c>
      <c r="F441" s="182">
        <v>91</v>
      </c>
      <c r="G441" s="63"/>
    </row>
    <row r="442" spans="1:7" ht="14.25" customHeight="1" x14ac:dyDescent="0.2">
      <c r="A442" s="176" t="s">
        <v>397</v>
      </c>
      <c r="B442" s="175">
        <v>0</v>
      </c>
      <c r="C442" s="166">
        <v>1</v>
      </c>
      <c r="E442" s="176" t="s">
        <v>546</v>
      </c>
      <c r="F442" s="182">
        <v>90</v>
      </c>
      <c r="G442" s="63"/>
    </row>
    <row r="443" spans="1:7" ht="14.25" customHeight="1" x14ac:dyDescent="0.2">
      <c r="A443" s="176" t="s">
        <v>233</v>
      </c>
      <c r="B443" s="175">
        <v>0</v>
      </c>
      <c r="C443" s="166">
        <v>1</v>
      </c>
      <c r="E443" s="176" t="s">
        <v>580</v>
      </c>
      <c r="F443" s="182">
        <v>90</v>
      </c>
      <c r="G443" s="63"/>
    </row>
    <row r="444" spans="1:7" ht="14.25" customHeight="1" x14ac:dyDescent="0.2">
      <c r="A444" s="176" t="s">
        <v>683</v>
      </c>
      <c r="B444" s="175">
        <v>477</v>
      </c>
      <c r="C444" s="166">
        <v>481</v>
      </c>
      <c r="E444" s="176" t="s">
        <v>779</v>
      </c>
      <c r="F444" s="182">
        <v>90</v>
      </c>
      <c r="G444" s="63"/>
    </row>
    <row r="445" spans="1:7" ht="14.25" customHeight="1" x14ac:dyDescent="0.2">
      <c r="A445" s="176" t="s">
        <v>644</v>
      </c>
      <c r="B445" s="175">
        <v>40</v>
      </c>
      <c r="C445" s="166">
        <v>40</v>
      </c>
      <c r="E445" s="176" t="s">
        <v>138</v>
      </c>
      <c r="F445" s="182">
        <v>90</v>
      </c>
      <c r="G445" s="63"/>
    </row>
    <row r="446" spans="1:7" ht="14.25" customHeight="1" x14ac:dyDescent="0.2">
      <c r="A446" s="176" t="s">
        <v>398</v>
      </c>
      <c r="B446" s="175">
        <v>207</v>
      </c>
      <c r="C446" s="166">
        <v>207</v>
      </c>
      <c r="E446" s="176" t="s">
        <v>1046</v>
      </c>
      <c r="F446" s="182">
        <v>88</v>
      </c>
      <c r="G446" s="63"/>
    </row>
    <row r="447" spans="1:7" ht="14.25" customHeight="1" x14ac:dyDescent="0.2">
      <c r="A447" s="176" t="s">
        <v>35</v>
      </c>
      <c r="B447" s="175">
        <v>175</v>
      </c>
      <c r="C447" s="166">
        <v>175</v>
      </c>
      <c r="E447" s="176" t="s">
        <v>645</v>
      </c>
      <c r="F447" s="182">
        <v>88</v>
      </c>
      <c r="G447" s="63"/>
    </row>
    <row r="448" spans="1:7" ht="14.25" customHeight="1" x14ac:dyDescent="0.2">
      <c r="A448" s="176" t="s">
        <v>265</v>
      </c>
      <c r="B448" s="175">
        <v>0</v>
      </c>
      <c r="C448" s="166">
        <v>1950</v>
      </c>
      <c r="E448" s="176" t="s">
        <v>75</v>
      </c>
      <c r="F448" s="182">
        <v>87</v>
      </c>
      <c r="G448" s="63"/>
    </row>
    <row r="449" spans="1:7" ht="14.25" customHeight="1" x14ac:dyDescent="0.2">
      <c r="A449" s="176" t="s">
        <v>529</v>
      </c>
      <c r="B449" s="175">
        <v>60</v>
      </c>
      <c r="C449" s="166">
        <v>60</v>
      </c>
      <c r="E449" s="176" t="s">
        <v>222</v>
      </c>
      <c r="F449" s="182">
        <v>87</v>
      </c>
      <c r="G449" s="63"/>
    </row>
    <row r="450" spans="1:7" ht="14.25" customHeight="1" x14ac:dyDescent="0.2">
      <c r="A450" s="176" t="s">
        <v>909</v>
      </c>
      <c r="B450" s="175">
        <v>0</v>
      </c>
      <c r="C450" s="166">
        <v>0</v>
      </c>
      <c r="E450" s="176" t="s">
        <v>408</v>
      </c>
      <c r="F450" s="182">
        <v>85</v>
      </c>
      <c r="G450" s="63"/>
    </row>
    <row r="451" spans="1:7" ht="14.25" customHeight="1" x14ac:dyDescent="0.2">
      <c r="A451" s="176" t="s">
        <v>490</v>
      </c>
      <c r="B451" s="175">
        <v>2427</v>
      </c>
      <c r="C451" s="166">
        <v>2427</v>
      </c>
      <c r="E451" s="176" t="s">
        <v>194</v>
      </c>
      <c r="F451" s="182">
        <v>84</v>
      </c>
      <c r="G451" s="63"/>
    </row>
    <row r="452" spans="1:7" ht="14.25" customHeight="1" x14ac:dyDescent="0.2">
      <c r="A452" s="176" t="s">
        <v>64</v>
      </c>
      <c r="B452" s="175">
        <v>8988</v>
      </c>
      <c r="C452" s="166">
        <v>9078</v>
      </c>
      <c r="E452" s="176" t="s">
        <v>539</v>
      </c>
      <c r="F452" s="182">
        <v>84</v>
      </c>
      <c r="G452" s="63"/>
    </row>
    <row r="453" spans="1:7" ht="14.25" customHeight="1" x14ac:dyDescent="0.2">
      <c r="A453" s="176" t="s">
        <v>618</v>
      </c>
      <c r="B453" s="175">
        <v>0</v>
      </c>
      <c r="C453" s="166">
        <v>37</v>
      </c>
      <c r="E453" s="176" t="s">
        <v>547</v>
      </c>
      <c r="F453" s="182">
        <v>83</v>
      </c>
      <c r="G453" s="63"/>
    </row>
    <row r="454" spans="1:7" ht="14.25" customHeight="1" x14ac:dyDescent="0.2">
      <c r="A454" s="176" t="s">
        <v>684</v>
      </c>
      <c r="B454" s="175">
        <v>62</v>
      </c>
      <c r="C454" s="166">
        <v>62</v>
      </c>
      <c r="E454" s="176" t="s">
        <v>280</v>
      </c>
      <c r="F454" s="182">
        <v>83</v>
      </c>
      <c r="G454" s="63"/>
    </row>
    <row r="455" spans="1:7" ht="14.25" customHeight="1" x14ac:dyDescent="0.2">
      <c r="A455" s="176" t="s">
        <v>978</v>
      </c>
      <c r="B455" s="175">
        <v>0</v>
      </c>
      <c r="C455" s="166">
        <v>0</v>
      </c>
      <c r="E455" s="176" t="s">
        <v>157</v>
      </c>
      <c r="F455" s="182">
        <v>83</v>
      </c>
      <c r="G455" s="63"/>
    </row>
    <row r="456" spans="1:7" ht="14.25" customHeight="1" x14ac:dyDescent="0.2">
      <c r="A456" s="176" t="s">
        <v>910</v>
      </c>
      <c r="B456" s="175">
        <v>14</v>
      </c>
      <c r="C456" s="166">
        <v>14</v>
      </c>
      <c r="E456" s="176" t="s">
        <v>85</v>
      </c>
      <c r="F456" s="182">
        <v>83</v>
      </c>
      <c r="G456" s="63"/>
    </row>
    <row r="457" spans="1:7" ht="14.25" customHeight="1" x14ac:dyDescent="0.2">
      <c r="A457" s="176" t="s">
        <v>349</v>
      </c>
      <c r="B457" s="177">
        <v>34</v>
      </c>
      <c r="C457" s="169">
        <v>140</v>
      </c>
      <c r="E457" s="176" t="s">
        <v>623</v>
      </c>
      <c r="F457" s="182">
        <v>82</v>
      </c>
      <c r="G457" s="63"/>
    </row>
    <row r="458" spans="1:7" ht="14.25" customHeight="1" x14ac:dyDescent="0.2">
      <c r="A458" s="176" t="s">
        <v>838</v>
      </c>
      <c r="B458" s="175">
        <v>0</v>
      </c>
      <c r="C458" s="166">
        <v>0</v>
      </c>
      <c r="E458" s="176" t="s">
        <v>144</v>
      </c>
      <c r="F458" s="182">
        <v>81</v>
      </c>
      <c r="G458" s="63"/>
    </row>
    <row r="459" spans="1:7" ht="14.25" customHeight="1" x14ac:dyDescent="0.2">
      <c r="A459" s="176" t="s">
        <v>839</v>
      </c>
      <c r="B459" s="175">
        <v>0</v>
      </c>
      <c r="C459" s="166">
        <v>0</v>
      </c>
      <c r="E459" s="176" t="s">
        <v>678</v>
      </c>
      <c r="F459" s="182">
        <v>81</v>
      </c>
      <c r="G459" s="63"/>
    </row>
    <row r="460" spans="1:7" ht="14.25" customHeight="1" x14ac:dyDescent="0.2">
      <c r="A460" s="176" t="s">
        <v>350</v>
      </c>
      <c r="B460" s="175">
        <v>0</v>
      </c>
      <c r="C460" s="166">
        <v>18</v>
      </c>
      <c r="E460" s="176" t="s">
        <v>918</v>
      </c>
      <c r="F460" s="182">
        <v>81</v>
      </c>
      <c r="G460" s="63"/>
    </row>
    <row r="461" spans="1:7" ht="14.25" customHeight="1" x14ac:dyDescent="0.2">
      <c r="A461" s="176" t="s">
        <v>840</v>
      </c>
      <c r="B461" s="175">
        <v>75</v>
      </c>
      <c r="C461" s="166">
        <v>75</v>
      </c>
      <c r="E461" s="176" t="s">
        <v>327</v>
      </c>
      <c r="F461" s="182">
        <v>77</v>
      </c>
      <c r="G461" s="63"/>
    </row>
    <row r="462" spans="1:7" ht="14.25" customHeight="1" x14ac:dyDescent="0.2">
      <c r="A462" s="176" t="s">
        <v>979</v>
      </c>
      <c r="B462" s="175">
        <v>0</v>
      </c>
      <c r="C462" s="166">
        <v>0</v>
      </c>
      <c r="E462" s="176" t="s">
        <v>700</v>
      </c>
      <c r="F462" s="185">
        <v>77</v>
      </c>
      <c r="G462" s="63"/>
    </row>
    <row r="463" spans="1:7" ht="14.25" customHeight="1" x14ac:dyDescent="0.2">
      <c r="A463" s="176" t="s">
        <v>309</v>
      </c>
      <c r="B463" s="175">
        <v>508</v>
      </c>
      <c r="C463" s="166">
        <v>508</v>
      </c>
      <c r="E463" s="176" t="s">
        <v>401</v>
      </c>
      <c r="F463" s="182">
        <v>76</v>
      </c>
      <c r="G463" s="63"/>
    </row>
    <row r="464" spans="1:7" ht="14.25" customHeight="1" x14ac:dyDescent="0.2">
      <c r="A464" s="176" t="s">
        <v>65</v>
      </c>
      <c r="B464" s="175">
        <v>302</v>
      </c>
      <c r="C464" s="166">
        <v>302</v>
      </c>
      <c r="E464" s="176" t="s">
        <v>414</v>
      </c>
      <c r="F464" s="182">
        <v>76</v>
      </c>
      <c r="G464" s="63"/>
    </row>
    <row r="465" spans="1:7" ht="14.25" customHeight="1" x14ac:dyDescent="0.2">
      <c r="A465" s="176" t="s">
        <v>479</v>
      </c>
      <c r="B465" s="175">
        <v>7</v>
      </c>
      <c r="C465" s="166">
        <v>7</v>
      </c>
      <c r="E465" s="176" t="s">
        <v>983</v>
      </c>
      <c r="F465" s="182">
        <v>75</v>
      </c>
      <c r="G465" s="63"/>
    </row>
    <row r="466" spans="1:7" ht="14.25" customHeight="1" x14ac:dyDescent="0.2">
      <c r="A466" s="176" t="s">
        <v>530</v>
      </c>
      <c r="B466" s="175">
        <v>27</v>
      </c>
      <c r="C466" s="166">
        <v>27</v>
      </c>
      <c r="E466" s="176" t="s">
        <v>1087</v>
      </c>
      <c r="F466" s="182">
        <v>75</v>
      </c>
      <c r="G466" s="63"/>
    </row>
    <row r="467" spans="1:7" ht="14.25" customHeight="1" x14ac:dyDescent="0.2">
      <c r="A467" s="176" t="s">
        <v>234</v>
      </c>
      <c r="B467" s="175">
        <v>0</v>
      </c>
      <c r="C467" s="166">
        <v>62</v>
      </c>
      <c r="E467" s="176" t="s">
        <v>133</v>
      </c>
      <c r="F467" s="182">
        <v>71</v>
      </c>
      <c r="G467" s="63"/>
    </row>
    <row r="468" spans="1:7" ht="14.25" customHeight="1" x14ac:dyDescent="0.2">
      <c r="A468" s="176" t="s">
        <v>399</v>
      </c>
      <c r="B468" s="175">
        <v>55</v>
      </c>
      <c r="C468" s="166">
        <v>55</v>
      </c>
      <c r="E468" s="176" t="s">
        <v>435</v>
      </c>
      <c r="F468" s="182">
        <v>71</v>
      </c>
      <c r="G468" s="63"/>
    </row>
    <row r="469" spans="1:7" ht="14.25" customHeight="1" x14ac:dyDescent="0.2">
      <c r="A469" s="176" t="s">
        <v>980</v>
      </c>
      <c r="B469" s="175">
        <v>0</v>
      </c>
      <c r="C469" s="166">
        <v>0</v>
      </c>
      <c r="E469" s="176" t="s">
        <v>83</v>
      </c>
      <c r="F469" s="182">
        <v>71</v>
      </c>
      <c r="G469" s="63"/>
    </row>
    <row r="470" spans="1:7" ht="14.25" customHeight="1" x14ac:dyDescent="0.2">
      <c r="A470" s="176" t="s">
        <v>102</v>
      </c>
      <c r="B470" s="175">
        <v>0</v>
      </c>
      <c r="C470" s="166">
        <v>15</v>
      </c>
      <c r="E470" s="176" t="s">
        <v>648</v>
      </c>
      <c r="F470" s="182">
        <v>70</v>
      </c>
      <c r="G470" s="63"/>
    </row>
    <row r="471" spans="1:7" ht="14.25" customHeight="1" x14ac:dyDescent="0.2">
      <c r="A471" s="176" t="s">
        <v>36</v>
      </c>
      <c r="B471" s="175">
        <v>1504</v>
      </c>
      <c r="C471" s="166">
        <v>1923</v>
      </c>
      <c r="E471" s="176" t="s">
        <v>430</v>
      </c>
      <c r="F471" s="182">
        <v>68</v>
      </c>
      <c r="G471" s="63"/>
    </row>
    <row r="472" spans="1:7" ht="14.25" customHeight="1" x14ac:dyDescent="0.2">
      <c r="A472" s="176" t="s">
        <v>79</v>
      </c>
      <c r="B472" s="175">
        <v>0</v>
      </c>
      <c r="C472" s="166">
        <v>3813</v>
      </c>
      <c r="E472" s="176" t="s">
        <v>1060</v>
      </c>
      <c r="F472" s="182">
        <v>68</v>
      </c>
      <c r="G472" s="63"/>
    </row>
    <row r="473" spans="1:7" ht="14.25" customHeight="1" x14ac:dyDescent="0.2">
      <c r="A473" s="176" t="s">
        <v>582</v>
      </c>
      <c r="B473" s="175">
        <v>51</v>
      </c>
      <c r="C473" s="166">
        <v>51</v>
      </c>
      <c r="E473" s="176" t="s">
        <v>262</v>
      </c>
      <c r="F473" s="182">
        <v>66</v>
      </c>
      <c r="G473" s="63"/>
    </row>
    <row r="474" spans="1:7" ht="14.25" customHeight="1" x14ac:dyDescent="0.2">
      <c r="A474" s="176" t="s">
        <v>911</v>
      </c>
      <c r="B474" s="175">
        <v>0</v>
      </c>
      <c r="C474" s="166">
        <v>0</v>
      </c>
      <c r="E474" s="176" t="s">
        <v>316</v>
      </c>
      <c r="F474" s="182">
        <v>66</v>
      </c>
      <c r="G474" s="63"/>
    </row>
    <row r="475" spans="1:7" ht="14.25" customHeight="1" x14ac:dyDescent="0.2">
      <c r="A475" s="176" t="s">
        <v>80</v>
      </c>
      <c r="B475" s="175">
        <v>0</v>
      </c>
      <c r="C475" s="166">
        <v>26</v>
      </c>
      <c r="E475" s="176" t="s">
        <v>464</v>
      </c>
      <c r="F475" s="182">
        <v>66</v>
      </c>
      <c r="G475" s="63"/>
    </row>
    <row r="476" spans="1:7" ht="14.25" customHeight="1" x14ac:dyDescent="0.2">
      <c r="A476" s="176" t="s">
        <v>981</v>
      </c>
      <c r="B476" s="175">
        <v>0</v>
      </c>
      <c r="C476" s="166">
        <v>0</v>
      </c>
      <c r="E476" s="176" t="s">
        <v>444</v>
      </c>
      <c r="F476" s="182">
        <v>66</v>
      </c>
      <c r="G476" s="63"/>
    </row>
    <row r="477" spans="1:7" ht="14.25" customHeight="1" x14ac:dyDescent="0.2">
      <c r="A477" s="176" t="s">
        <v>531</v>
      </c>
      <c r="B477" s="175">
        <v>50</v>
      </c>
      <c r="C477" s="166">
        <v>50</v>
      </c>
      <c r="E477" s="176" t="s">
        <v>220</v>
      </c>
      <c r="F477" s="182">
        <v>63</v>
      </c>
      <c r="G477" s="63"/>
    </row>
    <row r="478" spans="1:7" ht="14.25" customHeight="1" x14ac:dyDescent="0.2">
      <c r="A478" s="176" t="s">
        <v>645</v>
      </c>
      <c r="B478" s="175">
        <v>88</v>
      </c>
      <c r="C478" s="166">
        <v>88</v>
      </c>
      <c r="E478" s="176" t="s">
        <v>697</v>
      </c>
      <c r="F478" s="182">
        <v>63</v>
      </c>
      <c r="G478" s="63"/>
    </row>
    <row r="479" spans="1:7" ht="14.25" customHeight="1" x14ac:dyDescent="0.2">
      <c r="A479" s="176" t="s">
        <v>37</v>
      </c>
      <c r="B479" s="177">
        <v>10</v>
      </c>
      <c r="C479" s="169">
        <v>10</v>
      </c>
      <c r="E479" s="176" t="s">
        <v>542</v>
      </c>
      <c r="F479" s="182">
        <v>63</v>
      </c>
      <c r="G479" s="63"/>
    </row>
    <row r="480" spans="1:7" ht="14.25" customHeight="1" x14ac:dyDescent="0.2">
      <c r="A480" s="176" t="s">
        <v>841</v>
      </c>
      <c r="B480" s="175">
        <v>0</v>
      </c>
      <c r="C480" s="166">
        <v>0</v>
      </c>
      <c r="E480" s="176" t="s">
        <v>684</v>
      </c>
      <c r="F480" s="182">
        <v>62</v>
      </c>
      <c r="G480" s="63"/>
    </row>
    <row r="481" spans="1:7" ht="14.25" customHeight="1" x14ac:dyDescent="0.2">
      <c r="A481" s="176" t="s">
        <v>472</v>
      </c>
      <c r="B481" s="175">
        <v>137</v>
      </c>
      <c r="C481" s="166">
        <v>137</v>
      </c>
      <c r="E481" s="176" t="s">
        <v>234</v>
      </c>
      <c r="F481" s="182">
        <v>62</v>
      </c>
      <c r="G481" s="63"/>
    </row>
    <row r="482" spans="1:7" ht="14.25" customHeight="1" x14ac:dyDescent="0.2">
      <c r="A482" s="176" t="s">
        <v>912</v>
      </c>
      <c r="B482" s="175">
        <v>0</v>
      </c>
      <c r="C482" s="166">
        <v>0</v>
      </c>
      <c r="E482" s="176" t="s">
        <v>447</v>
      </c>
      <c r="F482" s="182">
        <v>61</v>
      </c>
      <c r="G482" s="63"/>
    </row>
    <row r="483" spans="1:7" ht="14.25" customHeight="1" x14ac:dyDescent="0.2">
      <c r="A483" s="176" t="s">
        <v>108</v>
      </c>
      <c r="B483" s="175">
        <v>0</v>
      </c>
      <c r="C483" s="166">
        <v>92</v>
      </c>
      <c r="E483" s="176" t="s">
        <v>84</v>
      </c>
      <c r="F483" s="182">
        <v>61</v>
      </c>
      <c r="G483" s="63"/>
    </row>
    <row r="484" spans="1:7" ht="14.25" customHeight="1" x14ac:dyDescent="0.2">
      <c r="A484" s="176" t="s">
        <v>583</v>
      </c>
      <c r="B484" s="175">
        <v>187</v>
      </c>
      <c r="C484" s="166">
        <v>187</v>
      </c>
      <c r="E484" s="176" t="s">
        <v>529</v>
      </c>
      <c r="F484" s="182">
        <v>60</v>
      </c>
      <c r="G484" s="63"/>
    </row>
    <row r="485" spans="1:7" ht="14.25" customHeight="1" x14ac:dyDescent="0.2">
      <c r="A485" s="176" t="s">
        <v>456</v>
      </c>
      <c r="B485" s="175">
        <v>2</v>
      </c>
      <c r="C485" s="166">
        <v>21</v>
      </c>
      <c r="E485" s="176" t="s">
        <v>649</v>
      </c>
      <c r="F485" s="182">
        <v>60</v>
      </c>
      <c r="G485" s="63"/>
    </row>
    <row r="486" spans="1:7" ht="14.25" customHeight="1" x14ac:dyDescent="0.2">
      <c r="A486" s="176" t="s">
        <v>400</v>
      </c>
      <c r="B486" s="177">
        <v>0</v>
      </c>
      <c r="C486" s="166">
        <v>0</v>
      </c>
      <c r="E486" s="176" t="s">
        <v>602</v>
      </c>
      <c r="F486" s="182">
        <v>60</v>
      </c>
      <c r="G486" s="63"/>
    </row>
    <row r="487" spans="1:7" ht="14.25" customHeight="1" x14ac:dyDescent="0.2">
      <c r="A487" s="176" t="s">
        <v>401</v>
      </c>
      <c r="B487" s="175">
        <v>76</v>
      </c>
      <c r="C487" s="166">
        <v>76</v>
      </c>
      <c r="E487" s="176" t="s">
        <v>392</v>
      </c>
      <c r="F487" s="182">
        <v>59</v>
      </c>
      <c r="G487" s="63"/>
    </row>
    <row r="488" spans="1:7" ht="14.25" customHeight="1" x14ac:dyDescent="0.2">
      <c r="A488" s="176" t="s">
        <v>433</v>
      </c>
      <c r="B488" s="175">
        <v>1110</v>
      </c>
      <c r="C488" s="166">
        <v>1110</v>
      </c>
      <c r="E488" s="176" t="s">
        <v>806</v>
      </c>
      <c r="F488" s="182">
        <v>59</v>
      </c>
      <c r="G488" s="63"/>
    </row>
    <row r="489" spans="1:7" ht="14.25" customHeight="1" x14ac:dyDescent="0.2">
      <c r="A489" s="176" t="s">
        <v>532</v>
      </c>
      <c r="B489" s="177">
        <v>62</v>
      </c>
      <c r="C489" s="166">
        <v>62</v>
      </c>
      <c r="E489" s="176" t="s">
        <v>610</v>
      </c>
      <c r="F489" s="182">
        <v>59</v>
      </c>
      <c r="G489" s="63"/>
    </row>
    <row r="490" spans="1:7" ht="14.25" customHeight="1" x14ac:dyDescent="0.2">
      <c r="A490" s="176" t="s">
        <v>781</v>
      </c>
      <c r="B490" s="175">
        <v>0</v>
      </c>
      <c r="C490" s="166">
        <v>0</v>
      </c>
      <c r="E490" s="176" t="s">
        <v>915</v>
      </c>
      <c r="F490" s="182">
        <v>59</v>
      </c>
      <c r="G490" s="63"/>
    </row>
    <row r="491" spans="1:7" ht="14.25" customHeight="1" x14ac:dyDescent="0.2">
      <c r="A491" s="176" t="s">
        <v>685</v>
      </c>
      <c r="B491" s="175">
        <v>38</v>
      </c>
      <c r="C491" s="166">
        <v>38</v>
      </c>
      <c r="E491" s="176" t="s">
        <v>862</v>
      </c>
      <c r="F491" s="182">
        <v>59</v>
      </c>
      <c r="G491" s="63"/>
    </row>
    <row r="492" spans="1:7" ht="14.25" customHeight="1" x14ac:dyDescent="0.2">
      <c r="A492" s="176" t="s">
        <v>982</v>
      </c>
      <c r="B492" s="175">
        <v>0</v>
      </c>
      <c r="C492" s="166">
        <v>0</v>
      </c>
      <c r="E492" s="176" t="s">
        <v>355</v>
      </c>
      <c r="F492" s="182">
        <v>59</v>
      </c>
      <c r="G492" s="63"/>
    </row>
    <row r="493" spans="1:7" ht="14.25" customHeight="1" x14ac:dyDescent="0.2">
      <c r="A493" s="176" t="s">
        <v>457</v>
      </c>
      <c r="B493" s="175">
        <v>154</v>
      </c>
      <c r="C493" s="166">
        <v>154</v>
      </c>
      <c r="E493" s="176" t="s">
        <v>279</v>
      </c>
      <c r="F493" s="182">
        <v>58</v>
      </c>
      <c r="G493" s="63"/>
    </row>
    <row r="494" spans="1:7" ht="14.25" customHeight="1" x14ac:dyDescent="0.2">
      <c r="A494" s="176" t="s">
        <v>402</v>
      </c>
      <c r="B494" s="175">
        <v>9341</v>
      </c>
      <c r="C494" s="166">
        <v>9341</v>
      </c>
      <c r="E494" s="176" t="s">
        <v>650</v>
      </c>
      <c r="F494" s="182">
        <v>58</v>
      </c>
      <c r="G494" s="63"/>
    </row>
    <row r="495" spans="1:7" ht="14.25" customHeight="1" x14ac:dyDescent="0.2">
      <c r="A495" s="176" t="s">
        <v>227</v>
      </c>
      <c r="B495" s="175">
        <v>0</v>
      </c>
      <c r="C495" s="166">
        <v>259</v>
      </c>
      <c r="E495" s="176" t="s">
        <v>337</v>
      </c>
      <c r="F495" s="182">
        <v>58</v>
      </c>
      <c r="G495" s="63"/>
    </row>
    <row r="496" spans="1:7" ht="14.25" customHeight="1" x14ac:dyDescent="0.2">
      <c r="A496" s="176" t="s">
        <v>842</v>
      </c>
      <c r="B496" s="175">
        <v>0</v>
      </c>
      <c r="C496" s="166">
        <v>0</v>
      </c>
      <c r="E496" s="176" t="s">
        <v>521</v>
      </c>
      <c r="F496" s="182">
        <v>57</v>
      </c>
      <c r="G496" s="63"/>
    </row>
    <row r="497" spans="1:7" ht="14.25" customHeight="1" x14ac:dyDescent="0.2">
      <c r="A497" s="176" t="s">
        <v>782</v>
      </c>
      <c r="B497" s="175">
        <v>0</v>
      </c>
      <c r="C497" s="166">
        <v>0</v>
      </c>
      <c r="E497" s="176" t="s">
        <v>824</v>
      </c>
      <c r="F497" s="182">
        <v>56</v>
      </c>
      <c r="G497" s="63"/>
    </row>
    <row r="498" spans="1:7" ht="14.25" customHeight="1" x14ac:dyDescent="0.2">
      <c r="A498" s="176" t="s">
        <v>843</v>
      </c>
      <c r="B498" s="175">
        <v>0</v>
      </c>
      <c r="C498" s="166">
        <v>0</v>
      </c>
      <c r="E498" s="176" t="s">
        <v>379</v>
      </c>
      <c r="F498" s="182">
        <v>54</v>
      </c>
      <c r="G498" s="63"/>
    </row>
    <row r="499" spans="1:7" ht="14.25" customHeight="1" x14ac:dyDescent="0.2">
      <c r="A499" s="176" t="s">
        <v>147</v>
      </c>
      <c r="B499" s="175">
        <v>0</v>
      </c>
      <c r="C499" s="166">
        <v>0</v>
      </c>
      <c r="E499" s="176" t="s">
        <v>639</v>
      </c>
      <c r="F499" s="182">
        <v>54</v>
      </c>
      <c r="G499" s="63"/>
    </row>
    <row r="500" spans="1:7" ht="14.25" customHeight="1" x14ac:dyDescent="0.2">
      <c r="A500" s="176" t="s">
        <v>351</v>
      </c>
      <c r="B500" s="175">
        <v>21</v>
      </c>
      <c r="C500" s="166">
        <v>21</v>
      </c>
      <c r="E500" s="176" t="s">
        <v>1053</v>
      </c>
      <c r="F500" s="182">
        <v>54</v>
      </c>
      <c r="G500" s="63"/>
    </row>
    <row r="501" spans="1:7" ht="14.25" customHeight="1" x14ac:dyDescent="0.2">
      <c r="A501" s="176" t="s">
        <v>732</v>
      </c>
      <c r="B501" s="175">
        <v>0</v>
      </c>
      <c r="C501" s="166">
        <v>0</v>
      </c>
      <c r="E501" s="176" t="s">
        <v>849</v>
      </c>
      <c r="F501" s="182">
        <v>54</v>
      </c>
      <c r="G501" s="63"/>
    </row>
    <row r="502" spans="1:7" ht="14.25" customHeight="1" x14ac:dyDescent="0.2">
      <c r="A502" s="176" t="s">
        <v>844</v>
      </c>
      <c r="B502" s="177">
        <v>0</v>
      </c>
      <c r="C502" s="166">
        <v>0</v>
      </c>
      <c r="E502" s="176" t="s">
        <v>587</v>
      </c>
      <c r="F502" s="182">
        <v>54</v>
      </c>
      <c r="G502" s="63"/>
    </row>
    <row r="503" spans="1:7" ht="14.25" customHeight="1" x14ac:dyDescent="0.2">
      <c r="A503" s="176" t="s">
        <v>733</v>
      </c>
      <c r="B503" s="175">
        <v>0</v>
      </c>
      <c r="C503" s="166">
        <v>0</v>
      </c>
      <c r="E503" s="176" t="s">
        <v>921</v>
      </c>
      <c r="F503" s="182">
        <v>54</v>
      </c>
      <c r="G503" s="63"/>
    </row>
    <row r="504" spans="1:7" ht="14.25" customHeight="1" x14ac:dyDescent="0.2">
      <c r="A504" s="176" t="s">
        <v>132</v>
      </c>
      <c r="B504" s="175">
        <v>0</v>
      </c>
      <c r="C504" s="166">
        <v>157</v>
      </c>
      <c r="E504" s="176" t="s">
        <v>737</v>
      </c>
      <c r="F504" s="182">
        <v>54</v>
      </c>
      <c r="G504" s="63"/>
    </row>
    <row r="505" spans="1:7" ht="14.25" customHeight="1" x14ac:dyDescent="0.2">
      <c r="A505" s="176" t="s">
        <v>434</v>
      </c>
      <c r="B505" s="175">
        <v>4</v>
      </c>
      <c r="C505" s="166">
        <v>4</v>
      </c>
      <c r="E505" s="176" t="s">
        <v>536</v>
      </c>
      <c r="F505" s="182">
        <v>54</v>
      </c>
      <c r="G505" s="63"/>
    </row>
    <row r="506" spans="1:7" ht="14.25" customHeight="1" x14ac:dyDescent="0.2">
      <c r="A506" s="176" t="s">
        <v>352</v>
      </c>
      <c r="B506" s="175">
        <v>211</v>
      </c>
      <c r="C506" s="166">
        <v>211</v>
      </c>
      <c r="E506" s="176" t="s">
        <v>771</v>
      </c>
      <c r="F506" s="182">
        <v>53</v>
      </c>
      <c r="G506" s="63"/>
    </row>
    <row r="507" spans="1:7" ht="14.25" customHeight="1" x14ac:dyDescent="0.2">
      <c r="A507" s="176" t="s">
        <v>38</v>
      </c>
      <c r="B507" s="175">
        <v>653359</v>
      </c>
      <c r="C507" s="166">
        <v>653366</v>
      </c>
      <c r="E507" s="176" t="s">
        <v>394</v>
      </c>
      <c r="F507" s="182">
        <v>52</v>
      </c>
      <c r="G507" s="63"/>
    </row>
    <row r="508" spans="1:7" ht="14.25" customHeight="1" x14ac:dyDescent="0.2">
      <c r="A508" s="176" t="s">
        <v>845</v>
      </c>
      <c r="B508" s="175">
        <v>21</v>
      </c>
      <c r="C508" s="167">
        <v>21</v>
      </c>
      <c r="E508" s="176" t="s">
        <v>582</v>
      </c>
      <c r="F508" s="182">
        <v>51</v>
      </c>
      <c r="G508" s="63"/>
    </row>
    <row r="509" spans="1:7" ht="14.25" customHeight="1" x14ac:dyDescent="0.2">
      <c r="A509" s="176" t="s">
        <v>333</v>
      </c>
      <c r="B509" s="175">
        <v>0</v>
      </c>
      <c r="C509" s="166">
        <v>948</v>
      </c>
      <c r="E509" s="176" t="s">
        <v>655</v>
      </c>
      <c r="F509" s="184">
        <v>51</v>
      </c>
      <c r="G509" s="63"/>
    </row>
    <row r="510" spans="1:7" ht="14.25" customHeight="1" x14ac:dyDescent="0.2">
      <c r="A510" s="176" t="s">
        <v>133</v>
      </c>
      <c r="B510" s="175">
        <v>0</v>
      </c>
      <c r="C510" s="166">
        <v>66</v>
      </c>
      <c r="E510" s="176" t="s">
        <v>709</v>
      </c>
      <c r="F510" s="182">
        <v>50</v>
      </c>
      <c r="G510" s="63"/>
    </row>
    <row r="511" spans="1:7" ht="14.25" customHeight="1" x14ac:dyDescent="0.2">
      <c r="A511" s="176" t="s">
        <v>646</v>
      </c>
      <c r="B511" s="175">
        <v>0</v>
      </c>
      <c r="C511" s="166">
        <v>3</v>
      </c>
      <c r="E511" s="176" t="s">
        <v>671</v>
      </c>
      <c r="F511" s="182">
        <v>50</v>
      </c>
      <c r="G511" s="63"/>
    </row>
    <row r="512" spans="1:7" ht="14.25" customHeight="1" x14ac:dyDescent="0.2">
      <c r="A512" s="176" t="s">
        <v>192</v>
      </c>
      <c r="B512" s="175">
        <v>564</v>
      </c>
      <c r="C512" s="166">
        <v>640</v>
      </c>
      <c r="E512" s="176" t="s">
        <v>115</v>
      </c>
      <c r="F512" s="182">
        <v>50</v>
      </c>
      <c r="G512" s="63"/>
    </row>
    <row r="513" spans="1:7" ht="14.25" customHeight="1" x14ac:dyDescent="0.2">
      <c r="A513" s="176" t="s">
        <v>381</v>
      </c>
      <c r="B513" s="175">
        <v>293</v>
      </c>
      <c r="C513" s="166">
        <v>293</v>
      </c>
      <c r="E513" s="176" t="s">
        <v>190</v>
      </c>
      <c r="F513" s="182">
        <v>50</v>
      </c>
      <c r="G513" s="63"/>
    </row>
    <row r="514" spans="1:7" ht="14.25" customHeight="1" x14ac:dyDescent="0.2">
      <c r="A514" s="176" t="s">
        <v>584</v>
      </c>
      <c r="B514" s="175">
        <v>212</v>
      </c>
      <c r="C514" s="166">
        <v>212</v>
      </c>
      <c r="E514" s="176" t="s">
        <v>531</v>
      </c>
      <c r="F514" s="182">
        <v>50</v>
      </c>
      <c r="G514" s="63"/>
    </row>
    <row r="515" spans="1:7" ht="14.25" customHeight="1" x14ac:dyDescent="0.2">
      <c r="A515" s="176" t="s">
        <v>846</v>
      </c>
      <c r="B515" s="175">
        <v>0</v>
      </c>
      <c r="C515" s="166">
        <v>0</v>
      </c>
      <c r="E515" s="176" t="s">
        <v>343</v>
      </c>
      <c r="F515" s="182">
        <v>49</v>
      </c>
      <c r="G515" s="63"/>
    </row>
    <row r="516" spans="1:7" ht="14.25" customHeight="1" x14ac:dyDescent="0.2">
      <c r="A516" s="176" t="s">
        <v>585</v>
      </c>
      <c r="B516" s="175">
        <v>93</v>
      </c>
      <c r="C516" s="166">
        <v>93</v>
      </c>
      <c r="E516" s="176" t="s">
        <v>711</v>
      </c>
      <c r="F516" s="182">
        <v>49</v>
      </c>
      <c r="G516" s="63"/>
    </row>
    <row r="517" spans="1:7" ht="14.25" customHeight="1" x14ac:dyDescent="0.2">
      <c r="A517" s="176" t="s">
        <v>556</v>
      </c>
      <c r="B517" s="175">
        <v>0</v>
      </c>
      <c r="C517" s="166">
        <v>0</v>
      </c>
      <c r="E517" s="176" t="s">
        <v>680</v>
      </c>
      <c r="F517" s="182">
        <v>49</v>
      </c>
      <c r="G517" s="63"/>
    </row>
    <row r="518" spans="1:7" ht="14.25" customHeight="1" x14ac:dyDescent="0.2">
      <c r="A518" s="176" t="s">
        <v>533</v>
      </c>
      <c r="B518" s="175">
        <v>250</v>
      </c>
      <c r="C518" s="166">
        <v>250</v>
      </c>
      <c r="E518" s="176" t="s">
        <v>647</v>
      </c>
      <c r="F518" s="182">
        <v>49</v>
      </c>
      <c r="G518" s="63"/>
    </row>
    <row r="519" spans="1:7" ht="14.25" customHeight="1" x14ac:dyDescent="0.2">
      <c r="A519" s="176" t="s">
        <v>586</v>
      </c>
      <c r="B519" s="175">
        <v>23</v>
      </c>
      <c r="C519" s="166">
        <v>27</v>
      </c>
      <c r="E519" s="176" t="s">
        <v>714</v>
      </c>
      <c r="F519" s="182">
        <v>48</v>
      </c>
      <c r="G519" s="63"/>
    </row>
    <row r="520" spans="1:7" ht="14.25" customHeight="1" x14ac:dyDescent="0.2">
      <c r="A520" s="176" t="s">
        <v>92</v>
      </c>
      <c r="B520" s="175">
        <v>0</v>
      </c>
      <c r="C520" s="166">
        <v>0</v>
      </c>
      <c r="E520" s="176" t="s">
        <v>768</v>
      </c>
      <c r="F520" s="183">
        <v>48</v>
      </c>
      <c r="G520" s="63"/>
    </row>
    <row r="521" spans="1:7" ht="14.25" customHeight="1" x14ac:dyDescent="0.2">
      <c r="A521" s="176" t="s">
        <v>266</v>
      </c>
      <c r="B521" s="175">
        <v>14</v>
      </c>
      <c r="C521" s="166">
        <v>352</v>
      </c>
      <c r="E521" s="176" t="s">
        <v>1081</v>
      </c>
      <c r="F521" s="182">
        <v>47</v>
      </c>
      <c r="G521" s="63"/>
    </row>
    <row r="522" spans="1:7" ht="14.25" customHeight="1" x14ac:dyDescent="0.2">
      <c r="A522" s="176" t="s">
        <v>913</v>
      </c>
      <c r="B522" s="175">
        <v>0</v>
      </c>
      <c r="C522" s="166">
        <v>0</v>
      </c>
      <c r="E522" s="176" t="s">
        <v>335</v>
      </c>
      <c r="F522" s="182">
        <v>47</v>
      </c>
      <c r="G522" s="63"/>
    </row>
    <row r="523" spans="1:7" ht="14.25" customHeight="1" x14ac:dyDescent="0.2">
      <c r="A523" s="176" t="s">
        <v>783</v>
      </c>
      <c r="B523" s="175">
        <v>0</v>
      </c>
      <c r="C523" s="166">
        <v>0</v>
      </c>
      <c r="E523" s="176" t="s">
        <v>52</v>
      </c>
      <c r="F523" s="182">
        <v>47</v>
      </c>
      <c r="G523" s="63"/>
    </row>
    <row r="524" spans="1:7" ht="14.25" customHeight="1" x14ac:dyDescent="0.2">
      <c r="A524" s="176" t="s">
        <v>847</v>
      </c>
      <c r="B524" s="175">
        <v>1</v>
      </c>
      <c r="C524" s="166">
        <v>1</v>
      </c>
      <c r="E524" s="176" t="s">
        <v>427</v>
      </c>
      <c r="F524" s="182">
        <v>46</v>
      </c>
      <c r="G524" s="63"/>
    </row>
    <row r="525" spans="1:7" ht="14.25" customHeight="1" x14ac:dyDescent="0.2">
      <c r="A525" s="176" t="s">
        <v>848</v>
      </c>
      <c r="B525" s="175">
        <v>0</v>
      </c>
      <c r="C525" s="166">
        <v>0</v>
      </c>
      <c r="E525" s="176" t="s">
        <v>489</v>
      </c>
      <c r="F525" s="182">
        <v>46</v>
      </c>
      <c r="G525" s="63"/>
    </row>
    <row r="526" spans="1:7" ht="14.25" customHeight="1" x14ac:dyDescent="0.2">
      <c r="A526" s="176" t="s">
        <v>849</v>
      </c>
      <c r="B526" s="175">
        <v>10</v>
      </c>
      <c r="C526" s="166">
        <v>10</v>
      </c>
      <c r="E526" s="176" t="s">
        <v>685</v>
      </c>
      <c r="F526" s="182">
        <v>46</v>
      </c>
      <c r="G526" s="63"/>
    </row>
    <row r="527" spans="1:7" ht="14.25" customHeight="1" x14ac:dyDescent="0.2">
      <c r="A527" s="176" t="s">
        <v>914</v>
      </c>
      <c r="B527" s="175">
        <v>0</v>
      </c>
      <c r="C527" s="166">
        <v>0</v>
      </c>
      <c r="E527" s="176" t="s">
        <v>158</v>
      </c>
      <c r="F527" s="182">
        <v>46</v>
      </c>
      <c r="G527" s="63"/>
    </row>
    <row r="528" spans="1:7" ht="14.25" customHeight="1" x14ac:dyDescent="0.2">
      <c r="A528" s="176" t="s">
        <v>734</v>
      </c>
      <c r="B528" s="175">
        <v>10</v>
      </c>
      <c r="C528" s="166">
        <v>10</v>
      </c>
      <c r="E528" s="176" t="s">
        <v>669</v>
      </c>
      <c r="F528" s="182">
        <v>45</v>
      </c>
      <c r="G528" s="63"/>
    </row>
    <row r="529" spans="1:7" ht="14.25" customHeight="1" x14ac:dyDescent="0.2">
      <c r="A529" s="176" t="s">
        <v>134</v>
      </c>
      <c r="B529" s="175">
        <v>834</v>
      </c>
      <c r="C529" s="166">
        <v>834</v>
      </c>
      <c r="E529" s="176" t="s">
        <v>588</v>
      </c>
      <c r="F529" s="182">
        <v>45</v>
      </c>
      <c r="G529" s="63"/>
    </row>
    <row r="530" spans="1:7" ht="14.25" customHeight="1" x14ac:dyDescent="0.2">
      <c r="A530" s="176" t="s">
        <v>148</v>
      </c>
      <c r="B530" s="175">
        <v>5</v>
      </c>
      <c r="C530" s="166">
        <v>5</v>
      </c>
      <c r="E530" s="176" t="s">
        <v>285</v>
      </c>
      <c r="F530" s="182">
        <v>44</v>
      </c>
      <c r="G530" s="63"/>
    </row>
    <row r="531" spans="1:7" ht="14.25" customHeight="1" x14ac:dyDescent="0.2">
      <c r="A531" s="176" t="s">
        <v>282</v>
      </c>
      <c r="B531" s="175">
        <v>174</v>
      </c>
      <c r="C531" s="166">
        <v>197</v>
      </c>
      <c r="E531" s="176" t="s">
        <v>794</v>
      </c>
      <c r="F531" s="182">
        <v>44</v>
      </c>
      <c r="G531" s="63"/>
    </row>
    <row r="532" spans="1:7" ht="14.25" customHeight="1" x14ac:dyDescent="0.2">
      <c r="A532" s="176" t="s">
        <v>109</v>
      </c>
      <c r="B532" s="177">
        <v>6</v>
      </c>
      <c r="C532" s="169">
        <v>127</v>
      </c>
      <c r="E532" s="176" t="s">
        <v>567</v>
      </c>
      <c r="F532" s="182">
        <v>43</v>
      </c>
      <c r="G532" s="63"/>
    </row>
    <row r="533" spans="1:7" ht="14.25" customHeight="1" x14ac:dyDescent="0.2">
      <c r="A533" s="176" t="s">
        <v>480</v>
      </c>
      <c r="B533" s="175">
        <v>2551</v>
      </c>
      <c r="C533" s="166">
        <v>2551</v>
      </c>
      <c r="E533" s="176" t="s">
        <v>798</v>
      </c>
      <c r="F533" s="184">
        <v>43</v>
      </c>
      <c r="G533" s="63"/>
    </row>
    <row r="534" spans="1:7" ht="14.25" customHeight="1" x14ac:dyDescent="0.2">
      <c r="A534" s="176" t="s">
        <v>850</v>
      </c>
      <c r="B534" s="175">
        <v>0</v>
      </c>
      <c r="C534" s="166">
        <v>0</v>
      </c>
      <c r="E534" s="176" t="s">
        <v>380</v>
      </c>
      <c r="F534" s="184">
        <v>42</v>
      </c>
      <c r="G534" s="63"/>
    </row>
    <row r="535" spans="1:7" ht="14.25" customHeight="1" x14ac:dyDescent="0.2">
      <c r="A535" s="176" t="s">
        <v>647</v>
      </c>
      <c r="B535" s="175">
        <v>49</v>
      </c>
      <c r="C535" s="166">
        <v>49</v>
      </c>
      <c r="E535" s="176" t="s">
        <v>1057</v>
      </c>
      <c r="F535" s="182">
        <v>42</v>
      </c>
      <c r="G535" s="63"/>
    </row>
    <row r="536" spans="1:7" ht="14.25" customHeight="1" x14ac:dyDescent="0.2">
      <c r="A536" s="176" t="s">
        <v>81</v>
      </c>
      <c r="B536" s="175">
        <v>514</v>
      </c>
      <c r="C536" s="166">
        <v>515</v>
      </c>
      <c r="E536" s="176" t="s">
        <v>494</v>
      </c>
      <c r="F536" s="182">
        <v>42</v>
      </c>
      <c r="G536" s="63"/>
    </row>
    <row r="537" spans="1:7" ht="14.25" customHeight="1" x14ac:dyDescent="0.2">
      <c r="A537" s="176" t="s">
        <v>491</v>
      </c>
      <c r="B537" s="175">
        <v>21</v>
      </c>
      <c r="C537" s="166">
        <v>21</v>
      </c>
      <c r="E537" s="176" t="s">
        <v>465</v>
      </c>
      <c r="F537" s="182">
        <v>42</v>
      </c>
      <c r="G537" s="63"/>
    </row>
    <row r="538" spans="1:7" ht="14.25" customHeight="1" x14ac:dyDescent="0.2">
      <c r="A538" s="176" t="s">
        <v>983</v>
      </c>
      <c r="B538" s="175">
        <v>75</v>
      </c>
      <c r="C538" s="166">
        <v>75</v>
      </c>
      <c r="E538" s="176" t="s">
        <v>301</v>
      </c>
      <c r="F538" s="182">
        <v>41</v>
      </c>
      <c r="G538" s="63"/>
    </row>
    <row r="539" spans="1:7" ht="14.25" customHeight="1" x14ac:dyDescent="0.2">
      <c r="A539" s="176" t="s">
        <v>619</v>
      </c>
      <c r="B539" s="175">
        <v>21</v>
      </c>
      <c r="C539" s="169">
        <v>21</v>
      </c>
      <c r="E539" s="176" t="s">
        <v>346</v>
      </c>
      <c r="F539" s="182">
        <v>40</v>
      </c>
      <c r="G539" s="63"/>
    </row>
    <row r="540" spans="1:7" ht="14.25" customHeight="1" x14ac:dyDescent="0.2">
      <c r="A540" s="176" t="s">
        <v>283</v>
      </c>
      <c r="B540" s="175">
        <v>125</v>
      </c>
      <c r="C540" s="166">
        <v>125</v>
      </c>
      <c r="E540" s="176" t="s">
        <v>894</v>
      </c>
      <c r="F540" s="182">
        <v>40</v>
      </c>
      <c r="G540" s="63"/>
    </row>
    <row r="541" spans="1:7" ht="14.25" customHeight="1" x14ac:dyDescent="0.2">
      <c r="A541" s="176" t="s">
        <v>915</v>
      </c>
      <c r="B541" s="175">
        <v>59</v>
      </c>
      <c r="C541" s="166">
        <v>59</v>
      </c>
      <c r="E541" s="176" t="s">
        <v>644</v>
      </c>
      <c r="F541" s="182">
        <v>40</v>
      </c>
      <c r="G541" s="63"/>
    </row>
    <row r="542" spans="1:7" ht="14.25" customHeight="1" x14ac:dyDescent="0.2">
      <c r="A542" s="176" t="s">
        <v>735</v>
      </c>
      <c r="B542" s="175">
        <v>17</v>
      </c>
      <c r="C542" s="166">
        <v>17</v>
      </c>
      <c r="E542" s="176" t="s">
        <v>739</v>
      </c>
      <c r="F542" s="182">
        <v>40</v>
      </c>
      <c r="G542" s="63"/>
    </row>
    <row r="543" spans="1:7" ht="14.25" customHeight="1" x14ac:dyDescent="0.2">
      <c r="A543" s="176" t="s">
        <v>155</v>
      </c>
      <c r="B543" s="175">
        <v>1500</v>
      </c>
      <c r="C543" s="166">
        <v>1500</v>
      </c>
      <c r="E543" s="176" t="s">
        <v>696</v>
      </c>
      <c r="F543" s="182">
        <v>40</v>
      </c>
      <c r="G543" s="63"/>
    </row>
    <row r="544" spans="1:7" ht="14.25" customHeight="1" x14ac:dyDescent="0.2">
      <c r="A544" s="176" t="s">
        <v>587</v>
      </c>
      <c r="B544" s="175">
        <v>0</v>
      </c>
      <c r="C544" s="166">
        <v>54</v>
      </c>
      <c r="E544" s="176" t="s">
        <v>287</v>
      </c>
      <c r="F544" s="182">
        <v>40</v>
      </c>
      <c r="G544" s="63"/>
    </row>
    <row r="545" spans="1:7" ht="14.25" customHeight="1" x14ac:dyDescent="0.2">
      <c r="A545" s="176" t="s">
        <v>93</v>
      </c>
      <c r="B545" s="175">
        <v>0</v>
      </c>
      <c r="C545" s="166">
        <v>0</v>
      </c>
      <c r="E545" s="176" t="s">
        <v>370</v>
      </c>
      <c r="F545" s="182">
        <v>39</v>
      </c>
      <c r="G545" s="63"/>
    </row>
    <row r="546" spans="1:7" ht="14.25" customHeight="1" x14ac:dyDescent="0.2">
      <c r="A546" s="176" t="s">
        <v>103</v>
      </c>
      <c r="B546" s="175">
        <v>0</v>
      </c>
      <c r="C546" s="166">
        <v>451</v>
      </c>
      <c r="E546" s="176" t="s">
        <v>837</v>
      </c>
      <c r="F546" s="182">
        <v>39</v>
      </c>
      <c r="G546" s="63"/>
    </row>
    <row r="547" spans="1:7" ht="14.25" customHeight="1" x14ac:dyDescent="0.2">
      <c r="A547" s="176" t="s">
        <v>851</v>
      </c>
      <c r="B547" s="175">
        <v>0</v>
      </c>
      <c r="C547" s="166">
        <v>0</v>
      </c>
      <c r="E547" s="176" t="s">
        <v>552</v>
      </c>
      <c r="F547" s="182">
        <v>38</v>
      </c>
      <c r="G547" s="63"/>
    </row>
    <row r="548" spans="1:7" ht="14.25" customHeight="1" x14ac:dyDescent="0.2">
      <c r="A548" s="176" t="s">
        <v>916</v>
      </c>
      <c r="B548" s="175">
        <v>0</v>
      </c>
      <c r="C548" s="166">
        <v>0</v>
      </c>
      <c r="E548" s="176" t="s">
        <v>330</v>
      </c>
      <c r="F548" s="182">
        <v>38</v>
      </c>
      <c r="G548" s="63"/>
    </row>
    <row r="549" spans="1:7" ht="14.25" customHeight="1" x14ac:dyDescent="0.2">
      <c r="A549" s="176" t="s">
        <v>852</v>
      </c>
      <c r="B549" s="175">
        <v>0</v>
      </c>
      <c r="C549" s="166">
        <v>0</v>
      </c>
      <c r="E549" s="176" t="s">
        <v>516</v>
      </c>
      <c r="F549" s="182">
        <v>37</v>
      </c>
      <c r="G549" s="63"/>
    </row>
    <row r="550" spans="1:7" ht="14.25" customHeight="1" x14ac:dyDescent="0.2">
      <c r="A550" s="176" t="s">
        <v>686</v>
      </c>
      <c r="B550" s="175">
        <v>422</v>
      </c>
      <c r="C550" s="166">
        <v>422</v>
      </c>
      <c r="E550" s="176" t="s">
        <v>363</v>
      </c>
      <c r="F550" s="182">
        <v>37</v>
      </c>
      <c r="G550" s="63"/>
    </row>
    <row r="551" spans="1:7" ht="14.25" customHeight="1" x14ac:dyDescent="0.2">
      <c r="A551" s="176" t="s">
        <v>984</v>
      </c>
      <c r="B551" s="175">
        <v>0</v>
      </c>
      <c r="C551" s="166">
        <v>0</v>
      </c>
      <c r="E551" s="176" t="s">
        <v>618</v>
      </c>
      <c r="F551" s="182">
        <v>37</v>
      </c>
      <c r="G551" s="63"/>
    </row>
    <row r="552" spans="1:7" ht="14.25" customHeight="1" x14ac:dyDescent="0.2">
      <c r="A552" s="176" t="s">
        <v>156</v>
      </c>
      <c r="B552" s="175">
        <v>0</v>
      </c>
      <c r="C552" s="166">
        <v>375</v>
      </c>
      <c r="E552" s="176" t="s">
        <v>652</v>
      </c>
      <c r="F552" s="182">
        <v>37</v>
      </c>
      <c r="G552" s="63"/>
    </row>
    <row r="553" spans="1:7" ht="14.25" customHeight="1" x14ac:dyDescent="0.2">
      <c r="A553" s="176" t="s">
        <v>372</v>
      </c>
      <c r="B553" s="175">
        <v>0</v>
      </c>
      <c r="C553" s="166">
        <v>0</v>
      </c>
      <c r="E553" s="176" t="s">
        <v>60</v>
      </c>
      <c r="F553" s="182">
        <v>36</v>
      </c>
      <c r="G553" s="63"/>
    </row>
    <row r="554" spans="1:7" ht="14.25" customHeight="1" x14ac:dyDescent="0.2">
      <c r="A554" s="176" t="s">
        <v>382</v>
      </c>
      <c r="B554" s="175">
        <v>49</v>
      </c>
      <c r="C554" s="166">
        <v>218</v>
      </c>
      <c r="E554" s="176" t="s">
        <v>63</v>
      </c>
      <c r="F554" s="182">
        <v>36</v>
      </c>
      <c r="G554" s="63"/>
    </row>
    <row r="555" spans="1:7" ht="14.25" customHeight="1" x14ac:dyDescent="0.2">
      <c r="A555" s="176" t="s">
        <v>985</v>
      </c>
      <c r="B555" s="175">
        <v>0</v>
      </c>
      <c r="C555" s="166">
        <v>0</v>
      </c>
      <c r="E555" s="176" t="s">
        <v>399</v>
      </c>
      <c r="F555" s="182">
        <v>36</v>
      </c>
      <c r="G555" s="63"/>
    </row>
    <row r="556" spans="1:7" ht="14.25" customHeight="1" x14ac:dyDescent="0.2">
      <c r="A556" s="176" t="s">
        <v>104</v>
      </c>
      <c r="B556" s="175">
        <v>2</v>
      </c>
      <c r="C556" s="166">
        <v>148</v>
      </c>
      <c r="E556" s="176" t="s">
        <v>120</v>
      </c>
      <c r="F556" s="185">
        <v>35</v>
      </c>
      <c r="G556" s="63"/>
    </row>
    <row r="557" spans="1:7" ht="14.25" customHeight="1" x14ac:dyDescent="0.2">
      <c r="A557" s="176" t="s">
        <v>193</v>
      </c>
      <c r="B557" s="175">
        <v>0</v>
      </c>
      <c r="C557" s="166">
        <v>273</v>
      </c>
      <c r="E557" s="176" t="s">
        <v>949</v>
      </c>
      <c r="F557" s="182">
        <v>33</v>
      </c>
      <c r="G557" s="63"/>
    </row>
    <row r="558" spans="1:7" ht="14.25" customHeight="1" x14ac:dyDescent="0.2">
      <c r="A558" s="176" t="s">
        <v>39</v>
      </c>
      <c r="B558" s="175">
        <v>19127</v>
      </c>
      <c r="C558" s="166">
        <v>19127</v>
      </c>
      <c r="E558" s="176" t="s">
        <v>627</v>
      </c>
      <c r="F558" s="182">
        <v>33</v>
      </c>
      <c r="G558" s="63"/>
    </row>
    <row r="559" spans="1:7" ht="14.25" customHeight="1" x14ac:dyDescent="0.2">
      <c r="A559" s="176" t="s">
        <v>40</v>
      </c>
      <c r="B559" s="175">
        <v>1848</v>
      </c>
      <c r="C559" s="166">
        <v>1848</v>
      </c>
      <c r="E559" s="176" t="s">
        <v>451</v>
      </c>
      <c r="F559" s="182">
        <v>33</v>
      </c>
      <c r="G559" s="63"/>
    </row>
    <row r="560" spans="1:7" ht="14.25" customHeight="1" x14ac:dyDescent="0.2">
      <c r="A560" s="176" t="s">
        <v>94</v>
      </c>
      <c r="B560" s="175">
        <v>0</v>
      </c>
      <c r="C560" s="166">
        <v>0</v>
      </c>
      <c r="E560" s="176" t="s">
        <v>1058</v>
      </c>
      <c r="F560" s="183">
        <v>33</v>
      </c>
      <c r="G560" s="63"/>
    </row>
    <row r="561" spans="1:7" ht="14.25" customHeight="1" x14ac:dyDescent="0.2">
      <c r="A561" s="176" t="s">
        <v>917</v>
      </c>
      <c r="B561" s="175">
        <v>0</v>
      </c>
      <c r="C561" s="166">
        <v>0</v>
      </c>
      <c r="E561" s="176" t="s">
        <v>499</v>
      </c>
      <c r="F561" s="182">
        <v>33</v>
      </c>
      <c r="G561" s="63"/>
    </row>
    <row r="562" spans="1:7" ht="14.25" customHeight="1" x14ac:dyDescent="0.2">
      <c r="A562" s="176" t="s">
        <v>534</v>
      </c>
      <c r="B562" s="175">
        <v>3354</v>
      </c>
      <c r="C562" s="166">
        <v>3354</v>
      </c>
      <c r="E562" s="176" t="s">
        <v>877</v>
      </c>
      <c r="F562" s="185">
        <v>33</v>
      </c>
      <c r="G562" s="63"/>
    </row>
    <row r="563" spans="1:7" ht="14.25" customHeight="1" x14ac:dyDescent="0.2">
      <c r="A563" s="176" t="s">
        <v>458</v>
      </c>
      <c r="B563" s="177">
        <v>0</v>
      </c>
      <c r="C563" s="166">
        <v>0</v>
      </c>
      <c r="E563" s="176" t="s">
        <v>808</v>
      </c>
      <c r="F563" s="182">
        <v>32</v>
      </c>
      <c r="G563" s="63"/>
    </row>
    <row r="564" spans="1:7" ht="14.25" customHeight="1" x14ac:dyDescent="0.2">
      <c r="A564" s="176" t="s">
        <v>270</v>
      </c>
      <c r="B564" s="175">
        <v>6</v>
      </c>
      <c r="C564" s="166">
        <v>14</v>
      </c>
      <c r="E564" s="176" t="s">
        <v>483</v>
      </c>
      <c r="F564" s="185">
        <v>32</v>
      </c>
      <c r="G564" s="63"/>
    </row>
    <row r="565" spans="1:7" ht="14.25" customHeight="1" x14ac:dyDescent="0.2">
      <c r="A565" s="176" t="s">
        <v>986</v>
      </c>
      <c r="B565" s="175">
        <v>0</v>
      </c>
      <c r="C565" s="166">
        <v>0</v>
      </c>
      <c r="E565" s="176" t="s">
        <v>116</v>
      </c>
      <c r="F565" s="182">
        <v>32</v>
      </c>
      <c r="G565" s="63"/>
    </row>
    <row r="566" spans="1:7" ht="14.25" customHeight="1" x14ac:dyDescent="0.2">
      <c r="A566" s="176" t="s">
        <v>459</v>
      </c>
      <c r="B566" s="177">
        <v>0</v>
      </c>
      <c r="C566" s="166">
        <v>0</v>
      </c>
      <c r="E566" s="176" t="s">
        <v>934</v>
      </c>
      <c r="F566" s="182">
        <v>32</v>
      </c>
      <c r="G566" s="63"/>
    </row>
    <row r="567" spans="1:7" ht="14.25" customHeight="1" x14ac:dyDescent="0.2">
      <c r="A567" s="176" t="s">
        <v>157</v>
      </c>
      <c r="B567" s="175">
        <v>1</v>
      </c>
      <c r="C567" s="166">
        <v>85</v>
      </c>
      <c r="E567" s="176" t="s">
        <v>184</v>
      </c>
      <c r="F567" s="182">
        <v>31</v>
      </c>
      <c r="G567" s="63"/>
    </row>
    <row r="568" spans="1:7" ht="14.25" customHeight="1" x14ac:dyDescent="0.2">
      <c r="A568" s="176" t="s">
        <v>853</v>
      </c>
      <c r="B568" s="175">
        <v>0</v>
      </c>
      <c r="C568" s="166">
        <v>0</v>
      </c>
      <c r="E568" s="176" t="s">
        <v>195</v>
      </c>
      <c r="F568" s="182">
        <v>31</v>
      </c>
      <c r="G568" s="63"/>
    </row>
    <row r="569" spans="1:7" ht="14.25" customHeight="1" x14ac:dyDescent="0.2">
      <c r="A569" s="176" t="s">
        <v>854</v>
      </c>
      <c r="B569" s="175">
        <v>0</v>
      </c>
      <c r="C569" s="166">
        <v>0</v>
      </c>
      <c r="E569" s="176" t="s">
        <v>481</v>
      </c>
      <c r="F569" s="182">
        <v>30</v>
      </c>
      <c r="G569" s="63"/>
    </row>
    <row r="570" spans="1:7" ht="14.25" customHeight="1" x14ac:dyDescent="0.2">
      <c r="A570" s="176" t="s">
        <v>435</v>
      </c>
      <c r="B570" s="175">
        <v>71</v>
      </c>
      <c r="C570" s="166">
        <v>71</v>
      </c>
      <c r="E570" s="176" t="s">
        <v>718</v>
      </c>
      <c r="F570" s="182">
        <v>30</v>
      </c>
      <c r="G570" s="63"/>
    </row>
    <row r="571" spans="1:7" ht="14.25" customHeight="1" x14ac:dyDescent="0.2">
      <c r="A571" s="176" t="s">
        <v>15</v>
      </c>
      <c r="B571" s="175">
        <v>121</v>
      </c>
      <c r="C571" s="166">
        <v>122</v>
      </c>
      <c r="E571" s="176" t="s">
        <v>765</v>
      </c>
      <c r="F571" s="182">
        <v>29</v>
      </c>
      <c r="G571" s="63"/>
    </row>
    <row r="572" spans="1:7" ht="14.25" customHeight="1" x14ac:dyDescent="0.2">
      <c r="A572" s="176" t="s">
        <v>687</v>
      </c>
      <c r="B572" s="175">
        <v>2</v>
      </c>
      <c r="C572" s="166">
        <v>2</v>
      </c>
      <c r="E572" s="176" t="s">
        <v>812</v>
      </c>
      <c r="F572" s="182">
        <v>29</v>
      </c>
      <c r="G572" s="63"/>
    </row>
    <row r="573" spans="1:7" ht="14.25" customHeight="1" x14ac:dyDescent="0.2">
      <c r="A573" s="176" t="s">
        <v>918</v>
      </c>
      <c r="B573" s="175">
        <v>0</v>
      </c>
      <c r="C573" s="166">
        <v>100</v>
      </c>
      <c r="E573" s="176" t="s">
        <v>654</v>
      </c>
      <c r="F573" s="182">
        <v>29</v>
      </c>
      <c r="G573" s="63"/>
    </row>
    <row r="574" spans="1:7" ht="14.25" customHeight="1" x14ac:dyDescent="0.2">
      <c r="A574" s="176" t="s">
        <v>855</v>
      </c>
      <c r="B574" s="175">
        <v>0</v>
      </c>
      <c r="C574" s="166">
        <v>0</v>
      </c>
      <c r="E574" s="176" t="s">
        <v>705</v>
      </c>
      <c r="F574" s="182">
        <v>29</v>
      </c>
      <c r="G574" s="63"/>
    </row>
    <row r="575" spans="1:7" ht="14.25" customHeight="1" x14ac:dyDescent="0.2">
      <c r="A575" s="176" t="s">
        <v>228</v>
      </c>
      <c r="B575" s="175">
        <v>1</v>
      </c>
      <c r="C575" s="166">
        <v>593</v>
      </c>
      <c r="E575" s="176" t="s">
        <v>763</v>
      </c>
      <c r="F575" s="182">
        <v>28</v>
      </c>
      <c r="G575" s="63"/>
    </row>
    <row r="576" spans="1:7" ht="14.25" customHeight="1" x14ac:dyDescent="0.2">
      <c r="A576" s="176" t="s">
        <v>784</v>
      </c>
      <c r="B576" s="175">
        <v>0</v>
      </c>
      <c r="C576" s="166">
        <v>0</v>
      </c>
      <c r="E576" s="176" t="s">
        <v>813</v>
      </c>
      <c r="F576" s="182">
        <v>27</v>
      </c>
      <c r="G576" s="63"/>
    </row>
    <row r="577" spans="1:7" ht="14.25" customHeight="1" x14ac:dyDescent="0.2">
      <c r="A577" s="176" t="s">
        <v>82</v>
      </c>
      <c r="B577" s="175">
        <v>1654</v>
      </c>
      <c r="C577" s="166">
        <v>1654</v>
      </c>
      <c r="E577" s="176" t="s">
        <v>633</v>
      </c>
      <c r="F577" s="182">
        <v>27</v>
      </c>
      <c r="G577" s="63"/>
    </row>
    <row r="578" spans="1:7" ht="14.25" customHeight="1" x14ac:dyDescent="0.2">
      <c r="A578" s="176" t="s">
        <v>149</v>
      </c>
      <c r="B578" s="175">
        <v>26</v>
      </c>
      <c r="C578" s="166">
        <v>26</v>
      </c>
      <c r="E578" s="176" t="s">
        <v>154</v>
      </c>
      <c r="F578" s="182">
        <v>27</v>
      </c>
      <c r="G578" s="63"/>
    </row>
    <row r="579" spans="1:7" ht="14.25" customHeight="1" x14ac:dyDescent="0.2">
      <c r="A579" s="176" t="s">
        <v>987</v>
      </c>
      <c r="B579" s="175">
        <v>0</v>
      </c>
      <c r="C579" s="166">
        <v>0</v>
      </c>
      <c r="E579" s="176" t="s">
        <v>530</v>
      </c>
      <c r="F579" s="182">
        <v>27</v>
      </c>
      <c r="G579" s="63"/>
    </row>
    <row r="580" spans="1:7" ht="14.25" customHeight="1" x14ac:dyDescent="0.2">
      <c r="A580" s="176" t="s">
        <v>284</v>
      </c>
      <c r="B580" s="175">
        <v>0</v>
      </c>
      <c r="C580" s="166">
        <v>271</v>
      </c>
      <c r="E580" s="176" t="s">
        <v>586</v>
      </c>
      <c r="F580" s="182">
        <v>27</v>
      </c>
      <c r="G580" s="63"/>
    </row>
    <row r="581" spans="1:7" ht="14.25" customHeight="1" x14ac:dyDescent="0.2">
      <c r="A581" s="176" t="s">
        <v>535</v>
      </c>
      <c r="B581" s="175">
        <v>4</v>
      </c>
      <c r="C581" s="166">
        <v>4</v>
      </c>
      <c r="E581" s="176" t="s">
        <v>755</v>
      </c>
      <c r="F581" s="182">
        <v>26</v>
      </c>
      <c r="G581" s="63"/>
    </row>
    <row r="582" spans="1:7" ht="14.25" customHeight="1" x14ac:dyDescent="0.2">
      <c r="A582" s="176" t="s">
        <v>988</v>
      </c>
      <c r="B582" s="175">
        <v>84</v>
      </c>
      <c r="C582" s="166">
        <v>84</v>
      </c>
      <c r="E582" s="176" t="s">
        <v>80</v>
      </c>
      <c r="F582" s="182">
        <v>26</v>
      </c>
      <c r="G582" s="63"/>
    </row>
    <row r="583" spans="1:7" ht="14.25" customHeight="1" x14ac:dyDescent="0.2">
      <c r="A583" s="176" t="s">
        <v>588</v>
      </c>
      <c r="B583" s="175">
        <v>45</v>
      </c>
      <c r="C583" s="166">
        <v>45</v>
      </c>
      <c r="E583" s="176" t="s">
        <v>735</v>
      </c>
      <c r="F583" s="182">
        <v>26</v>
      </c>
      <c r="G583" s="63"/>
    </row>
    <row r="584" spans="1:7" ht="14.25" customHeight="1" x14ac:dyDescent="0.2">
      <c r="A584" s="176" t="s">
        <v>688</v>
      </c>
      <c r="B584" s="175">
        <v>410</v>
      </c>
      <c r="C584" s="166">
        <v>410</v>
      </c>
      <c r="E584" s="176" t="s">
        <v>149</v>
      </c>
      <c r="F584" s="182">
        <v>26</v>
      </c>
      <c r="G584" s="63"/>
    </row>
    <row r="585" spans="1:7" ht="14.25" customHeight="1" x14ac:dyDescent="0.2">
      <c r="A585" s="176" t="s">
        <v>689</v>
      </c>
      <c r="B585" s="177">
        <v>38</v>
      </c>
      <c r="C585" s="170">
        <v>38</v>
      </c>
      <c r="E585" s="176" t="s">
        <v>690</v>
      </c>
      <c r="F585" s="184">
        <v>26</v>
      </c>
      <c r="G585" s="63"/>
    </row>
    <row r="586" spans="1:7" ht="14.25" customHeight="1" x14ac:dyDescent="0.2">
      <c r="A586" s="176" t="s">
        <v>989</v>
      </c>
      <c r="B586" s="175">
        <v>0</v>
      </c>
      <c r="C586" s="166">
        <v>0</v>
      </c>
      <c r="E586" s="176" t="s">
        <v>619</v>
      </c>
      <c r="F586" s="182">
        <v>25</v>
      </c>
      <c r="G586" s="63"/>
    </row>
    <row r="587" spans="1:7" ht="14.25" customHeight="1" x14ac:dyDescent="0.2">
      <c r="A587" s="176" t="s">
        <v>648</v>
      </c>
      <c r="B587" s="175">
        <v>117</v>
      </c>
      <c r="C587" s="166">
        <v>117</v>
      </c>
      <c r="E587" s="176" t="s">
        <v>660</v>
      </c>
      <c r="F587" s="182">
        <v>25</v>
      </c>
      <c r="G587" s="63"/>
    </row>
    <row r="588" spans="1:7" ht="14.25" customHeight="1" x14ac:dyDescent="0.2">
      <c r="A588" s="176" t="s">
        <v>919</v>
      </c>
      <c r="B588" s="175">
        <v>0</v>
      </c>
      <c r="C588" s="166">
        <v>0</v>
      </c>
      <c r="E588" s="176" t="s">
        <v>487</v>
      </c>
      <c r="F588" s="182">
        <v>24</v>
      </c>
      <c r="G588" s="63"/>
    </row>
    <row r="589" spans="1:7" ht="14.25" customHeight="1" x14ac:dyDescent="0.2">
      <c r="A589" s="176" t="s">
        <v>492</v>
      </c>
      <c r="B589" s="175">
        <v>0</v>
      </c>
      <c r="C589" s="166">
        <v>0</v>
      </c>
      <c r="E589" s="176" t="s">
        <v>405</v>
      </c>
      <c r="F589" s="182">
        <v>24</v>
      </c>
      <c r="G589" s="63"/>
    </row>
    <row r="590" spans="1:7" ht="14.25" customHeight="1" x14ac:dyDescent="0.2">
      <c r="A590" s="176" t="s">
        <v>856</v>
      </c>
      <c r="B590" s="175">
        <v>2077</v>
      </c>
      <c r="C590" s="167">
        <v>2077</v>
      </c>
      <c r="E590" s="176" t="s">
        <v>439</v>
      </c>
      <c r="F590" s="182">
        <v>24</v>
      </c>
      <c r="G590" s="63"/>
    </row>
    <row r="591" spans="1:7" ht="14.25" customHeight="1" x14ac:dyDescent="0.2">
      <c r="A591" s="176" t="s">
        <v>322</v>
      </c>
      <c r="B591" s="175">
        <v>0</v>
      </c>
      <c r="C591" s="166">
        <v>335</v>
      </c>
      <c r="E591" s="176" t="s">
        <v>707</v>
      </c>
      <c r="F591" s="182">
        <v>23</v>
      </c>
      <c r="G591" s="63"/>
    </row>
    <row r="592" spans="1:7" ht="14.25" customHeight="1" x14ac:dyDescent="0.2">
      <c r="A592" s="176" t="s">
        <v>736</v>
      </c>
      <c r="B592" s="175">
        <v>314</v>
      </c>
      <c r="C592" s="166">
        <v>314</v>
      </c>
      <c r="E592" s="176" t="s">
        <v>570</v>
      </c>
      <c r="F592" s="182">
        <v>23</v>
      </c>
      <c r="G592" s="63"/>
    </row>
    <row r="593" spans="1:7" ht="14.25" customHeight="1" x14ac:dyDescent="0.2">
      <c r="A593" s="176" t="s">
        <v>403</v>
      </c>
      <c r="B593" s="175">
        <v>0</v>
      </c>
      <c r="C593" s="166">
        <v>0</v>
      </c>
      <c r="E593" s="176" t="s">
        <v>523</v>
      </c>
      <c r="F593" s="182">
        <v>23</v>
      </c>
      <c r="G593" s="63"/>
    </row>
    <row r="594" spans="1:7" ht="14.25" customHeight="1" x14ac:dyDescent="0.2">
      <c r="A594" s="176" t="s">
        <v>785</v>
      </c>
      <c r="B594" s="175">
        <v>359</v>
      </c>
      <c r="C594" s="166">
        <v>359</v>
      </c>
      <c r="E594" s="176" t="s">
        <v>845</v>
      </c>
      <c r="F594" s="182">
        <v>23</v>
      </c>
      <c r="G594" s="63"/>
    </row>
    <row r="595" spans="1:7" ht="14.25" customHeight="1" x14ac:dyDescent="0.2">
      <c r="A595" s="176" t="s">
        <v>649</v>
      </c>
      <c r="B595" s="175">
        <v>0</v>
      </c>
      <c r="C595" s="166">
        <v>86</v>
      </c>
      <c r="E595" s="176" t="s">
        <v>661</v>
      </c>
      <c r="F595" s="182">
        <v>23</v>
      </c>
      <c r="G595" s="63"/>
    </row>
    <row r="596" spans="1:7" ht="14.25" customHeight="1" x14ac:dyDescent="0.2">
      <c r="A596" s="176" t="s">
        <v>150</v>
      </c>
      <c r="B596" s="177">
        <v>1000</v>
      </c>
      <c r="C596" s="169">
        <v>1001</v>
      </c>
      <c r="E596" s="176" t="s">
        <v>630</v>
      </c>
      <c r="F596" s="182">
        <v>22</v>
      </c>
      <c r="G596" s="63"/>
    </row>
    <row r="597" spans="1:7" ht="14.25" customHeight="1" x14ac:dyDescent="0.2">
      <c r="A597" s="176" t="s">
        <v>66</v>
      </c>
      <c r="B597" s="175">
        <v>3492</v>
      </c>
      <c r="C597" s="166">
        <v>3506</v>
      </c>
      <c r="E597" s="176" t="s">
        <v>770</v>
      </c>
      <c r="F597" s="182">
        <v>22</v>
      </c>
      <c r="G597" s="63"/>
    </row>
    <row r="598" spans="1:7" ht="14.25" customHeight="1" x14ac:dyDescent="0.2">
      <c r="A598" s="176" t="s">
        <v>990</v>
      </c>
      <c r="B598" s="175">
        <v>0</v>
      </c>
      <c r="C598" s="166">
        <v>0</v>
      </c>
      <c r="E598" s="176" t="s">
        <v>651</v>
      </c>
      <c r="F598" s="182">
        <v>22</v>
      </c>
      <c r="G598" s="63"/>
    </row>
    <row r="599" spans="1:7" ht="14.25" customHeight="1" x14ac:dyDescent="0.2">
      <c r="A599" s="176" t="s">
        <v>589</v>
      </c>
      <c r="B599" s="175">
        <v>92</v>
      </c>
      <c r="C599" s="166">
        <v>92</v>
      </c>
      <c r="E599" s="176" t="s">
        <v>418</v>
      </c>
      <c r="F599" s="182">
        <v>21</v>
      </c>
      <c r="G599" s="63"/>
    </row>
    <row r="600" spans="1:7" ht="14.25" customHeight="1" x14ac:dyDescent="0.2">
      <c r="A600" s="176" t="s">
        <v>690</v>
      </c>
      <c r="B600" s="175">
        <v>0</v>
      </c>
      <c r="C600" s="166">
        <v>26</v>
      </c>
      <c r="E600" s="176" t="s">
        <v>803</v>
      </c>
      <c r="F600" s="182">
        <v>21</v>
      </c>
      <c r="G600" s="63"/>
    </row>
    <row r="601" spans="1:7" ht="14.25" customHeight="1" x14ac:dyDescent="0.2">
      <c r="A601" s="176" t="s">
        <v>194</v>
      </c>
      <c r="B601" s="175">
        <v>75</v>
      </c>
      <c r="C601" s="166">
        <v>99</v>
      </c>
      <c r="E601" s="176" t="s">
        <v>527</v>
      </c>
      <c r="F601" s="183">
        <v>21</v>
      </c>
      <c r="G601" s="63"/>
    </row>
    <row r="602" spans="1:7" ht="14.25" customHeight="1" x14ac:dyDescent="0.2">
      <c r="A602" s="176" t="s">
        <v>920</v>
      </c>
      <c r="B602" s="175">
        <v>0</v>
      </c>
      <c r="C602" s="166">
        <v>0</v>
      </c>
      <c r="E602" s="176" t="s">
        <v>456</v>
      </c>
      <c r="F602" s="182">
        <v>21</v>
      </c>
      <c r="G602" s="63"/>
    </row>
    <row r="603" spans="1:7" ht="14.25" customHeight="1" x14ac:dyDescent="0.2">
      <c r="A603" s="176" t="s">
        <v>229</v>
      </c>
      <c r="B603" s="175">
        <v>0</v>
      </c>
      <c r="C603" s="166">
        <v>148</v>
      </c>
      <c r="E603" s="176" t="s">
        <v>491</v>
      </c>
      <c r="F603" s="182">
        <v>21</v>
      </c>
      <c r="G603" s="63"/>
    </row>
    <row r="604" spans="1:7" ht="14.25" customHeight="1" x14ac:dyDescent="0.2">
      <c r="A604" s="176" t="s">
        <v>369</v>
      </c>
      <c r="B604" s="175">
        <v>430</v>
      </c>
      <c r="C604" s="166">
        <v>3073</v>
      </c>
      <c r="E604" s="176" t="s">
        <v>590</v>
      </c>
      <c r="F604" s="182">
        <v>21</v>
      </c>
      <c r="G604" s="63"/>
    </row>
    <row r="605" spans="1:7" ht="14.25" customHeight="1" x14ac:dyDescent="0.2">
      <c r="A605" s="176" t="s">
        <v>151</v>
      </c>
      <c r="B605" s="175">
        <v>26712</v>
      </c>
      <c r="C605" s="166">
        <v>26718</v>
      </c>
      <c r="E605" s="176" t="s">
        <v>17</v>
      </c>
      <c r="F605" s="182">
        <v>21</v>
      </c>
      <c r="G605" s="63"/>
    </row>
    <row r="606" spans="1:7" ht="14.25" customHeight="1" x14ac:dyDescent="0.2">
      <c r="A606" s="176" t="s">
        <v>857</v>
      </c>
      <c r="B606" s="175">
        <v>0</v>
      </c>
      <c r="C606" s="166">
        <v>0</v>
      </c>
      <c r="E606" s="176" t="s">
        <v>292</v>
      </c>
      <c r="F606" s="182">
        <v>20</v>
      </c>
      <c r="G606" s="63"/>
    </row>
    <row r="607" spans="1:7" ht="14.25" customHeight="1" x14ac:dyDescent="0.2">
      <c r="A607" s="176" t="s">
        <v>590</v>
      </c>
      <c r="B607" s="175">
        <v>8</v>
      </c>
      <c r="C607" s="166">
        <v>21</v>
      </c>
      <c r="E607" s="176" t="s">
        <v>713</v>
      </c>
      <c r="F607" s="182">
        <v>20</v>
      </c>
      <c r="G607" s="63"/>
    </row>
    <row r="608" spans="1:7" ht="14.25" customHeight="1" x14ac:dyDescent="0.2">
      <c r="A608" s="176" t="s">
        <v>991</v>
      </c>
      <c r="B608" s="175">
        <v>14</v>
      </c>
      <c r="C608" s="166">
        <v>14</v>
      </c>
      <c r="E608" s="176" t="s">
        <v>423</v>
      </c>
      <c r="F608" s="182">
        <v>20</v>
      </c>
      <c r="G608" s="63"/>
    </row>
    <row r="609" spans="1:7" ht="14.25" customHeight="1" x14ac:dyDescent="0.2">
      <c r="A609" s="176" t="s">
        <v>95</v>
      </c>
      <c r="B609" s="175">
        <v>0</v>
      </c>
      <c r="C609" s="166">
        <v>246</v>
      </c>
      <c r="E609" s="176" t="s">
        <v>721</v>
      </c>
      <c r="F609" s="182">
        <v>20</v>
      </c>
      <c r="G609" s="63"/>
    </row>
    <row r="610" spans="1:7" ht="14.25" customHeight="1" x14ac:dyDescent="0.2">
      <c r="A610" s="176" t="s">
        <v>460</v>
      </c>
      <c r="B610" s="175">
        <v>143</v>
      </c>
      <c r="C610" s="166">
        <v>143</v>
      </c>
      <c r="E610" s="176" t="s">
        <v>579</v>
      </c>
      <c r="F610" s="182">
        <v>20</v>
      </c>
      <c r="G610" s="63"/>
    </row>
    <row r="611" spans="1:7" ht="14.25" customHeight="1" x14ac:dyDescent="0.2">
      <c r="A611" s="176" t="s">
        <v>461</v>
      </c>
      <c r="B611" s="175">
        <v>0</v>
      </c>
      <c r="C611" s="166">
        <v>3</v>
      </c>
      <c r="E611" s="176" t="s">
        <v>554</v>
      </c>
      <c r="F611" s="182">
        <v>20</v>
      </c>
      <c r="G611" s="63"/>
    </row>
    <row r="612" spans="1:7" ht="14.25" customHeight="1" x14ac:dyDescent="0.2">
      <c r="A612" s="176" t="s">
        <v>620</v>
      </c>
      <c r="B612" s="175">
        <v>0</v>
      </c>
      <c r="C612" s="166">
        <v>0</v>
      </c>
      <c r="E612" s="176" t="s">
        <v>351</v>
      </c>
      <c r="F612" s="182">
        <v>20</v>
      </c>
      <c r="G612" s="63"/>
    </row>
    <row r="613" spans="1:7" ht="14.25" customHeight="1" x14ac:dyDescent="0.2">
      <c r="A613" s="176" t="s">
        <v>557</v>
      </c>
      <c r="B613" s="175">
        <v>0</v>
      </c>
      <c r="C613" s="166">
        <v>0</v>
      </c>
      <c r="E613" s="176" t="s">
        <v>97</v>
      </c>
      <c r="F613" s="184">
        <v>20</v>
      </c>
      <c r="G613" s="63"/>
    </row>
    <row r="614" spans="1:7" ht="14.25" customHeight="1" x14ac:dyDescent="0.2">
      <c r="A614" s="176" t="s">
        <v>383</v>
      </c>
      <c r="B614" s="175">
        <v>1</v>
      </c>
      <c r="C614" s="166">
        <v>4</v>
      </c>
      <c r="E614" s="176" t="s">
        <v>215</v>
      </c>
      <c r="F614" s="182">
        <v>19</v>
      </c>
      <c r="G614" s="63"/>
    </row>
    <row r="615" spans="1:7" ht="14.25" customHeight="1" x14ac:dyDescent="0.2">
      <c r="A615" s="176" t="s">
        <v>650</v>
      </c>
      <c r="B615" s="175">
        <v>10</v>
      </c>
      <c r="C615" s="166">
        <v>10</v>
      </c>
      <c r="E615" s="176" t="s">
        <v>57</v>
      </c>
      <c r="F615" s="182">
        <v>19</v>
      </c>
      <c r="G615" s="63"/>
    </row>
    <row r="616" spans="1:7" ht="14.25" customHeight="1" x14ac:dyDescent="0.2">
      <c r="A616" s="176" t="s">
        <v>992</v>
      </c>
      <c r="B616" s="175">
        <v>0</v>
      </c>
      <c r="C616" s="166">
        <v>0</v>
      </c>
      <c r="E616" s="176" t="s">
        <v>525</v>
      </c>
      <c r="F616" s="182">
        <v>19</v>
      </c>
      <c r="G616" s="63"/>
    </row>
    <row r="617" spans="1:7" ht="14.25" customHeight="1" x14ac:dyDescent="0.2">
      <c r="A617" s="176" t="s">
        <v>993</v>
      </c>
      <c r="B617" s="175">
        <v>0</v>
      </c>
      <c r="C617" s="166">
        <v>0</v>
      </c>
      <c r="E617" s="176" t="s">
        <v>910</v>
      </c>
      <c r="F617" s="182">
        <v>19</v>
      </c>
      <c r="G617" s="63"/>
    </row>
    <row r="618" spans="1:7" ht="14.25" customHeight="1" x14ac:dyDescent="0.2">
      <c r="A618" s="176" t="s">
        <v>921</v>
      </c>
      <c r="B618" s="175">
        <v>38</v>
      </c>
      <c r="C618" s="166">
        <v>38</v>
      </c>
      <c r="E618" s="176" t="s">
        <v>740</v>
      </c>
      <c r="F618" s="182">
        <v>19</v>
      </c>
      <c r="G618" s="63"/>
    </row>
    <row r="619" spans="1:7" ht="14.25" customHeight="1" x14ac:dyDescent="0.2">
      <c r="A619" s="176" t="s">
        <v>994</v>
      </c>
      <c r="B619" s="175">
        <v>0</v>
      </c>
      <c r="C619" s="166">
        <v>0</v>
      </c>
      <c r="E619" s="176" t="s">
        <v>741</v>
      </c>
      <c r="F619" s="182">
        <v>19</v>
      </c>
      <c r="G619" s="63"/>
    </row>
    <row r="620" spans="1:7" ht="14.25" customHeight="1" x14ac:dyDescent="0.2">
      <c r="A620" s="176" t="s">
        <v>493</v>
      </c>
      <c r="B620" s="175">
        <v>342</v>
      </c>
      <c r="C620" s="166">
        <v>342</v>
      </c>
      <c r="E620" s="176" t="s">
        <v>182</v>
      </c>
      <c r="F620" s="185">
        <v>18</v>
      </c>
      <c r="G620" s="63"/>
    </row>
    <row r="621" spans="1:7" ht="14.25" customHeight="1" x14ac:dyDescent="0.2">
      <c r="A621" s="176" t="s">
        <v>41</v>
      </c>
      <c r="B621" s="175">
        <v>1</v>
      </c>
      <c r="C621" s="167">
        <v>2599</v>
      </c>
      <c r="E621" s="176" t="s">
        <v>629</v>
      </c>
      <c r="F621" s="182">
        <v>18</v>
      </c>
      <c r="G621" s="63"/>
    </row>
    <row r="622" spans="1:7" ht="14.25" customHeight="1" x14ac:dyDescent="0.2">
      <c r="A622" s="176" t="s">
        <v>858</v>
      </c>
      <c r="B622" s="175">
        <v>186</v>
      </c>
      <c r="C622" s="166">
        <v>186</v>
      </c>
      <c r="E622" s="176" t="s">
        <v>549</v>
      </c>
      <c r="F622" s="182">
        <v>18</v>
      </c>
      <c r="G622" s="63"/>
    </row>
    <row r="623" spans="1:7" ht="14.25" customHeight="1" x14ac:dyDescent="0.2">
      <c r="A623" s="176" t="s">
        <v>737</v>
      </c>
      <c r="B623" s="175">
        <v>50</v>
      </c>
      <c r="C623" s="166">
        <v>54</v>
      </c>
      <c r="E623" s="176" t="s">
        <v>969</v>
      </c>
      <c r="F623" s="182">
        <v>18</v>
      </c>
      <c r="G623" s="63"/>
    </row>
    <row r="624" spans="1:7" ht="14.25" customHeight="1" x14ac:dyDescent="0.2">
      <c r="A624" s="176" t="s">
        <v>494</v>
      </c>
      <c r="B624" s="175">
        <v>0</v>
      </c>
      <c r="C624" s="166">
        <v>42</v>
      </c>
      <c r="E624" s="176" t="s">
        <v>350</v>
      </c>
      <c r="F624" s="182">
        <v>18</v>
      </c>
      <c r="G624" s="63"/>
    </row>
    <row r="625" spans="1:7" ht="14.25" customHeight="1" x14ac:dyDescent="0.2">
      <c r="A625" s="176" t="s">
        <v>995</v>
      </c>
      <c r="B625" s="175">
        <v>0</v>
      </c>
      <c r="C625" s="166">
        <v>0</v>
      </c>
      <c r="E625" s="176" t="s">
        <v>851</v>
      </c>
      <c r="F625" s="182">
        <v>18</v>
      </c>
      <c r="G625" s="63"/>
    </row>
    <row r="626" spans="1:7" ht="14.25" customHeight="1" x14ac:dyDescent="0.2">
      <c r="A626" s="176" t="s">
        <v>738</v>
      </c>
      <c r="B626" s="175">
        <v>9</v>
      </c>
      <c r="C626" s="166">
        <v>9</v>
      </c>
      <c r="E626" s="176" t="s">
        <v>792</v>
      </c>
      <c r="F626" s="182">
        <v>18</v>
      </c>
      <c r="G626" s="63"/>
    </row>
    <row r="627" spans="1:7" ht="14.25" customHeight="1" x14ac:dyDescent="0.2">
      <c r="A627" s="176" t="s">
        <v>384</v>
      </c>
      <c r="B627" s="175">
        <v>193</v>
      </c>
      <c r="C627" s="166">
        <v>193</v>
      </c>
      <c r="E627" s="176" t="s">
        <v>1083</v>
      </c>
      <c r="F627" s="185">
        <v>18</v>
      </c>
      <c r="G627" s="63"/>
    </row>
    <row r="628" spans="1:7" ht="14.25" customHeight="1" x14ac:dyDescent="0.2">
      <c r="A628" s="176" t="s">
        <v>267</v>
      </c>
      <c r="B628" s="175">
        <v>17</v>
      </c>
      <c r="C628" s="166">
        <v>150</v>
      </c>
      <c r="E628" s="176" t="s">
        <v>543</v>
      </c>
      <c r="F628" s="182">
        <v>18</v>
      </c>
      <c r="G628" s="63"/>
    </row>
    <row r="629" spans="1:7" ht="14.25" customHeight="1" x14ac:dyDescent="0.2">
      <c r="A629" s="176" t="s">
        <v>996</v>
      </c>
      <c r="B629" s="175">
        <v>0</v>
      </c>
      <c r="C629" s="166">
        <v>0</v>
      </c>
      <c r="E629" s="176" t="s">
        <v>675</v>
      </c>
      <c r="F629" s="182">
        <v>17</v>
      </c>
      <c r="G629" s="63"/>
    </row>
    <row r="630" spans="1:7" ht="14.25" customHeight="1" x14ac:dyDescent="0.2">
      <c r="A630" s="176" t="s">
        <v>353</v>
      </c>
      <c r="B630" s="175">
        <v>812</v>
      </c>
      <c r="C630" s="166">
        <v>813</v>
      </c>
      <c r="E630" s="176" t="s">
        <v>957</v>
      </c>
      <c r="F630" s="182">
        <v>17</v>
      </c>
      <c r="G630" s="63"/>
    </row>
    <row r="631" spans="1:7" ht="14.25" customHeight="1" x14ac:dyDescent="0.2">
      <c r="A631" s="176" t="s">
        <v>473</v>
      </c>
      <c r="B631" s="175">
        <v>82</v>
      </c>
      <c r="C631" s="166">
        <v>304</v>
      </c>
      <c r="E631" s="176" t="s">
        <v>1065</v>
      </c>
      <c r="F631" s="182">
        <v>17</v>
      </c>
      <c r="G631" s="63"/>
    </row>
    <row r="632" spans="1:7" ht="14.25" customHeight="1" x14ac:dyDescent="0.2">
      <c r="A632" s="176" t="s">
        <v>42</v>
      </c>
      <c r="B632" s="175">
        <v>88</v>
      </c>
      <c r="C632" s="166">
        <v>884</v>
      </c>
      <c r="E632" s="176" t="s">
        <v>558</v>
      </c>
      <c r="F632" s="182">
        <v>17</v>
      </c>
      <c r="G632" s="63"/>
    </row>
    <row r="633" spans="1:7" ht="14.25" customHeight="1" x14ac:dyDescent="0.2">
      <c r="A633" s="176" t="s">
        <v>116</v>
      </c>
      <c r="B633" s="175">
        <v>0</v>
      </c>
      <c r="C633" s="166">
        <v>32</v>
      </c>
      <c r="E633" s="176" t="s">
        <v>498</v>
      </c>
      <c r="F633" s="182">
        <v>17</v>
      </c>
      <c r="G633" s="63"/>
    </row>
    <row r="634" spans="1:7" ht="14.25" customHeight="1" x14ac:dyDescent="0.2">
      <c r="A634" s="176" t="s">
        <v>404</v>
      </c>
      <c r="B634" s="175">
        <v>0</v>
      </c>
      <c r="C634" s="166">
        <v>0</v>
      </c>
      <c r="E634" s="176" t="s">
        <v>674</v>
      </c>
      <c r="F634" s="182">
        <v>16</v>
      </c>
      <c r="G634" s="63"/>
    </row>
    <row r="635" spans="1:7" ht="14.25" customHeight="1" x14ac:dyDescent="0.2">
      <c r="A635" s="176" t="s">
        <v>354</v>
      </c>
      <c r="B635" s="175">
        <v>0</v>
      </c>
      <c r="C635" s="166">
        <v>6</v>
      </c>
      <c r="E635" s="176" t="s">
        <v>313</v>
      </c>
      <c r="F635" s="182">
        <v>15</v>
      </c>
      <c r="G635" s="63"/>
    </row>
    <row r="636" spans="1:7" ht="14.25" customHeight="1" x14ac:dyDescent="0.2">
      <c r="A636" s="176" t="s">
        <v>285</v>
      </c>
      <c r="B636" s="175">
        <v>6</v>
      </c>
      <c r="C636" s="166">
        <v>44</v>
      </c>
      <c r="E636" s="176" t="s">
        <v>946</v>
      </c>
      <c r="F636" s="182">
        <v>15</v>
      </c>
      <c r="G636" s="63"/>
    </row>
    <row r="637" spans="1:7" ht="14.25" customHeight="1" x14ac:dyDescent="0.2">
      <c r="A637" s="176" t="s">
        <v>558</v>
      </c>
      <c r="B637" s="175">
        <v>0</v>
      </c>
      <c r="C637" s="166">
        <v>17</v>
      </c>
      <c r="E637" s="176" t="s">
        <v>758</v>
      </c>
      <c r="F637" s="182">
        <v>15</v>
      </c>
      <c r="G637" s="63"/>
    </row>
    <row r="638" spans="1:7" ht="14.25" customHeight="1" x14ac:dyDescent="0.2">
      <c r="A638" s="176" t="s">
        <v>405</v>
      </c>
      <c r="B638" s="175">
        <v>0</v>
      </c>
      <c r="C638" s="166">
        <v>19</v>
      </c>
      <c r="E638" s="176" t="s">
        <v>518</v>
      </c>
      <c r="F638" s="183">
        <v>15</v>
      </c>
      <c r="G638" s="63"/>
    </row>
    <row r="639" spans="1:7" ht="14.25" customHeight="1" x14ac:dyDescent="0.2">
      <c r="A639" s="176" t="s">
        <v>591</v>
      </c>
      <c r="B639" s="175">
        <v>3</v>
      </c>
      <c r="C639" s="166">
        <v>170</v>
      </c>
      <c r="E639" s="176" t="s">
        <v>294</v>
      </c>
      <c r="F639" s="182">
        <v>15</v>
      </c>
      <c r="G639" s="63"/>
    </row>
    <row r="640" spans="1:7" ht="14.25" customHeight="1" x14ac:dyDescent="0.2">
      <c r="A640" s="176" t="s">
        <v>43</v>
      </c>
      <c r="B640" s="175">
        <v>117084</v>
      </c>
      <c r="C640" s="166">
        <v>121223</v>
      </c>
      <c r="E640" s="176" t="s">
        <v>429</v>
      </c>
      <c r="F640" s="182">
        <v>15</v>
      </c>
      <c r="G640" s="63"/>
    </row>
    <row r="641" spans="1:7" ht="14.25" customHeight="1" x14ac:dyDescent="0.2">
      <c r="A641" s="176" t="s">
        <v>536</v>
      </c>
      <c r="B641" s="175">
        <v>43</v>
      </c>
      <c r="C641" s="166">
        <v>43</v>
      </c>
      <c r="E641" s="176" t="s">
        <v>729</v>
      </c>
      <c r="F641" s="182">
        <v>15</v>
      </c>
      <c r="G641" s="63"/>
    </row>
    <row r="642" spans="1:7" ht="14.25" customHeight="1" x14ac:dyDescent="0.2">
      <c r="A642" s="176" t="s">
        <v>385</v>
      </c>
      <c r="B642" s="175">
        <v>0</v>
      </c>
      <c r="C642" s="166">
        <v>0</v>
      </c>
      <c r="E642" s="176" t="s">
        <v>202</v>
      </c>
      <c r="F642" s="182">
        <v>15</v>
      </c>
      <c r="G642" s="63"/>
    </row>
    <row r="643" spans="1:7" ht="14.25" customHeight="1" x14ac:dyDescent="0.2">
      <c r="A643" s="176" t="s">
        <v>436</v>
      </c>
      <c r="B643" s="175">
        <v>858</v>
      </c>
      <c r="C643" s="166">
        <v>858</v>
      </c>
      <c r="E643" s="176" t="s">
        <v>605</v>
      </c>
      <c r="F643" s="182">
        <v>15</v>
      </c>
      <c r="G643" s="63"/>
    </row>
    <row r="644" spans="1:7" ht="14.25" customHeight="1" x14ac:dyDescent="0.2">
      <c r="A644" s="176" t="s">
        <v>117</v>
      </c>
      <c r="B644" s="175">
        <v>112</v>
      </c>
      <c r="C644" s="166">
        <v>112</v>
      </c>
      <c r="E644" s="176" t="s">
        <v>764</v>
      </c>
      <c r="F644" s="182">
        <v>14</v>
      </c>
      <c r="G644" s="63"/>
    </row>
    <row r="645" spans="1:7" ht="14.25" customHeight="1" x14ac:dyDescent="0.2">
      <c r="A645" s="176" t="s">
        <v>592</v>
      </c>
      <c r="B645" s="175">
        <v>2</v>
      </c>
      <c r="C645" s="166">
        <v>3</v>
      </c>
      <c r="E645" s="176" t="s">
        <v>270</v>
      </c>
      <c r="F645" s="182">
        <v>14</v>
      </c>
      <c r="G645" s="63"/>
    </row>
    <row r="646" spans="1:7" ht="14.25" customHeight="1" x14ac:dyDescent="0.2">
      <c r="A646" s="176" t="s">
        <v>495</v>
      </c>
      <c r="B646" s="175">
        <v>276</v>
      </c>
      <c r="C646" s="166">
        <v>276</v>
      </c>
      <c r="E646" s="176" t="s">
        <v>991</v>
      </c>
      <c r="F646" s="182">
        <v>14</v>
      </c>
      <c r="G646" s="63"/>
    </row>
    <row r="647" spans="1:7" ht="14.25" customHeight="1" x14ac:dyDescent="0.2">
      <c r="A647" s="176" t="s">
        <v>922</v>
      </c>
      <c r="B647" s="175">
        <v>0</v>
      </c>
      <c r="C647" s="166">
        <v>0</v>
      </c>
      <c r="E647" s="176" t="s">
        <v>128</v>
      </c>
      <c r="F647" s="182">
        <v>13</v>
      </c>
      <c r="G647" s="63"/>
    </row>
    <row r="648" spans="1:7" ht="14.25" customHeight="1" x14ac:dyDescent="0.2">
      <c r="A648" s="176" t="s">
        <v>859</v>
      </c>
      <c r="B648" s="175">
        <v>0</v>
      </c>
      <c r="C648" s="166">
        <v>0</v>
      </c>
      <c r="E648" s="176" t="s">
        <v>581</v>
      </c>
      <c r="F648" s="184">
        <v>13</v>
      </c>
      <c r="G648" s="63"/>
    </row>
    <row r="649" spans="1:7" ht="14.25" customHeight="1" x14ac:dyDescent="0.2">
      <c r="A649" s="176" t="s">
        <v>135</v>
      </c>
      <c r="B649" s="175">
        <v>157</v>
      </c>
      <c r="C649" s="166">
        <v>207</v>
      </c>
      <c r="E649" s="176" t="s">
        <v>836</v>
      </c>
      <c r="F649" s="182">
        <v>13</v>
      </c>
      <c r="G649" s="63"/>
    </row>
    <row r="650" spans="1:7" ht="14.25" customHeight="1" x14ac:dyDescent="0.2">
      <c r="A650" s="176" t="s">
        <v>997</v>
      </c>
      <c r="B650" s="175">
        <v>1</v>
      </c>
      <c r="C650" s="166">
        <v>1</v>
      </c>
      <c r="E650" s="176" t="s">
        <v>118</v>
      </c>
      <c r="F650" s="182">
        <v>13</v>
      </c>
      <c r="G650" s="63"/>
    </row>
    <row r="651" spans="1:7" ht="14.25" customHeight="1" x14ac:dyDescent="0.2">
      <c r="A651" s="176" t="s">
        <v>923</v>
      </c>
      <c r="B651" s="175">
        <v>0</v>
      </c>
      <c r="C651" s="166">
        <v>0</v>
      </c>
      <c r="E651" s="176" t="s">
        <v>412</v>
      </c>
      <c r="F651" s="182">
        <v>13</v>
      </c>
      <c r="G651" s="63"/>
    </row>
    <row r="652" spans="1:7" ht="14.25" customHeight="1" x14ac:dyDescent="0.2">
      <c r="A652" s="176" t="s">
        <v>651</v>
      </c>
      <c r="B652" s="175">
        <v>10</v>
      </c>
      <c r="C652" s="166">
        <v>22</v>
      </c>
      <c r="E652" s="176" t="s">
        <v>668</v>
      </c>
      <c r="F652" s="182">
        <v>12</v>
      </c>
      <c r="G652" s="63"/>
    </row>
    <row r="653" spans="1:7" ht="14.25" customHeight="1" x14ac:dyDescent="0.2">
      <c r="A653" s="176" t="s">
        <v>860</v>
      </c>
      <c r="B653" s="175">
        <v>0</v>
      </c>
      <c r="C653" s="166">
        <v>0</v>
      </c>
      <c r="E653" s="176" t="s">
        <v>974</v>
      </c>
      <c r="F653" s="182">
        <v>12</v>
      </c>
      <c r="G653" s="63"/>
    </row>
    <row r="654" spans="1:7" ht="14.25" customHeight="1" x14ac:dyDescent="0.2">
      <c r="A654" s="176" t="s">
        <v>559</v>
      </c>
      <c r="B654" s="175">
        <v>5</v>
      </c>
      <c r="C654" s="166">
        <v>239</v>
      </c>
      <c r="E654" s="176" t="s">
        <v>141</v>
      </c>
      <c r="F654" s="182">
        <v>12</v>
      </c>
      <c r="G654" s="63"/>
    </row>
    <row r="655" spans="1:7" ht="14.25" customHeight="1" x14ac:dyDescent="0.2">
      <c r="A655" s="176" t="s">
        <v>998</v>
      </c>
      <c r="B655" s="175">
        <v>1228</v>
      </c>
      <c r="C655" s="167">
        <v>1228</v>
      </c>
      <c r="E655" s="176" t="s">
        <v>667</v>
      </c>
      <c r="F655" s="182">
        <v>11</v>
      </c>
      <c r="G655" s="63"/>
    </row>
    <row r="656" spans="1:7" ht="14.25" customHeight="1" x14ac:dyDescent="0.2">
      <c r="A656" s="176" t="s">
        <v>739</v>
      </c>
      <c r="B656" s="175">
        <v>35</v>
      </c>
      <c r="C656" s="167">
        <v>35</v>
      </c>
      <c r="E656" s="176" t="s">
        <v>1069</v>
      </c>
      <c r="F656" s="182">
        <v>11</v>
      </c>
      <c r="G656" s="63"/>
    </row>
    <row r="657" spans="1:7" ht="14.25" customHeight="1" x14ac:dyDescent="0.2">
      <c r="A657" s="176" t="s">
        <v>861</v>
      </c>
      <c r="B657" s="175">
        <v>0</v>
      </c>
      <c r="C657" s="166">
        <v>0</v>
      </c>
      <c r="E657" s="176" t="s">
        <v>416</v>
      </c>
      <c r="F657" s="182">
        <v>10</v>
      </c>
      <c r="G657" s="63"/>
    </row>
    <row r="658" spans="1:7" ht="14.25" customHeight="1" x14ac:dyDescent="0.2">
      <c r="A658" s="176" t="s">
        <v>44</v>
      </c>
      <c r="B658" s="175">
        <v>149</v>
      </c>
      <c r="C658" s="166">
        <v>149</v>
      </c>
      <c r="E658" s="176" t="s">
        <v>20</v>
      </c>
      <c r="F658" s="182">
        <v>10</v>
      </c>
      <c r="G658" s="63"/>
    </row>
    <row r="659" spans="1:7" ht="14.25" customHeight="1" x14ac:dyDescent="0.2">
      <c r="A659" s="176" t="s">
        <v>924</v>
      </c>
      <c r="B659" s="175">
        <v>0</v>
      </c>
      <c r="C659" s="166">
        <v>0</v>
      </c>
      <c r="E659" s="176" t="s">
        <v>638</v>
      </c>
      <c r="F659" s="182">
        <v>10</v>
      </c>
      <c r="G659" s="63"/>
    </row>
    <row r="660" spans="1:7" ht="14.25" customHeight="1" x14ac:dyDescent="0.2">
      <c r="A660" s="176" t="s">
        <v>136</v>
      </c>
      <c r="B660" s="175">
        <v>458</v>
      </c>
      <c r="C660" s="166">
        <v>458</v>
      </c>
      <c r="E660" s="176" t="s">
        <v>37</v>
      </c>
      <c r="F660" s="182">
        <v>10</v>
      </c>
      <c r="G660" s="63"/>
    </row>
    <row r="661" spans="1:7" ht="14.25" customHeight="1" x14ac:dyDescent="0.2">
      <c r="A661" s="176" t="s">
        <v>593</v>
      </c>
      <c r="B661" s="175">
        <v>110</v>
      </c>
      <c r="C661" s="166">
        <v>110</v>
      </c>
      <c r="E661" s="176" t="s">
        <v>734</v>
      </c>
      <c r="F661" s="182">
        <v>10</v>
      </c>
      <c r="G661" s="63"/>
    </row>
    <row r="662" spans="1:7" ht="14.25" customHeight="1" x14ac:dyDescent="0.2">
      <c r="A662" s="176" t="s">
        <v>365</v>
      </c>
      <c r="B662" s="175">
        <v>209</v>
      </c>
      <c r="C662" s="166">
        <v>209</v>
      </c>
      <c r="E662" s="176" t="s">
        <v>1072</v>
      </c>
      <c r="F662" s="182">
        <v>10</v>
      </c>
      <c r="G662" s="63"/>
    </row>
    <row r="663" spans="1:7" ht="14.25" customHeight="1" x14ac:dyDescent="0.2">
      <c r="A663" s="176" t="s">
        <v>999</v>
      </c>
      <c r="B663" s="175">
        <v>0</v>
      </c>
      <c r="C663" s="166">
        <v>0</v>
      </c>
      <c r="E663" s="176" t="s">
        <v>371</v>
      </c>
      <c r="F663" s="182">
        <v>9</v>
      </c>
      <c r="G663" s="63"/>
    </row>
    <row r="664" spans="1:7" ht="14.25" customHeight="1" x14ac:dyDescent="0.2">
      <c r="A664" s="176" t="s">
        <v>925</v>
      </c>
      <c r="B664" s="175">
        <v>0</v>
      </c>
      <c r="C664" s="166">
        <v>0</v>
      </c>
      <c r="E664" s="176" t="s">
        <v>555</v>
      </c>
      <c r="F664" s="182">
        <v>9</v>
      </c>
      <c r="G664" s="63"/>
    </row>
    <row r="665" spans="1:7" ht="14.25" customHeight="1" x14ac:dyDescent="0.2">
      <c r="A665" s="176" t="s">
        <v>926</v>
      </c>
      <c r="B665" s="175">
        <v>0</v>
      </c>
      <c r="C665" s="166">
        <v>0</v>
      </c>
      <c r="E665" s="176" t="s">
        <v>738</v>
      </c>
      <c r="F665" s="182">
        <v>9</v>
      </c>
      <c r="G665" s="63"/>
    </row>
    <row r="666" spans="1:7" ht="14.25" customHeight="1" x14ac:dyDescent="0.2">
      <c r="A666" s="176" t="s">
        <v>158</v>
      </c>
      <c r="B666" s="175">
        <v>0</v>
      </c>
      <c r="C666" s="166">
        <v>66</v>
      </c>
      <c r="E666" s="176" t="s">
        <v>199</v>
      </c>
      <c r="F666" s="182">
        <v>9</v>
      </c>
      <c r="G666" s="63"/>
    </row>
    <row r="667" spans="1:7" ht="14.25" customHeight="1" x14ac:dyDescent="0.2">
      <c r="A667" s="176" t="s">
        <v>118</v>
      </c>
      <c r="B667" s="175">
        <v>2</v>
      </c>
      <c r="C667" s="166">
        <v>14</v>
      </c>
      <c r="E667" s="176" t="s">
        <v>704</v>
      </c>
      <c r="F667" s="182">
        <v>9</v>
      </c>
      <c r="G667" s="63"/>
    </row>
    <row r="668" spans="1:7" ht="14.25" customHeight="1" x14ac:dyDescent="0.2">
      <c r="A668" s="176" t="s">
        <v>1000</v>
      </c>
      <c r="B668" s="175">
        <v>0</v>
      </c>
      <c r="C668" s="166">
        <v>0</v>
      </c>
      <c r="E668" s="176" t="s">
        <v>21</v>
      </c>
      <c r="F668" s="182">
        <v>8</v>
      </c>
      <c r="G668" s="63"/>
    </row>
    <row r="669" spans="1:7" ht="14.25" customHeight="1" x14ac:dyDescent="0.2">
      <c r="A669" s="176" t="s">
        <v>862</v>
      </c>
      <c r="B669" s="175">
        <v>16</v>
      </c>
      <c r="C669" s="166">
        <v>16</v>
      </c>
      <c r="E669" s="176" t="s">
        <v>689</v>
      </c>
      <c r="F669" s="182">
        <v>8</v>
      </c>
      <c r="G669" s="63"/>
    </row>
    <row r="670" spans="1:7" ht="14.25" customHeight="1" x14ac:dyDescent="0.2">
      <c r="A670" s="176" t="s">
        <v>462</v>
      </c>
      <c r="B670" s="175">
        <v>0</v>
      </c>
      <c r="C670" s="166">
        <v>15</v>
      </c>
      <c r="E670" s="176" t="s">
        <v>354</v>
      </c>
      <c r="F670" s="182">
        <v>8</v>
      </c>
      <c r="G670" s="63"/>
    </row>
    <row r="671" spans="1:7" ht="14.25" customHeight="1" x14ac:dyDescent="0.2">
      <c r="A671" s="176" t="s">
        <v>437</v>
      </c>
      <c r="B671" s="175">
        <v>4864</v>
      </c>
      <c r="C671" s="166">
        <v>4864</v>
      </c>
      <c r="E671" s="176" t="s">
        <v>743</v>
      </c>
      <c r="F671" s="182">
        <v>8</v>
      </c>
      <c r="G671" s="63"/>
    </row>
    <row r="672" spans="1:7" ht="14.25" customHeight="1" x14ac:dyDescent="0.2">
      <c r="A672" s="176" t="s">
        <v>366</v>
      </c>
      <c r="B672" s="175">
        <v>0</v>
      </c>
      <c r="C672" s="166">
        <v>149</v>
      </c>
      <c r="E672" s="176" t="s">
        <v>603</v>
      </c>
      <c r="F672" s="182">
        <v>8</v>
      </c>
      <c r="G672" s="63"/>
    </row>
    <row r="673" spans="1:7" ht="14.25" customHeight="1" x14ac:dyDescent="0.2">
      <c r="A673" s="176" t="s">
        <v>863</v>
      </c>
      <c r="B673" s="175">
        <v>0</v>
      </c>
      <c r="C673" s="166">
        <v>0</v>
      </c>
      <c r="E673" s="176" t="s">
        <v>320</v>
      </c>
      <c r="F673" s="182">
        <v>8</v>
      </c>
      <c r="G673" s="63"/>
    </row>
    <row r="674" spans="1:7" ht="14.25" customHeight="1" x14ac:dyDescent="0.2">
      <c r="A674" s="176" t="s">
        <v>786</v>
      </c>
      <c r="B674" s="175">
        <v>0</v>
      </c>
      <c r="C674" s="166">
        <v>0</v>
      </c>
      <c r="E674" s="176" t="s">
        <v>479</v>
      </c>
      <c r="F674" s="182">
        <v>7</v>
      </c>
      <c r="G674" s="63"/>
    </row>
    <row r="675" spans="1:7" ht="14.25" customHeight="1" x14ac:dyDescent="0.2">
      <c r="A675" s="176" t="s">
        <v>864</v>
      </c>
      <c r="B675" s="175">
        <v>0</v>
      </c>
      <c r="C675" s="166">
        <v>0</v>
      </c>
      <c r="E675" s="176" t="s">
        <v>842</v>
      </c>
      <c r="F675" s="182">
        <v>7</v>
      </c>
      <c r="G675" s="63"/>
    </row>
    <row r="676" spans="1:7" ht="14.25" customHeight="1" x14ac:dyDescent="0.2">
      <c r="A676" s="176" t="s">
        <v>463</v>
      </c>
      <c r="B676" s="175">
        <v>173</v>
      </c>
      <c r="C676" s="166">
        <v>173</v>
      </c>
      <c r="E676" s="176" t="s">
        <v>844</v>
      </c>
      <c r="F676" s="182">
        <v>7</v>
      </c>
      <c r="G676" s="63"/>
    </row>
    <row r="677" spans="1:7" ht="14.25" customHeight="1" x14ac:dyDescent="0.2">
      <c r="A677" s="176" t="s">
        <v>1001</v>
      </c>
      <c r="B677" s="175">
        <v>0</v>
      </c>
      <c r="C677" s="166">
        <v>0</v>
      </c>
      <c r="E677" s="176" t="s">
        <v>695</v>
      </c>
      <c r="F677" s="182">
        <v>7</v>
      </c>
      <c r="G677" s="63"/>
    </row>
    <row r="678" spans="1:7" ht="14.25" customHeight="1" x14ac:dyDescent="0.2">
      <c r="A678" s="176" t="s">
        <v>652</v>
      </c>
      <c r="B678" s="175">
        <v>37</v>
      </c>
      <c r="C678" s="166">
        <v>37</v>
      </c>
      <c r="E678" s="176" t="s">
        <v>1021</v>
      </c>
      <c r="F678" s="182">
        <v>7</v>
      </c>
      <c r="G678" s="63"/>
    </row>
    <row r="679" spans="1:7" ht="14.25" customHeight="1" x14ac:dyDescent="0.2">
      <c r="A679" s="176" t="s">
        <v>691</v>
      </c>
      <c r="B679" s="175">
        <v>154</v>
      </c>
      <c r="C679" s="166">
        <v>154</v>
      </c>
      <c r="E679" s="176" t="s">
        <v>515</v>
      </c>
      <c r="F679" s="182">
        <v>6</v>
      </c>
      <c r="G679" s="63"/>
    </row>
    <row r="680" spans="1:7" ht="14.25" customHeight="1" x14ac:dyDescent="0.2">
      <c r="A680" s="176" t="s">
        <v>594</v>
      </c>
      <c r="B680" s="175">
        <v>226</v>
      </c>
      <c r="C680" s="166">
        <v>226</v>
      </c>
      <c r="E680" s="176" t="s">
        <v>277</v>
      </c>
      <c r="F680" s="182">
        <v>6</v>
      </c>
      <c r="G680" s="63"/>
    </row>
    <row r="681" spans="1:7" ht="14.25" customHeight="1" x14ac:dyDescent="0.2">
      <c r="A681" s="176" t="s">
        <v>621</v>
      </c>
      <c r="B681" s="175">
        <v>826</v>
      </c>
      <c r="C681" s="166">
        <v>826</v>
      </c>
      <c r="E681" s="176" t="s">
        <v>637</v>
      </c>
      <c r="F681" s="182">
        <v>6</v>
      </c>
      <c r="G681" s="63"/>
    </row>
    <row r="682" spans="1:7" ht="14.25" customHeight="1" x14ac:dyDescent="0.2">
      <c r="A682" s="176" t="s">
        <v>355</v>
      </c>
      <c r="B682" s="175">
        <v>0</v>
      </c>
      <c r="C682" s="166">
        <v>60</v>
      </c>
      <c r="E682" s="176" t="s">
        <v>462</v>
      </c>
      <c r="F682" s="182">
        <v>6</v>
      </c>
      <c r="G682" s="63"/>
    </row>
    <row r="683" spans="1:7" ht="14.25" customHeight="1" x14ac:dyDescent="0.2">
      <c r="A683" s="176" t="s">
        <v>537</v>
      </c>
      <c r="B683" s="175">
        <v>100</v>
      </c>
      <c r="C683" s="166">
        <v>100</v>
      </c>
      <c r="E683" s="176" t="s">
        <v>467</v>
      </c>
      <c r="F683" s="182">
        <v>6</v>
      </c>
      <c r="G683" s="63"/>
    </row>
    <row r="684" spans="1:7" ht="14.25" customHeight="1" x14ac:dyDescent="0.2">
      <c r="A684" s="176" t="s">
        <v>865</v>
      </c>
      <c r="B684" s="175">
        <v>0</v>
      </c>
      <c r="C684" s="166">
        <v>0</v>
      </c>
      <c r="E684" s="174" t="s">
        <v>810</v>
      </c>
      <c r="F684" s="182">
        <v>5</v>
      </c>
      <c r="G684" s="63"/>
    </row>
    <row r="685" spans="1:7" ht="14.25" customHeight="1" x14ac:dyDescent="0.2">
      <c r="A685" s="176" t="s">
        <v>83</v>
      </c>
      <c r="B685" s="175">
        <v>4</v>
      </c>
      <c r="C685" s="166">
        <v>74</v>
      </c>
      <c r="E685" s="176" t="s">
        <v>221</v>
      </c>
      <c r="F685" s="182">
        <v>5</v>
      </c>
      <c r="G685" s="63"/>
    </row>
    <row r="686" spans="1:7" ht="14.25" customHeight="1" x14ac:dyDescent="0.2">
      <c r="A686" s="176" t="s">
        <v>740</v>
      </c>
      <c r="B686" s="177">
        <v>9</v>
      </c>
      <c r="C686" s="169">
        <v>9</v>
      </c>
      <c r="E686" s="176" t="s">
        <v>303</v>
      </c>
      <c r="F686" s="182">
        <v>5</v>
      </c>
      <c r="G686" s="63"/>
    </row>
    <row r="687" spans="1:7" ht="14.25" customHeight="1" x14ac:dyDescent="0.2">
      <c r="A687" s="176" t="s">
        <v>367</v>
      </c>
      <c r="B687" s="177">
        <v>0</v>
      </c>
      <c r="C687" s="166">
        <v>0</v>
      </c>
      <c r="E687" s="176" t="s">
        <v>769</v>
      </c>
      <c r="F687" s="182">
        <v>5</v>
      </c>
      <c r="G687" s="63"/>
    </row>
    <row r="688" spans="1:7" ht="14.25" customHeight="1" x14ac:dyDescent="0.2">
      <c r="A688" s="176" t="s">
        <v>595</v>
      </c>
      <c r="B688" s="175">
        <v>342</v>
      </c>
      <c r="C688" s="166">
        <v>342</v>
      </c>
      <c r="E688" s="176" t="s">
        <v>428</v>
      </c>
      <c r="F688" s="182">
        <v>5</v>
      </c>
      <c r="G688" s="63"/>
    </row>
    <row r="689" spans="1:7" ht="14.25" customHeight="1" x14ac:dyDescent="0.2">
      <c r="A689" s="176" t="s">
        <v>119</v>
      </c>
      <c r="B689" s="175">
        <v>9</v>
      </c>
      <c r="C689" s="166">
        <v>111</v>
      </c>
      <c r="E689" s="176" t="s">
        <v>148</v>
      </c>
      <c r="F689" s="182">
        <v>5</v>
      </c>
      <c r="G689" s="63"/>
    </row>
    <row r="690" spans="1:7" ht="14.25" customHeight="1" x14ac:dyDescent="0.2">
      <c r="A690" s="176" t="s">
        <v>137</v>
      </c>
      <c r="B690" s="177">
        <v>103</v>
      </c>
      <c r="C690" s="169">
        <v>170</v>
      </c>
      <c r="E690" s="176" t="s">
        <v>117</v>
      </c>
      <c r="F690" s="182">
        <v>5</v>
      </c>
      <c r="G690" s="63"/>
    </row>
    <row r="691" spans="1:7" ht="14.25" customHeight="1" x14ac:dyDescent="0.2">
      <c r="A691" s="176" t="s">
        <v>927</v>
      </c>
      <c r="B691" s="175">
        <v>0</v>
      </c>
      <c r="C691" s="166">
        <v>0</v>
      </c>
      <c r="E691" s="176" t="s">
        <v>1005</v>
      </c>
      <c r="F691" s="182">
        <v>5</v>
      </c>
      <c r="G691" s="63"/>
    </row>
    <row r="692" spans="1:7" ht="14.25" customHeight="1" x14ac:dyDescent="0.2">
      <c r="A692" s="176" t="s">
        <v>45</v>
      </c>
      <c r="B692" s="175">
        <v>0</v>
      </c>
      <c r="C692" s="166">
        <v>1103</v>
      </c>
      <c r="E692" s="176" t="s">
        <v>197</v>
      </c>
      <c r="F692" s="182">
        <v>5</v>
      </c>
      <c r="G692" s="63"/>
    </row>
    <row r="693" spans="1:7" ht="14.25" customHeight="1" x14ac:dyDescent="0.2">
      <c r="A693" s="176" t="s">
        <v>1002</v>
      </c>
      <c r="B693" s="175">
        <v>0</v>
      </c>
      <c r="C693" s="166">
        <v>0</v>
      </c>
      <c r="E693" s="176" t="s">
        <v>161</v>
      </c>
      <c r="F693" s="182">
        <v>5</v>
      </c>
      <c r="G693" s="63"/>
    </row>
    <row r="694" spans="1:7" ht="14.25" customHeight="1" x14ac:dyDescent="0.2">
      <c r="A694" s="176" t="s">
        <v>120</v>
      </c>
      <c r="B694" s="175">
        <v>1</v>
      </c>
      <c r="C694" s="166">
        <v>35</v>
      </c>
      <c r="E694" s="176" t="s">
        <v>881</v>
      </c>
      <c r="F694" s="182">
        <v>4</v>
      </c>
      <c r="G694" s="63"/>
    </row>
    <row r="695" spans="1:7" ht="14.25" customHeight="1" x14ac:dyDescent="0.2">
      <c r="A695" s="176" t="s">
        <v>317</v>
      </c>
      <c r="B695" s="175">
        <v>1</v>
      </c>
      <c r="C695" s="166">
        <v>242</v>
      </c>
      <c r="E695" s="176" t="s">
        <v>216</v>
      </c>
      <c r="F695" s="182">
        <v>4</v>
      </c>
      <c r="G695" s="63"/>
    </row>
    <row r="696" spans="1:7" ht="14.25" customHeight="1" x14ac:dyDescent="0.2">
      <c r="A696" s="176" t="s">
        <v>653</v>
      </c>
      <c r="B696" s="175">
        <v>171</v>
      </c>
      <c r="C696" s="167">
        <v>171</v>
      </c>
      <c r="E696" s="176" t="s">
        <v>434</v>
      </c>
      <c r="F696" s="182">
        <v>4</v>
      </c>
      <c r="G696" s="63"/>
    </row>
    <row r="697" spans="1:7" ht="14.25" customHeight="1" x14ac:dyDescent="0.2">
      <c r="A697" s="176" t="s">
        <v>787</v>
      </c>
      <c r="B697" s="175">
        <v>0</v>
      </c>
      <c r="C697" s="166">
        <v>0</v>
      </c>
      <c r="E697" s="176" t="s">
        <v>535</v>
      </c>
      <c r="F697" s="182">
        <v>4</v>
      </c>
      <c r="G697" s="63"/>
    </row>
    <row r="698" spans="1:7" ht="14.25" customHeight="1" x14ac:dyDescent="0.2">
      <c r="A698" s="176" t="s">
        <v>596</v>
      </c>
      <c r="B698" s="175">
        <v>437</v>
      </c>
      <c r="C698" s="166">
        <v>437</v>
      </c>
      <c r="E698" s="176" t="s">
        <v>383</v>
      </c>
      <c r="F698" s="182">
        <v>4</v>
      </c>
      <c r="G698" s="63"/>
    </row>
    <row r="699" spans="1:7" ht="14.25" customHeight="1" x14ac:dyDescent="0.2">
      <c r="A699" s="176" t="s">
        <v>1003</v>
      </c>
      <c r="B699" s="175">
        <v>0</v>
      </c>
      <c r="C699" s="166">
        <v>0</v>
      </c>
      <c r="E699" s="176" t="s">
        <v>477</v>
      </c>
      <c r="F699" s="182">
        <v>4</v>
      </c>
      <c r="G699" s="63"/>
    </row>
    <row r="700" spans="1:7" ht="14.25" customHeight="1" x14ac:dyDescent="0.2">
      <c r="A700" s="176" t="s">
        <v>406</v>
      </c>
      <c r="B700" s="175">
        <v>0</v>
      </c>
      <c r="C700" s="166">
        <v>0</v>
      </c>
      <c r="E700" s="176" t="s">
        <v>319</v>
      </c>
      <c r="F700" s="182">
        <v>4</v>
      </c>
      <c r="G700" s="63"/>
    </row>
    <row r="701" spans="1:7" ht="14.25" customHeight="1" x14ac:dyDescent="0.2">
      <c r="A701" s="176" t="s">
        <v>692</v>
      </c>
      <c r="B701" s="175">
        <v>0</v>
      </c>
      <c r="C701" s="166">
        <v>0</v>
      </c>
      <c r="E701" s="176" t="s">
        <v>574</v>
      </c>
      <c r="F701" s="182">
        <v>3</v>
      </c>
      <c r="G701" s="63"/>
    </row>
    <row r="702" spans="1:7" ht="14.25" customHeight="1" x14ac:dyDescent="0.2">
      <c r="A702" s="176" t="s">
        <v>1004</v>
      </c>
      <c r="B702" s="175">
        <v>0</v>
      </c>
      <c r="C702" s="166">
        <v>0</v>
      </c>
      <c r="E702" s="176" t="s">
        <v>615</v>
      </c>
      <c r="F702" s="182">
        <v>3</v>
      </c>
      <c r="G702" s="63"/>
    </row>
    <row r="703" spans="1:7" ht="14.25" customHeight="1" x14ac:dyDescent="0.2">
      <c r="A703" s="176" t="s">
        <v>597</v>
      </c>
      <c r="B703" s="175">
        <v>0</v>
      </c>
      <c r="C703" s="166">
        <v>0</v>
      </c>
      <c r="E703" s="176" t="s">
        <v>1051</v>
      </c>
      <c r="F703" s="182">
        <v>3</v>
      </c>
      <c r="G703" s="63"/>
    </row>
    <row r="704" spans="1:7" ht="14.25" customHeight="1" x14ac:dyDescent="0.2">
      <c r="A704" s="176" t="s">
        <v>1005</v>
      </c>
      <c r="B704" s="175">
        <v>0</v>
      </c>
      <c r="C704" s="166">
        <v>5</v>
      </c>
      <c r="E704" s="176" t="s">
        <v>646</v>
      </c>
      <c r="F704" s="182">
        <v>3</v>
      </c>
      <c r="G704" s="63"/>
    </row>
    <row r="705" spans="1:7" ht="14.25" customHeight="1" x14ac:dyDescent="0.2">
      <c r="A705" s="176" t="s">
        <v>1006</v>
      </c>
      <c r="B705" s="175">
        <v>0</v>
      </c>
      <c r="C705" s="166">
        <v>0</v>
      </c>
      <c r="E705" s="176" t="s">
        <v>592</v>
      </c>
      <c r="F705" s="182">
        <v>3</v>
      </c>
      <c r="G705" s="63"/>
    </row>
    <row r="706" spans="1:7" ht="14.25" customHeight="1" x14ac:dyDescent="0.2">
      <c r="A706" s="176" t="s">
        <v>1007</v>
      </c>
      <c r="B706" s="177">
        <v>664</v>
      </c>
      <c r="C706" s="166">
        <v>664</v>
      </c>
      <c r="E706" s="176" t="s">
        <v>873</v>
      </c>
      <c r="F706" s="182">
        <v>3</v>
      </c>
      <c r="G706" s="63"/>
    </row>
    <row r="707" spans="1:7" ht="14.25" customHeight="1" x14ac:dyDescent="0.2">
      <c r="A707" s="176" t="s">
        <v>67</v>
      </c>
      <c r="B707" s="175">
        <v>123</v>
      </c>
      <c r="C707" s="166">
        <v>123</v>
      </c>
      <c r="E707" s="176" t="s">
        <v>701</v>
      </c>
      <c r="F707" s="182">
        <v>3</v>
      </c>
      <c r="G707" s="63"/>
    </row>
    <row r="708" spans="1:7" ht="14.25" customHeight="1" x14ac:dyDescent="0.2">
      <c r="A708" s="176" t="s">
        <v>110</v>
      </c>
      <c r="B708" s="175">
        <v>1</v>
      </c>
      <c r="C708" s="166">
        <v>208</v>
      </c>
      <c r="E708" s="176" t="s">
        <v>720</v>
      </c>
      <c r="F708" s="182">
        <v>2</v>
      </c>
      <c r="G708" s="63"/>
    </row>
    <row r="709" spans="1:7" ht="14.25" customHeight="1" x14ac:dyDescent="0.2">
      <c r="A709" s="176" t="s">
        <v>1008</v>
      </c>
      <c r="B709" s="175">
        <v>0</v>
      </c>
      <c r="C709" s="166">
        <v>0</v>
      </c>
      <c r="E709" s="176" t="s">
        <v>676</v>
      </c>
      <c r="F709" s="182">
        <v>2</v>
      </c>
      <c r="G709" s="63"/>
    </row>
    <row r="710" spans="1:7" ht="14.25" customHeight="1" x14ac:dyDescent="0.2">
      <c r="A710" s="176" t="s">
        <v>1009</v>
      </c>
      <c r="B710" s="175">
        <v>0</v>
      </c>
      <c r="C710" s="166">
        <v>0</v>
      </c>
      <c r="E710" s="176" t="s">
        <v>347</v>
      </c>
      <c r="F710" s="182">
        <v>2</v>
      </c>
      <c r="G710" s="63"/>
    </row>
    <row r="711" spans="1:7" ht="14.25" customHeight="1" x14ac:dyDescent="0.2">
      <c r="A711" s="176" t="s">
        <v>464</v>
      </c>
      <c r="B711" s="175">
        <v>51</v>
      </c>
      <c r="C711" s="166">
        <v>66</v>
      </c>
      <c r="E711" s="176" t="s">
        <v>107</v>
      </c>
      <c r="F711" s="182">
        <v>2</v>
      </c>
      <c r="G711" s="63"/>
    </row>
    <row r="712" spans="1:7" ht="14.25" customHeight="1" x14ac:dyDescent="0.2">
      <c r="A712" s="176" t="s">
        <v>693</v>
      </c>
      <c r="B712" s="175">
        <v>1186</v>
      </c>
      <c r="C712" s="166">
        <v>1186</v>
      </c>
      <c r="E712" s="176" t="s">
        <v>687</v>
      </c>
      <c r="F712" s="182">
        <v>2</v>
      </c>
      <c r="G712" s="63"/>
    </row>
    <row r="713" spans="1:7" ht="14.25" customHeight="1" x14ac:dyDescent="0.2">
      <c r="A713" s="176" t="s">
        <v>928</v>
      </c>
      <c r="B713" s="175">
        <v>0</v>
      </c>
      <c r="C713" s="166">
        <v>0</v>
      </c>
      <c r="E713" s="176" t="s">
        <v>307</v>
      </c>
      <c r="F713" s="182">
        <v>2</v>
      </c>
      <c r="G713" s="63"/>
    </row>
    <row r="714" spans="1:7" ht="14.25" customHeight="1" x14ac:dyDescent="0.2">
      <c r="A714" s="176" t="s">
        <v>195</v>
      </c>
      <c r="B714" s="175">
        <v>0</v>
      </c>
      <c r="C714" s="166">
        <v>31</v>
      </c>
      <c r="E714" s="176" t="s">
        <v>576</v>
      </c>
      <c r="F714" s="182">
        <v>1</v>
      </c>
      <c r="G714" s="63"/>
    </row>
    <row r="715" spans="1:7" ht="14.25" customHeight="1" x14ac:dyDescent="0.2">
      <c r="A715" s="176" t="s">
        <v>84</v>
      </c>
      <c r="B715" s="175">
        <v>3</v>
      </c>
      <c r="C715" s="166">
        <v>61</v>
      </c>
      <c r="E715" s="176" t="s">
        <v>328</v>
      </c>
      <c r="F715" s="182">
        <v>1</v>
      </c>
      <c r="G715" s="63"/>
    </row>
    <row r="716" spans="1:7" ht="14.25" customHeight="1" x14ac:dyDescent="0.2">
      <c r="A716" s="176" t="s">
        <v>654</v>
      </c>
      <c r="B716" s="177">
        <v>0</v>
      </c>
      <c r="C716" s="166">
        <v>0</v>
      </c>
      <c r="E716" s="176" t="s">
        <v>395</v>
      </c>
      <c r="F716" s="182">
        <v>1</v>
      </c>
      <c r="G716" s="63"/>
    </row>
    <row r="717" spans="1:7" ht="14.25" customHeight="1" x14ac:dyDescent="0.2">
      <c r="A717" s="176" t="s">
        <v>11</v>
      </c>
      <c r="B717" s="175">
        <v>784</v>
      </c>
      <c r="C717" s="166">
        <v>784</v>
      </c>
      <c r="E717" s="176" t="s">
        <v>679</v>
      </c>
      <c r="F717" s="182">
        <v>1</v>
      </c>
      <c r="G717" s="63"/>
    </row>
    <row r="718" spans="1:7" ht="14.25" customHeight="1" x14ac:dyDescent="0.2">
      <c r="A718" s="176" t="s">
        <v>465</v>
      </c>
      <c r="B718" s="175">
        <v>345</v>
      </c>
      <c r="C718" s="166">
        <v>345</v>
      </c>
      <c r="E718" s="176" t="s">
        <v>904</v>
      </c>
      <c r="F718" s="182">
        <v>1</v>
      </c>
      <c r="G718" s="63"/>
    </row>
    <row r="719" spans="1:7" ht="14.25" customHeight="1" x14ac:dyDescent="0.2">
      <c r="A719" s="176" t="s">
        <v>655</v>
      </c>
      <c r="B719" s="175">
        <v>50</v>
      </c>
      <c r="C719" s="166">
        <v>51</v>
      </c>
      <c r="E719" s="176" t="s">
        <v>528</v>
      </c>
      <c r="F719" s="182">
        <v>1</v>
      </c>
      <c r="G719" s="63"/>
    </row>
    <row r="720" spans="1:7" ht="14.25" customHeight="1" x14ac:dyDescent="0.2">
      <c r="A720" s="176" t="s">
        <v>85</v>
      </c>
      <c r="B720" s="175">
        <v>83</v>
      </c>
      <c r="C720" s="166">
        <v>83</v>
      </c>
      <c r="E720" s="176" t="s">
        <v>233</v>
      </c>
      <c r="F720" s="182">
        <v>1</v>
      </c>
      <c r="G720" s="63"/>
    </row>
    <row r="721" spans="1:7" ht="14.25" customHeight="1" x14ac:dyDescent="0.2">
      <c r="A721" s="176" t="s">
        <v>560</v>
      </c>
      <c r="B721" s="175">
        <v>567</v>
      </c>
      <c r="C721" s="166">
        <v>567</v>
      </c>
      <c r="E721" s="176" t="s">
        <v>782</v>
      </c>
      <c r="F721" s="182">
        <v>1</v>
      </c>
      <c r="G721" s="63"/>
    </row>
    <row r="722" spans="1:7" ht="14.25" customHeight="1" x14ac:dyDescent="0.2">
      <c r="A722" s="176" t="s">
        <v>1010</v>
      </c>
      <c r="B722" s="175">
        <v>153</v>
      </c>
      <c r="C722" s="166">
        <v>153</v>
      </c>
      <c r="E722" s="176" t="s">
        <v>847</v>
      </c>
      <c r="F722" s="182">
        <v>1</v>
      </c>
      <c r="G722" s="63"/>
    </row>
    <row r="723" spans="1:7" ht="14.25" customHeight="1" x14ac:dyDescent="0.2">
      <c r="A723" s="176" t="s">
        <v>788</v>
      </c>
      <c r="B723" s="175">
        <v>1424</v>
      </c>
      <c r="C723" s="166">
        <v>1424</v>
      </c>
      <c r="E723" s="176" t="s">
        <v>997</v>
      </c>
      <c r="F723" s="182">
        <v>1</v>
      </c>
      <c r="G723" s="63"/>
    </row>
    <row r="724" spans="1:7" ht="14.25" customHeight="1" x14ac:dyDescent="0.2">
      <c r="A724" s="176" t="s">
        <v>105</v>
      </c>
      <c r="B724" s="175">
        <v>0</v>
      </c>
      <c r="C724" s="166">
        <v>0</v>
      </c>
      <c r="E724" s="176" t="s">
        <v>1001</v>
      </c>
      <c r="F724" s="182">
        <v>1</v>
      </c>
      <c r="G724" s="63"/>
    </row>
    <row r="725" spans="1:7" ht="14.25" customHeight="1" x14ac:dyDescent="0.2">
      <c r="A725" s="176" t="s">
        <v>694</v>
      </c>
      <c r="B725" s="175">
        <v>191</v>
      </c>
      <c r="C725" s="166">
        <v>191</v>
      </c>
      <c r="E725" s="176" t="s">
        <v>657</v>
      </c>
      <c r="F725" s="182">
        <v>1</v>
      </c>
      <c r="G725" s="63"/>
    </row>
    <row r="726" spans="1:7" ht="14.25" customHeight="1" x14ac:dyDescent="0.2">
      <c r="A726" s="176" t="s">
        <v>1011</v>
      </c>
      <c r="B726" s="175">
        <v>0</v>
      </c>
      <c r="C726" s="166">
        <v>0</v>
      </c>
      <c r="E726" s="176" t="s">
        <v>658</v>
      </c>
      <c r="F726" s="182">
        <v>1</v>
      </c>
      <c r="G726" s="63"/>
    </row>
    <row r="727" spans="1:7" ht="14.25" customHeight="1" x14ac:dyDescent="0.2">
      <c r="A727" s="176" t="s">
        <v>656</v>
      </c>
      <c r="B727" s="175">
        <v>365</v>
      </c>
      <c r="C727" s="166">
        <v>365</v>
      </c>
      <c r="E727" s="176" t="s">
        <v>468</v>
      </c>
      <c r="F727" s="182">
        <v>1</v>
      </c>
      <c r="G727" s="63"/>
    </row>
    <row r="728" spans="1:7" ht="14.25" customHeight="1" x14ac:dyDescent="0.2">
      <c r="A728" s="176" t="s">
        <v>96</v>
      </c>
      <c r="B728" s="175">
        <v>1</v>
      </c>
      <c r="C728" s="166">
        <v>1</v>
      </c>
      <c r="E728" s="176" t="s">
        <v>702</v>
      </c>
      <c r="F728" s="182">
        <v>1</v>
      </c>
      <c r="G728" s="63"/>
    </row>
    <row r="729" spans="1:7" ht="14.25" customHeight="1" x14ac:dyDescent="0.2">
      <c r="A729" s="176" t="s">
        <v>1012</v>
      </c>
      <c r="B729" s="175">
        <v>0</v>
      </c>
      <c r="C729" s="166">
        <v>0</v>
      </c>
      <c r="E729" s="176" t="s">
        <v>880</v>
      </c>
      <c r="F729" s="182">
        <v>0</v>
      </c>
      <c r="G729" s="63"/>
    </row>
    <row r="730" spans="1:7" ht="14.25" customHeight="1" x14ac:dyDescent="0.2">
      <c r="A730" s="176" t="s">
        <v>46</v>
      </c>
      <c r="B730" s="175">
        <v>5412</v>
      </c>
      <c r="C730" s="166">
        <v>5413</v>
      </c>
      <c r="E730" s="176" t="s">
        <v>706</v>
      </c>
      <c r="F730" s="182">
        <v>0</v>
      </c>
      <c r="G730" s="63"/>
    </row>
    <row r="731" spans="1:7" ht="14.25" customHeight="1" x14ac:dyDescent="0.2">
      <c r="A731" s="176" t="s">
        <v>866</v>
      </c>
      <c r="B731" s="175">
        <v>100</v>
      </c>
      <c r="C731" s="166">
        <v>100</v>
      </c>
      <c r="E731" s="176" t="s">
        <v>1034</v>
      </c>
      <c r="F731" s="182">
        <v>0</v>
      </c>
      <c r="G731" s="63"/>
    </row>
    <row r="732" spans="1:7" ht="14.25" customHeight="1" x14ac:dyDescent="0.2">
      <c r="A732" s="176" t="s">
        <v>306</v>
      </c>
      <c r="B732" s="175">
        <v>2672</v>
      </c>
      <c r="C732" s="166">
        <v>2672</v>
      </c>
      <c r="E732" s="176" t="s">
        <v>801</v>
      </c>
      <c r="F732" s="182">
        <v>0</v>
      </c>
      <c r="G732" s="63"/>
    </row>
    <row r="733" spans="1:7" ht="14.25" customHeight="1" x14ac:dyDescent="0.2">
      <c r="A733" s="176" t="s">
        <v>466</v>
      </c>
      <c r="B733" s="175">
        <v>902</v>
      </c>
      <c r="C733" s="166">
        <v>902</v>
      </c>
      <c r="E733" s="176" t="s">
        <v>1035</v>
      </c>
      <c r="F733" s="182">
        <v>0</v>
      </c>
      <c r="G733" s="63"/>
    </row>
    <row r="734" spans="1:7" ht="14.25" customHeight="1" x14ac:dyDescent="0.2">
      <c r="A734" s="176" t="s">
        <v>286</v>
      </c>
      <c r="B734" s="175">
        <v>333</v>
      </c>
      <c r="C734" s="166">
        <v>352</v>
      </c>
      <c r="E734" s="176" t="s">
        <v>751</v>
      </c>
      <c r="F734" s="182">
        <v>0</v>
      </c>
      <c r="G734" s="63"/>
    </row>
    <row r="735" spans="1:7" ht="14.25" customHeight="1" x14ac:dyDescent="0.2">
      <c r="A735" s="176" t="s">
        <v>271</v>
      </c>
      <c r="B735" s="175">
        <v>528</v>
      </c>
      <c r="C735" s="166">
        <v>528</v>
      </c>
      <c r="E735" s="176" t="s">
        <v>752</v>
      </c>
      <c r="F735" s="182">
        <v>0</v>
      </c>
      <c r="G735" s="63"/>
    </row>
    <row r="736" spans="1:7" ht="14.25" customHeight="1" x14ac:dyDescent="0.2">
      <c r="A736" s="176" t="s">
        <v>356</v>
      </c>
      <c r="B736" s="175">
        <v>1483</v>
      </c>
      <c r="C736" s="166">
        <v>1483</v>
      </c>
      <c r="E736" s="176" t="s">
        <v>1037</v>
      </c>
      <c r="F736" s="182">
        <v>0</v>
      </c>
      <c r="G736" s="63"/>
    </row>
    <row r="737" spans="1:7" ht="14.25" customHeight="1" x14ac:dyDescent="0.2">
      <c r="A737" s="176" t="s">
        <v>386</v>
      </c>
      <c r="B737" s="175">
        <v>3401</v>
      </c>
      <c r="C737" s="166">
        <v>3401</v>
      </c>
      <c r="E737" s="176" t="s">
        <v>802</v>
      </c>
      <c r="F737" s="182">
        <v>0</v>
      </c>
      <c r="G737" s="63"/>
    </row>
    <row r="738" spans="1:7" ht="14.25" customHeight="1" x14ac:dyDescent="0.2">
      <c r="A738" s="176" t="s">
        <v>230</v>
      </c>
      <c r="B738" s="175">
        <v>1</v>
      </c>
      <c r="C738" s="166">
        <v>13</v>
      </c>
      <c r="E738" s="176" t="s">
        <v>1038</v>
      </c>
      <c r="F738" s="182">
        <v>0</v>
      </c>
      <c r="G738" s="63"/>
    </row>
    <row r="739" spans="1:7" ht="14.25" customHeight="1" x14ac:dyDescent="0.2">
      <c r="A739" s="176" t="s">
        <v>407</v>
      </c>
      <c r="B739" s="175">
        <v>233</v>
      </c>
      <c r="C739" s="166">
        <v>233</v>
      </c>
      <c r="E739" s="176" t="s">
        <v>882</v>
      </c>
      <c r="F739" s="182">
        <v>0</v>
      </c>
      <c r="G739" s="63"/>
    </row>
    <row r="740" spans="1:7" ht="14.25" customHeight="1" x14ac:dyDescent="0.2">
      <c r="A740" s="176" t="s">
        <v>657</v>
      </c>
      <c r="B740" s="175">
        <v>1</v>
      </c>
      <c r="C740" s="166">
        <v>1</v>
      </c>
      <c r="E740" s="176" t="s">
        <v>1039</v>
      </c>
      <c r="F740" s="182">
        <v>0</v>
      </c>
      <c r="G740" s="63"/>
    </row>
    <row r="741" spans="1:7" ht="14.25" customHeight="1" x14ac:dyDescent="0.2">
      <c r="A741" s="176" t="s">
        <v>1013</v>
      </c>
      <c r="B741" s="175">
        <v>0</v>
      </c>
      <c r="C741" s="166">
        <v>0</v>
      </c>
      <c r="E741" s="176" t="s">
        <v>625</v>
      </c>
      <c r="F741" s="182">
        <v>0</v>
      </c>
      <c r="G741" s="63"/>
    </row>
    <row r="742" spans="1:7" ht="14.25" customHeight="1" x14ac:dyDescent="0.2">
      <c r="A742" s="176" t="s">
        <v>496</v>
      </c>
      <c r="B742" s="175">
        <v>722</v>
      </c>
      <c r="C742" s="166">
        <v>722</v>
      </c>
      <c r="E742" s="176" t="s">
        <v>754</v>
      </c>
      <c r="F742" s="182">
        <v>0</v>
      </c>
      <c r="G742" s="63"/>
    </row>
    <row r="743" spans="1:7" ht="14.25" customHeight="1" x14ac:dyDescent="0.2">
      <c r="A743" s="176" t="s">
        <v>598</v>
      </c>
      <c r="B743" s="175">
        <v>0</v>
      </c>
      <c r="C743" s="166">
        <v>1556</v>
      </c>
      <c r="E743" s="176" t="s">
        <v>883</v>
      </c>
      <c r="F743" s="182">
        <v>0</v>
      </c>
      <c r="G743" s="63"/>
    </row>
    <row r="744" spans="1:7" ht="14.25" customHeight="1" x14ac:dyDescent="0.2">
      <c r="A744" s="176" t="s">
        <v>357</v>
      </c>
      <c r="B744" s="175">
        <v>1</v>
      </c>
      <c r="C744" s="166">
        <v>458</v>
      </c>
      <c r="E744" s="176" t="s">
        <v>274</v>
      </c>
      <c r="F744" s="182">
        <v>0</v>
      </c>
      <c r="G744" s="63"/>
    </row>
    <row r="745" spans="1:7" ht="14.25" customHeight="1" x14ac:dyDescent="0.2">
      <c r="A745" s="176" t="s">
        <v>497</v>
      </c>
      <c r="B745" s="175">
        <v>1129</v>
      </c>
      <c r="C745" s="166">
        <v>1129</v>
      </c>
      <c r="E745" s="176" t="s">
        <v>944</v>
      </c>
      <c r="F745" s="182">
        <v>0</v>
      </c>
      <c r="G745" s="63"/>
    </row>
    <row r="746" spans="1:7" ht="14.25" customHeight="1" x14ac:dyDescent="0.2">
      <c r="A746" s="176" t="s">
        <v>658</v>
      </c>
      <c r="B746" s="175">
        <v>0</v>
      </c>
      <c r="C746" s="166">
        <v>1</v>
      </c>
      <c r="E746" s="176" t="s">
        <v>884</v>
      </c>
      <c r="F746" s="182">
        <v>0</v>
      </c>
      <c r="G746" s="63"/>
    </row>
    <row r="747" spans="1:7" ht="14.25" customHeight="1" x14ac:dyDescent="0.2">
      <c r="A747" s="176" t="s">
        <v>789</v>
      </c>
      <c r="B747" s="175">
        <v>822</v>
      </c>
      <c r="C747" s="166">
        <v>822</v>
      </c>
      <c r="E747" s="176" t="s">
        <v>1041</v>
      </c>
      <c r="F747" s="182">
        <v>0</v>
      </c>
      <c r="G747" s="63"/>
    </row>
    <row r="748" spans="1:7" ht="14.25" customHeight="1" x14ac:dyDescent="0.2">
      <c r="A748" s="176" t="s">
        <v>68</v>
      </c>
      <c r="B748" s="175">
        <v>237107</v>
      </c>
      <c r="C748" s="167">
        <v>238938</v>
      </c>
      <c r="E748" s="176" t="s">
        <v>757</v>
      </c>
      <c r="F748" s="182">
        <v>0</v>
      </c>
      <c r="G748" s="63"/>
    </row>
    <row r="749" spans="1:7" ht="14.25" customHeight="1" x14ac:dyDescent="0.2">
      <c r="A749" s="176" t="s">
        <v>477</v>
      </c>
      <c r="B749" s="175">
        <v>1</v>
      </c>
      <c r="C749" s="166">
        <v>1</v>
      </c>
      <c r="E749" s="176" t="s">
        <v>545</v>
      </c>
      <c r="F749" s="182">
        <v>0</v>
      </c>
      <c r="G749" s="63"/>
    </row>
    <row r="750" spans="1:7" ht="14.25" customHeight="1" x14ac:dyDescent="0.2">
      <c r="A750" s="176" t="s">
        <v>867</v>
      </c>
      <c r="B750" s="175">
        <v>1734</v>
      </c>
      <c r="C750" s="166">
        <v>1734</v>
      </c>
      <c r="E750" s="176" t="s">
        <v>945</v>
      </c>
      <c r="F750" s="182">
        <v>0</v>
      </c>
      <c r="G750" s="63"/>
    </row>
    <row r="751" spans="1:7" ht="14.25" customHeight="1" x14ac:dyDescent="0.2">
      <c r="A751" s="176" t="s">
        <v>868</v>
      </c>
      <c r="B751" s="175">
        <v>0</v>
      </c>
      <c r="C751" s="166">
        <v>0</v>
      </c>
      <c r="E751" s="176" t="s">
        <v>947</v>
      </c>
      <c r="F751" s="182">
        <v>0</v>
      </c>
      <c r="G751" s="63"/>
    </row>
    <row r="752" spans="1:7" ht="14.25" customHeight="1" x14ac:dyDescent="0.2">
      <c r="A752" s="176" t="s">
        <v>438</v>
      </c>
      <c r="B752" s="177">
        <v>6680</v>
      </c>
      <c r="C752" s="166">
        <v>6680</v>
      </c>
      <c r="E752" s="176" t="s">
        <v>948</v>
      </c>
      <c r="F752" s="182">
        <v>0</v>
      </c>
      <c r="G752" s="63"/>
    </row>
    <row r="753" spans="1:7" ht="14.25" customHeight="1" x14ac:dyDescent="0.2">
      <c r="A753" s="176" t="s">
        <v>318</v>
      </c>
      <c r="B753" s="175">
        <v>5024</v>
      </c>
      <c r="C753" s="166">
        <v>5024</v>
      </c>
      <c r="E753" s="176" t="s">
        <v>1043</v>
      </c>
      <c r="F753" s="182">
        <v>0</v>
      </c>
      <c r="G753" s="63"/>
    </row>
    <row r="754" spans="1:7" ht="14.25" customHeight="1" x14ac:dyDescent="0.2">
      <c r="A754" s="176" t="s">
        <v>741</v>
      </c>
      <c r="B754" s="175">
        <v>29</v>
      </c>
      <c r="C754" s="166">
        <v>29</v>
      </c>
      <c r="E754" s="176" t="s">
        <v>666</v>
      </c>
      <c r="F754" s="182">
        <v>0</v>
      </c>
      <c r="G754" s="63"/>
    </row>
    <row r="755" spans="1:7" ht="14.25" customHeight="1" x14ac:dyDescent="0.2">
      <c r="A755" s="176" t="s">
        <v>869</v>
      </c>
      <c r="B755" s="175">
        <v>0</v>
      </c>
      <c r="C755" s="166">
        <v>0</v>
      </c>
      <c r="E755" s="176" t="s">
        <v>885</v>
      </c>
      <c r="F755" s="182">
        <v>0</v>
      </c>
      <c r="G755" s="63"/>
    </row>
    <row r="756" spans="1:7" ht="14.25" customHeight="1" x14ac:dyDescent="0.2">
      <c r="A756" s="176" t="s">
        <v>929</v>
      </c>
      <c r="B756" s="175">
        <v>0</v>
      </c>
      <c r="C756" s="166">
        <v>0</v>
      </c>
      <c r="E756" s="176" t="s">
        <v>482</v>
      </c>
      <c r="F756" s="182">
        <v>0</v>
      </c>
      <c r="G756" s="63"/>
    </row>
    <row r="757" spans="1:7" ht="14.25" customHeight="1" x14ac:dyDescent="0.2">
      <c r="A757" s="176" t="s">
        <v>695</v>
      </c>
      <c r="B757" s="175">
        <v>7</v>
      </c>
      <c r="C757" s="166">
        <v>7</v>
      </c>
      <c r="E757" s="176" t="s">
        <v>24</v>
      </c>
      <c r="F757" s="182">
        <v>0</v>
      </c>
      <c r="G757" s="63"/>
    </row>
    <row r="758" spans="1:7" ht="14.25" customHeight="1" x14ac:dyDescent="0.2">
      <c r="A758" s="176" t="s">
        <v>159</v>
      </c>
      <c r="B758" s="175">
        <v>373</v>
      </c>
      <c r="C758" s="166">
        <v>373</v>
      </c>
      <c r="E758" s="176" t="s">
        <v>760</v>
      </c>
      <c r="F758" s="182">
        <v>0</v>
      </c>
      <c r="G758" s="63"/>
    </row>
    <row r="759" spans="1:7" ht="14.25" customHeight="1" x14ac:dyDescent="0.2">
      <c r="A759" s="176" t="s">
        <v>696</v>
      </c>
      <c r="B759" s="175">
        <v>40</v>
      </c>
      <c r="C759" s="166">
        <v>40</v>
      </c>
      <c r="E759" s="176" t="s">
        <v>888</v>
      </c>
      <c r="F759" s="182">
        <v>0</v>
      </c>
      <c r="G759" s="63"/>
    </row>
    <row r="760" spans="1:7" ht="14.25" customHeight="1" x14ac:dyDescent="0.2">
      <c r="A760" s="176" t="s">
        <v>659</v>
      </c>
      <c r="B760" s="175">
        <v>0</v>
      </c>
      <c r="C760" s="166">
        <v>0</v>
      </c>
      <c r="E760" s="176" t="s">
        <v>950</v>
      </c>
      <c r="F760" s="182">
        <v>0</v>
      </c>
      <c r="G760" s="63"/>
    </row>
    <row r="761" spans="1:7" ht="14.25" customHeight="1" x14ac:dyDescent="0.2">
      <c r="A761" s="176" t="s">
        <v>376</v>
      </c>
      <c r="B761" s="175">
        <v>5</v>
      </c>
      <c r="C761" s="166">
        <v>414</v>
      </c>
      <c r="E761" s="176" t="s">
        <v>626</v>
      </c>
      <c r="F761" s="182">
        <v>0</v>
      </c>
      <c r="G761" s="63"/>
    </row>
    <row r="762" spans="1:7" ht="14.25" customHeight="1" x14ac:dyDescent="0.2">
      <c r="A762" s="176" t="s">
        <v>196</v>
      </c>
      <c r="B762" s="175">
        <v>557</v>
      </c>
      <c r="C762" s="166">
        <v>557</v>
      </c>
      <c r="E762" s="176" t="s">
        <v>762</v>
      </c>
      <c r="F762" s="182">
        <v>0</v>
      </c>
      <c r="G762" s="63"/>
    </row>
    <row r="763" spans="1:7" ht="14.25" customHeight="1" x14ac:dyDescent="0.2">
      <c r="A763" s="176" t="s">
        <v>408</v>
      </c>
      <c r="B763" s="175">
        <v>85</v>
      </c>
      <c r="C763" s="166">
        <v>85</v>
      </c>
      <c r="E763" s="176" t="s">
        <v>807</v>
      </c>
      <c r="F763" s="182">
        <v>0</v>
      </c>
      <c r="G763" s="63"/>
    </row>
    <row r="764" spans="1:7" ht="14.25" customHeight="1" x14ac:dyDescent="0.2">
      <c r="A764" s="176" t="s">
        <v>439</v>
      </c>
      <c r="B764" s="177">
        <v>28</v>
      </c>
      <c r="C764" s="170">
        <v>28</v>
      </c>
      <c r="E764" s="176" t="s">
        <v>951</v>
      </c>
      <c r="F764" s="182">
        <v>0</v>
      </c>
      <c r="G764" s="63"/>
    </row>
    <row r="765" spans="1:7" ht="14.25" customHeight="1" x14ac:dyDescent="0.2">
      <c r="A765" s="176" t="s">
        <v>307</v>
      </c>
      <c r="B765" s="175">
        <v>2</v>
      </c>
      <c r="C765" s="166">
        <v>2</v>
      </c>
      <c r="E765" s="176" t="s">
        <v>571</v>
      </c>
      <c r="F765" s="182">
        <v>0</v>
      </c>
      <c r="G765" s="63"/>
    </row>
    <row r="766" spans="1:7" ht="14.25" customHeight="1" x14ac:dyDescent="0.2">
      <c r="A766" s="176" t="s">
        <v>69</v>
      </c>
      <c r="B766" s="177">
        <v>1539</v>
      </c>
      <c r="C766" s="166">
        <v>1539</v>
      </c>
      <c r="E766" s="176" t="s">
        <v>889</v>
      </c>
      <c r="F766" s="182">
        <v>0</v>
      </c>
      <c r="G766" s="63"/>
    </row>
    <row r="767" spans="1:7" ht="14.25" customHeight="1" x14ac:dyDescent="0.2">
      <c r="A767" s="176" t="s">
        <v>358</v>
      </c>
      <c r="B767" s="177">
        <v>425</v>
      </c>
      <c r="C767" s="166">
        <v>425</v>
      </c>
      <c r="E767" s="176" t="s">
        <v>890</v>
      </c>
      <c r="F767" s="182">
        <v>0</v>
      </c>
      <c r="G767" s="63"/>
    </row>
    <row r="768" spans="1:7" ht="14.25" customHeight="1" x14ac:dyDescent="0.2">
      <c r="A768" s="176" t="s">
        <v>1014</v>
      </c>
      <c r="B768" s="175">
        <v>0</v>
      </c>
      <c r="C768" s="166">
        <v>0</v>
      </c>
      <c r="E768" s="176" t="s">
        <v>952</v>
      </c>
      <c r="F768" s="182">
        <v>0</v>
      </c>
      <c r="G768" s="63"/>
    </row>
    <row r="769" spans="1:7" ht="14.25" customHeight="1" x14ac:dyDescent="0.2">
      <c r="A769" s="176" t="s">
        <v>697</v>
      </c>
      <c r="B769" s="175">
        <v>60</v>
      </c>
      <c r="C769" s="166">
        <v>60</v>
      </c>
      <c r="E769" s="176" t="s">
        <v>953</v>
      </c>
      <c r="F769" s="182">
        <v>0</v>
      </c>
      <c r="G769" s="63"/>
    </row>
    <row r="770" spans="1:7" ht="14.25" customHeight="1" x14ac:dyDescent="0.2">
      <c r="A770" s="176" t="s">
        <v>70</v>
      </c>
      <c r="B770" s="175">
        <v>239</v>
      </c>
      <c r="C770" s="166">
        <v>287</v>
      </c>
      <c r="E770" s="176" t="s">
        <v>766</v>
      </c>
      <c r="F770" s="182">
        <v>0</v>
      </c>
      <c r="G770" s="63"/>
    </row>
    <row r="771" spans="1:7" ht="14.25" customHeight="1" x14ac:dyDescent="0.2">
      <c r="A771" s="176" t="s">
        <v>467</v>
      </c>
      <c r="B771" s="175">
        <v>5</v>
      </c>
      <c r="C771" s="166">
        <v>5</v>
      </c>
      <c r="E771" s="176" t="s">
        <v>814</v>
      </c>
      <c r="F771" s="182">
        <v>0</v>
      </c>
      <c r="G771" s="63"/>
    </row>
    <row r="772" spans="1:7" ht="14.25" customHeight="1" x14ac:dyDescent="0.2">
      <c r="A772" s="176" t="s">
        <v>561</v>
      </c>
      <c r="B772" s="175">
        <v>149</v>
      </c>
      <c r="C772" s="166">
        <v>149</v>
      </c>
      <c r="E772" s="176" t="s">
        <v>954</v>
      </c>
      <c r="F772" s="182">
        <v>0</v>
      </c>
      <c r="G772" s="63"/>
    </row>
    <row r="773" spans="1:7" ht="14.25" customHeight="1" x14ac:dyDescent="0.2">
      <c r="A773" s="176" t="s">
        <v>742</v>
      </c>
      <c r="B773" s="175">
        <v>415</v>
      </c>
      <c r="C773" s="166">
        <v>415</v>
      </c>
      <c r="E773" s="176" t="s">
        <v>955</v>
      </c>
      <c r="F773" s="182">
        <v>0</v>
      </c>
      <c r="G773" s="63"/>
    </row>
    <row r="774" spans="1:7" ht="14.25" customHeight="1" x14ac:dyDescent="0.2">
      <c r="A774" s="176" t="s">
        <v>790</v>
      </c>
      <c r="B774" s="175">
        <v>96</v>
      </c>
      <c r="C774" s="166">
        <v>96</v>
      </c>
      <c r="E774" s="176" t="s">
        <v>1045</v>
      </c>
      <c r="F774" s="182">
        <v>0</v>
      </c>
      <c r="G774" s="63"/>
    </row>
    <row r="775" spans="1:7" ht="14.25" customHeight="1" x14ac:dyDescent="0.2">
      <c r="A775" s="176" t="s">
        <v>660</v>
      </c>
      <c r="B775" s="175">
        <v>25</v>
      </c>
      <c r="C775" s="166">
        <v>25</v>
      </c>
      <c r="E775" s="176" t="s">
        <v>815</v>
      </c>
      <c r="F775" s="182">
        <v>0</v>
      </c>
      <c r="G775" s="63"/>
    </row>
    <row r="776" spans="1:7" ht="14.25" customHeight="1" x14ac:dyDescent="0.2">
      <c r="A776" s="176" t="s">
        <v>791</v>
      </c>
      <c r="B776" s="175">
        <v>1</v>
      </c>
      <c r="C776" s="166">
        <v>2778</v>
      </c>
      <c r="E776" s="176" t="s">
        <v>892</v>
      </c>
      <c r="F776" s="182">
        <v>0</v>
      </c>
      <c r="G776" s="63"/>
    </row>
    <row r="777" spans="1:7" ht="14.25" customHeight="1" x14ac:dyDescent="0.2">
      <c r="A777" s="176" t="s">
        <v>698</v>
      </c>
      <c r="B777" s="175">
        <v>100</v>
      </c>
      <c r="C777" s="166">
        <v>100</v>
      </c>
      <c r="E777" s="176" t="s">
        <v>819</v>
      </c>
      <c r="F777" s="182">
        <v>0</v>
      </c>
      <c r="G777" s="63"/>
    </row>
    <row r="778" spans="1:7" ht="14.25" customHeight="1" x14ac:dyDescent="0.2">
      <c r="A778" s="176" t="s">
        <v>308</v>
      </c>
      <c r="B778" s="175">
        <v>1564</v>
      </c>
      <c r="C778" s="166">
        <v>1564</v>
      </c>
      <c r="E778" s="176" t="s">
        <v>76</v>
      </c>
      <c r="F778" s="182">
        <v>0</v>
      </c>
      <c r="G778" s="63"/>
    </row>
    <row r="779" spans="1:7" ht="14.25" customHeight="1" x14ac:dyDescent="0.2">
      <c r="A779" s="176" t="s">
        <v>1015</v>
      </c>
      <c r="B779" s="175">
        <v>0</v>
      </c>
      <c r="C779" s="166">
        <v>0</v>
      </c>
      <c r="E779" s="176" t="s">
        <v>767</v>
      </c>
      <c r="F779" s="182">
        <v>0</v>
      </c>
      <c r="G779" s="63"/>
    </row>
    <row r="780" spans="1:7" ht="14.25" customHeight="1" x14ac:dyDescent="0.2">
      <c r="A780" s="176" t="s">
        <v>86</v>
      </c>
      <c r="B780" s="175">
        <v>2821</v>
      </c>
      <c r="C780" s="166">
        <v>2821</v>
      </c>
      <c r="E780" s="176" t="s">
        <v>820</v>
      </c>
      <c r="F780" s="182">
        <v>0</v>
      </c>
      <c r="G780" s="63"/>
    </row>
    <row r="781" spans="1:7" ht="14.25" customHeight="1" x14ac:dyDescent="0.2">
      <c r="A781" s="176" t="s">
        <v>138</v>
      </c>
      <c r="B781" s="175">
        <v>1</v>
      </c>
      <c r="C781" s="166">
        <v>90</v>
      </c>
      <c r="E781" s="176" t="s">
        <v>1047</v>
      </c>
      <c r="F781" s="182">
        <v>0</v>
      </c>
      <c r="G781" s="63"/>
    </row>
    <row r="782" spans="1:7" ht="14.25" customHeight="1" x14ac:dyDescent="0.2">
      <c r="A782" s="176" t="s">
        <v>12</v>
      </c>
      <c r="B782" s="175">
        <v>619</v>
      </c>
      <c r="C782" s="166">
        <v>619</v>
      </c>
      <c r="E782" s="176" t="s">
        <v>893</v>
      </c>
      <c r="F782" s="182">
        <v>0</v>
      </c>
      <c r="G782" s="63"/>
    </row>
    <row r="783" spans="1:7" ht="14.25" customHeight="1" x14ac:dyDescent="0.2">
      <c r="A783" s="176" t="s">
        <v>792</v>
      </c>
      <c r="B783" s="175">
        <v>0</v>
      </c>
      <c r="C783" s="166">
        <v>0</v>
      </c>
      <c r="E783" s="176" t="s">
        <v>426</v>
      </c>
      <c r="F783" s="182">
        <v>0</v>
      </c>
      <c r="G783" s="63"/>
    </row>
    <row r="784" spans="1:7" ht="14.25" customHeight="1" x14ac:dyDescent="0.2">
      <c r="A784" s="176" t="s">
        <v>870</v>
      </c>
      <c r="B784" s="175">
        <v>0</v>
      </c>
      <c r="C784" s="166">
        <v>0</v>
      </c>
      <c r="E784" s="176" t="s">
        <v>486</v>
      </c>
      <c r="F784" s="182">
        <v>0</v>
      </c>
      <c r="G784" s="63"/>
    </row>
    <row r="785" spans="1:7" ht="14.25" customHeight="1" x14ac:dyDescent="0.2">
      <c r="A785" s="176" t="s">
        <v>599</v>
      </c>
      <c r="B785" s="175">
        <v>1295</v>
      </c>
      <c r="C785" s="166">
        <v>1295</v>
      </c>
      <c r="E785" s="176" t="s">
        <v>551</v>
      </c>
      <c r="F785" s="182">
        <v>0</v>
      </c>
      <c r="G785" s="63"/>
    </row>
    <row r="786" spans="1:7" ht="14.25" customHeight="1" x14ac:dyDescent="0.2">
      <c r="A786" s="176" t="s">
        <v>197</v>
      </c>
      <c r="B786" s="175">
        <v>0</v>
      </c>
      <c r="C786" s="166">
        <v>5</v>
      </c>
      <c r="E786" s="176" t="s">
        <v>1048</v>
      </c>
      <c r="F786" s="182">
        <v>0</v>
      </c>
      <c r="G786" s="63"/>
    </row>
    <row r="787" spans="1:7" ht="14.25" customHeight="1" x14ac:dyDescent="0.2">
      <c r="A787" s="176" t="s">
        <v>97</v>
      </c>
      <c r="B787" s="175">
        <v>1</v>
      </c>
      <c r="C787" s="166">
        <v>1</v>
      </c>
      <c r="E787" s="176" t="s">
        <v>895</v>
      </c>
      <c r="F787" s="182">
        <v>0</v>
      </c>
      <c r="G787" s="63"/>
    </row>
    <row r="788" spans="1:7" ht="14.25" customHeight="1" x14ac:dyDescent="0.2">
      <c r="A788" s="176" t="s">
        <v>478</v>
      </c>
      <c r="B788" s="175">
        <v>1768</v>
      </c>
      <c r="C788" s="166">
        <v>1768</v>
      </c>
      <c r="E788" s="176" t="s">
        <v>896</v>
      </c>
      <c r="F788" s="182">
        <v>0</v>
      </c>
      <c r="G788" s="63"/>
    </row>
    <row r="789" spans="1:7" ht="14.25" customHeight="1" x14ac:dyDescent="0.2">
      <c r="A789" s="176" t="s">
        <v>600</v>
      </c>
      <c r="B789" s="177">
        <f>5757+500</f>
        <v>6257</v>
      </c>
      <c r="C789" s="170">
        <v>7678</v>
      </c>
      <c r="E789" s="176" t="s">
        <v>897</v>
      </c>
      <c r="F789" s="182">
        <v>0</v>
      </c>
      <c r="G789" s="63"/>
    </row>
    <row r="790" spans="1:7" ht="14.25" customHeight="1" x14ac:dyDescent="0.2">
      <c r="A790" s="176" t="s">
        <v>538</v>
      </c>
      <c r="B790" s="177">
        <v>0</v>
      </c>
      <c r="C790" s="166">
        <v>0</v>
      </c>
      <c r="E790" s="176" t="s">
        <v>772</v>
      </c>
      <c r="F790" s="182">
        <v>0</v>
      </c>
      <c r="G790" s="63"/>
    </row>
    <row r="791" spans="1:7" ht="14.25" customHeight="1" x14ac:dyDescent="0.2">
      <c r="A791" s="176" t="s">
        <v>321</v>
      </c>
      <c r="B791" s="175">
        <v>1010</v>
      </c>
      <c r="C791" s="167">
        <v>1010</v>
      </c>
      <c r="E791" s="176" t="s">
        <v>959</v>
      </c>
      <c r="F791" s="182">
        <v>0</v>
      </c>
      <c r="G791" s="63"/>
    </row>
    <row r="792" spans="1:7" ht="14.25" customHeight="1" x14ac:dyDescent="0.2">
      <c r="A792" s="176" t="s">
        <v>47</v>
      </c>
      <c r="B792" s="175">
        <v>205</v>
      </c>
      <c r="C792" s="166">
        <v>253</v>
      </c>
      <c r="E792" s="176" t="s">
        <v>898</v>
      </c>
      <c r="F792" s="182">
        <v>0</v>
      </c>
      <c r="G792" s="63"/>
    </row>
    <row r="793" spans="1:7" ht="14.25" customHeight="1" x14ac:dyDescent="0.2">
      <c r="A793" s="176" t="s">
        <v>661</v>
      </c>
      <c r="B793" s="175">
        <v>0</v>
      </c>
      <c r="C793" s="166">
        <v>23</v>
      </c>
      <c r="E793" s="176" t="s">
        <v>960</v>
      </c>
      <c r="F793" s="182">
        <v>0</v>
      </c>
      <c r="G793" s="63"/>
    </row>
    <row r="794" spans="1:7" ht="14.25" customHeight="1" x14ac:dyDescent="0.2">
      <c r="A794" s="176" t="s">
        <v>601</v>
      </c>
      <c r="B794" s="175">
        <v>1942</v>
      </c>
      <c r="C794" s="166">
        <v>1942</v>
      </c>
      <c r="E794" s="176" t="s">
        <v>774</v>
      </c>
      <c r="F794" s="182">
        <v>0</v>
      </c>
      <c r="G794" s="63"/>
    </row>
    <row r="795" spans="1:7" ht="14.25" customHeight="1" x14ac:dyDescent="0.2">
      <c r="A795" s="176" t="s">
        <v>198</v>
      </c>
      <c r="B795" s="175">
        <v>1119</v>
      </c>
      <c r="C795" s="166">
        <v>1119</v>
      </c>
      <c r="E795" s="176" t="s">
        <v>827</v>
      </c>
      <c r="F795" s="182">
        <v>0</v>
      </c>
      <c r="G795" s="63"/>
    </row>
    <row r="796" spans="1:7" ht="14.25" customHeight="1" x14ac:dyDescent="0.2">
      <c r="A796" s="176" t="s">
        <v>2</v>
      </c>
      <c r="B796" s="175">
        <v>0</v>
      </c>
      <c r="C796" s="166">
        <v>0</v>
      </c>
      <c r="E796" s="176" t="s">
        <v>961</v>
      </c>
      <c r="F796" s="182">
        <v>0</v>
      </c>
      <c r="G796" s="63"/>
    </row>
    <row r="797" spans="1:7" ht="14.25" customHeight="1" x14ac:dyDescent="0.2">
      <c r="A797" s="176" t="s">
        <v>16</v>
      </c>
      <c r="B797" s="175">
        <v>1038</v>
      </c>
      <c r="C797" s="166">
        <v>1038</v>
      </c>
      <c r="E797" s="176" t="s">
        <v>962</v>
      </c>
      <c r="F797" s="182">
        <v>0</v>
      </c>
      <c r="G797" s="63"/>
    </row>
    <row r="798" spans="1:7" ht="14.25" customHeight="1" x14ac:dyDescent="0.2">
      <c r="A798" s="176" t="s">
        <v>871</v>
      </c>
      <c r="B798" s="175">
        <v>0</v>
      </c>
      <c r="C798" s="166">
        <v>0</v>
      </c>
      <c r="E798" s="176" t="s">
        <v>899</v>
      </c>
      <c r="F798" s="182">
        <v>0</v>
      </c>
      <c r="G798" s="63"/>
    </row>
    <row r="799" spans="1:7" ht="14.25" customHeight="1" x14ac:dyDescent="0.2">
      <c r="A799" s="176" t="s">
        <v>359</v>
      </c>
      <c r="B799" s="175">
        <v>1258</v>
      </c>
      <c r="C799" s="166">
        <v>1258</v>
      </c>
      <c r="E799" s="176" t="s">
        <v>830</v>
      </c>
      <c r="F799" s="182">
        <v>0</v>
      </c>
      <c r="G799" s="63"/>
    </row>
    <row r="800" spans="1:7" ht="14.25" customHeight="1" x14ac:dyDescent="0.2">
      <c r="A800" s="176" t="s">
        <v>699</v>
      </c>
      <c r="B800" s="175">
        <v>769</v>
      </c>
      <c r="C800" s="166">
        <v>769</v>
      </c>
      <c r="E800" s="176" t="s">
        <v>1049</v>
      </c>
      <c r="F800" s="182">
        <v>0</v>
      </c>
      <c r="G800" s="63"/>
    </row>
    <row r="801" spans="1:7" ht="14.25" customHeight="1" x14ac:dyDescent="0.2">
      <c r="A801" s="176" t="s">
        <v>48</v>
      </c>
      <c r="B801" s="175">
        <v>642</v>
      </c>
      <c r="C801" s="166">
        <v>973</v>
      </c>
      <c r="E801" s="176" t="s">
        <v>965</v>
      </c>
      <c r="F801" s="182">
        <v>0</v>
      </c>
      <c r="G801" s="63"/>
    </row>
    <row r="802" spans="1:7" ht="14.25" customHeight="1" x14ac:dyDescent="0.2">
      <c r="A802" s="176" t="s">
        <v>930</v>
      </c>
      <c r="B802" s="175">
        <v>0</v>
      </c>
      <c r="C802" s="166">
        <v>0</v>
      </c>
      <c r="E802" s="176" t="s">
        <v>831</v>
      </c>
      <c r="F802" s="182">
        <v>0</v>
      </c>
      <c r="G802" s="63"/>
    </row>
    <row r="803" spans="1:7" ht="14.25" customHeight="1" x14ac:dyDescent="0.2">
      <c r="A803" s="176" t="s">
        <v>743</v>
      </c>
      <c r="B803" s="175">
        <v>9</v>
      </c>
      <c r="C803" s="166">
        <v>9</v>
      </c>
      <c r="E803" s="176" t="s">
        <v>966</v>
      </c>
      <c r="F803" s="182">
        <v>0</v>
      </c>
      <c r="G803" s="63"/>
    </row>
    <row r="804" spans="1:7" ht="14.25" customHeight="1" x14ac:dyDescent="0.2">
      <c r="A804" s="176" t="s">
        <v>872</v>
      </c>
      <c r="B804" s="175">
        <v>0</v>
      </c>
      <c r="C804" s="166">
        <v>0</v>
      </c>
      <c r="E804" s="176" t="s">
        <v>1050</v>
      </c>
      <c r="F804" s="182">
        <v>0</v>
      </c>
      <c r="G804" s="63"/>
    </row>
    <row r="805" spans="1:7" ht="14.25" customHeight="1" x14ac:dyDescent="0.2">
      <c r="A805" s="176" t="s">
        <v>468</v>
      </c>
      <c r="B805" s="175">
        <v>1</v>
      </c>
      <c r="C805" s="166">
        <v>1</v>
      </c>
      <c r="E805" s="176" t="s">
        <v>453</v>
      </c>
      <c r="F805" s="182">
        <v>0</v>
      </c>
      <c r="G805" s="63"/>
    </row>
    <row r="806" spans="1:7" ht="14.25" customHeight="1" x14ac:dyDescent="0.2">
      <c r="A806" s="176" t="s">
        <v>873</v>
      </c>
      <c r="B806" s="175">
        <v>3</v>
      </c>
      <c r="C806" s="166">
        <v>3</v>
      </c>
      <c r="E806" s="176" t="s">
        <v>900</v>
      </c>
      <c r="F806" s="182">
        <v>0</v>
      </c>
      <c r="G806" s="63"/>
    </row>
    <row r="807" spans="1:7" ht="14.25" customHeight="1" x14ac:dyDescent="0.2">
      <c r="A807" s="176" t="s">
        <v>602</v>
      </c>
      <c r="B807" s="175">
        <v>60</v>
      </c>
      <c r="C807" s="166">
        <v>60</v>
      </c>
      <c r="E807" s="176" t="s">
        <v>269</v>
      </c>
      <c r="F807" s="182">
        <v>0</v>
      </c>
      <c r="G807" s="63"/>
    </row>
    <row r="808" spans="1:7" ht="14.25" customHeight="1" x14ac:dyDescent="0.2">
      <c r="A808" s="176" t="s">
        <v>199</v>
      </c>
      <c r="B808" s="175">
        <v>3</v>
      </c>
      <c r="C808" s="166">
        <v>9</v>
      </c>
      <c r="E808" s="176" t="s">
        <v>378</v>
      </c>
      <c r="F808" s="182">
        <v>0</v>
      </c>
      <c r="G808" s="63"/>
    </row>
    <row r="809" spans="1:7" ht="14.25" customHeight="1" x14ac:dyDescent="0.2">
      <c r="A809" s="176" t="s">
        <v>17</v>
      </c>
      <c r="B809" s="175">
        <v>20</v>
      </c>
      <c r="C809" s="166">
        <v>20</v>
      </c>
      <c r="E809" s="176" t="s">
        <v>968</v>
      </c>
      <c r="F809" s="182">
        <v>0</v>
      </c>
      <c r="G809" s="63"/>
    </row>
    <row r="810" spans="1:7" ht="14.25" customHeight="1" x14ac:dyDescent="0.2">
      <c r="A810" s="176" t="s">
        <v>874</v>
      </c>
      <c r="B810" s="175">
        <v>188</v>
      </c>
      <c r="C810" s="166">
        <v>188</v>
      </c>
      <c r="E810" s="176" t="s">
        <v>832</v>
      </c>
      <c r="F810" s="182">
        <v>0</v>
      </c>
      <c r="G810" s="63"/>
    </row>
    <row r="811" spans="1:7" ht="14.25" customHeight="1" x14ac:dyDescent="0.2">
      <c r="A811" s="176" t="s">
        <v>1016</v>
      </c>
      <c r="B811" s="175">
        <v>0</v>
      </c>
      <c r="C811" s="166">
        <v>0</v>
      </c>
      <c r="E811" s="176" t="s">
        <v>970</v>
      </c>
      <c r="F811" s="182">
        <v>0</v>
      </c>
      <c r="G811" s="63"/>
    </row>
    <row r="812" spans="1:7" ht="14.25" customHeight="1" x14ac:dyDescent="0.2">
      <c r="A812" s="176" t="s">
        <v>539</v>
      </c>
      <c r="B812" s="175">
        <v>83</v>
      </c>
      <c r="C812" s="166">
        <v>83</v>
      </c>
      <c r="E812" s="176" t="s">
        <v>901</v>
      </c>
      <c r="F812" s="182">
        <v>0</v>
      </c>
      <c r="G812" s="63"/>
    </row>
    <row r="813" spans="1:7" ht="14.25" customHeight="1" x14ac:dyDescent="0.2">
      <c r="A813" s="176" t="s">
        <v>49</v>
      </c>
      <c r="B813" s="175">
        <v>31656</v>
      </c>
      <c r="C813" s="166">
        <v>31896</v>
      </c>
      <c r="E813" s="176" t="s">
        <v>971</v>
      </c>
      <c r="F813" s="182">
        <v>0</v>
      </c>
      <c r="G813" s="63"/>
    </row>
    <row r="814" spans="1:7" ht="14.25" customHeight="1" x14ac:dyDescent="0.2">
      <c r="A814" s="176" t="s">
        <v>603</v>
      </c>
      <c r="B814" s="175">
        <v>22</v>
      </c>
      <c r="C814" s="166">
        <v>23</v>
      </c>
      <c r="E814" s="176" t="s">
        <v>775</v>
      </c>
      <c r="F814" s="182">
        <v>0</v>
      </c>
      <c r="G814" s="63"/>
    </row>
    <row r="815" spans="1:7" ht="14.25" customHeight="1" x14ac:dyDescent="0.2">
      <c r="A815" s="176" t="s">
        <v>235</v>
      </c>
      <c r="B815" s="175">
        <v>9998</v>
      </c>
      <c r="C815" s="166">
        <v>9998</v>
      </c>
      <c r="E815" s="176" t="s">
        <v>972</v>
      </c>
      <c r="F815" s="182">
        <v>0</v>
      </c>
      <c r="G815" s="63"/>
    </row>
    <row r="816" spans="1:7" ht="14.25" customHeight="1" x14ac:dyDescent="0.2">
      <c r="A816" s="176" t="s">
        <v>562</v>
      </c>
      <c r="B816" s="175">
        <v>1444</v>
      </c>
      <c r="C816" s="166">
        <v>1444</v>
      </c>
      <c r="E816" s="176" t="s">
        <v>833</v>
      </c>
      <c r="F816" s="182">
        <v>0</v>
      </c>
      <c r="G816" s="63"/>
    </row>
    <row r="817" spans="1:7" ht="14.25" customHeight="1" x14ac:dyDescent="0.2">
      <c r="A817" s="176" t="s">
        <v>875</v>
      </c>
      <c r="B817" s="175">
        <v>392</v>
      </c>
      <c r="C817" s="166">
        <v>392</v>
      </c>
      <c r="E817" s="176" t="s">
        <v>455</v>
      </c>
      <c r="F817" s="182">
        <v>0</v>
      </c>
      <c r="G817" s="63"/>
    </row>
    <row r="818" spans="1:7" ht="14.25" customHeight="1" x14ac:dyDescent="0.2">
      <c r="A818" s="176" t="s">
        <v>268</v>
      </c>
      <c r="B818" s="175">
        <v>1305</v>
      </c>
      <c r="C818" s="166">
        <v>1306</v>
      </c>
      <c r="E818" s="176" t="s">
        <v>973</v>
      </c>
      <c r="F818" s="182">
        <v>0</v>
      </c>
      <c r="G818" s="63"/>
    </row>
    <row r="819" spans="1:7" ht="14.25" customHeight="1" x14ac:dyDescent="0.2">
      <c r="A819" s="176" t="s">
        <v>409</v>
      </c>
      <c r="B819" s="175">
        <v>642</v>
      </c>
      <c r="C819" s="166">
        <v>642</v>
      </c>
      <c r="E819" s="176" t="s">
        <v>903</v>
      </c>
      <c r="F819" s="182">
        <v>0</v>
      </c>
      <c r="G819" s="63"/>
    </row>
    <row r="820" spans="1:7" ht="14.25" customHeight="1" x14ac:dyDescent="0.2">
      <c r="A820" s="176" t="s">
        <v>160</v>
      </c>
      <c r="B820" s="175">
        <v>34</v>
      </c>
      <c r="C820" s="166">
        <v>137</v>
      </c>
      <c r="E820" s="176" t="s">
        <v>975</v>
      </c>
      <c r="F820" s="182">
        <v>0</v>
      </c>
      <c r="G820" s="63"/>
    </row>
    <row r="821" spans="1:7" ht="14.25" customHeight="1" x14ac:dyDescent="0.2">
      <c r="A821" s="176" t="s">
        <v>931</v>
      </c>
      <c r="B821" s="175">
        <v>1600</v>
      </c>
      <c r="C821" s="166">
        <v>1600</v>
      </c>
      <c r="E821" s="176" t="s">
        <v>1052</v>
      </c>
      <c r="F821" s="182">
        <v>0</v>
      </c>
      <c r="G821" s="63"/>
    </row>
    <row r="822" spans="1:7" ht="14.25" customHeight="1" x14ac:dyDescent="0.2">
      <c r="A822" s="176" t="s">
        <v>410</v>
      </c>
      <c r="B822" s="175">
        <v>944</v>
      </c>
      <c r="C822" s="166">
        <v>1025</v>
      </c>
      <c r="E822" s="176" t="s">
        <v>1054</v>
      </c>
      <c r="F822" s="182">
        <v>0</v>
      </c>
      <c r="G822" s="63"/>
    </row>
    <row r="823" spans="1:7" ht="14.25" customHeight="1" x14ac:dyDescent="0.2">
      <c r="A823" s="176" t="s">
        <v>793</v>
      </c>
      <c r="B823" s="175">
        <v>1074</v>
      </c>
      <c r="C823" s="166">
        <v>1074</v>
      </c>
      <c r="E823" s="176" t="s">
        <v>905</v>
      </c>
      <c r="F823" s="182">
        <v>0</v>
      </c>
      <c r="G823" s="63"/>
    </row>
    <row r="824" spans="1:7" ht="14.25" customHeight="1" x14ac:dyDescent="0.2">
      <c r="A824" s="176" t="s">
        <v>440</v>
      </c>
      <c r="B824" s="175">
        <v>1227</v>
      </c>
      <c r="C824" s="166">
        <v>1227</v>
      </c>
      <c r="E824" s="176" t="s">
        <v>1055</v>
      </c>
      <c r="F824" s="182">
        <v>0</v>
      </c>
      <c r="G824" s="63"/>
    </row>
    <row r="825" spans="1:7" ht="14.25" customHeight="1" x14ac:dyDescent="0.2">
      <c r="A825" s="176" t="s">
        <v>411</v>
      </c>
      <c r="B825" s="175">
        <v>771</v>
      </c>
      <c r="C825" s="166">
        <v>771</v>
      </c>
      <c r="E825" s="176" t="s">
        <v>976</v>
      </c>
      <c r="F825" s="182">
        <v>0</v>
      </c>
      <c r="G825" s="63"/>
    </row>
    <row r="826" spans="1:7" ht="14.25" customHeight="1" x14ac:dyDescent="0.2">
      <c r="A826" s="176" t="s">
        <v>932</v>
      </c>
      <c r="B826" s="175">
        <v>0</v>
      </c>
      <c r="C826" s="166">
        <v>0</v>
      </c>
      <c r="E826" s="176" t="s">
        <v>906</v>
      </c>
      <c r="F826" s="182">
        <v>0</v>
      </c>
      <c r="G826" s="63"/>
    </row>
    <row r="827" spans="1:7" ht="14.25" customHeight="1" x14ac:dyDescent="0.2">
      <c r="A827" s="176" t="s">
        <v>334</v>
      </c>
      <c r="B827" s="175">
        <v>1430</v>
      </c>
      <c r="C827" s="166">
        <v>1430</v>
      </c>
      <c r="E827" s="176" t="s">
        <v>907</v>
      </c>
      <c r="F827" s="182">
        <v>0</v>
      </c>
      <c r="G827" s="63"/>
    </row>
    <row r="828" spans="1:7" ht="14.25" customHeight="1" x14ac:dyDescent="0.2">
      <c r="A828" s="176" t="s">
        <v>501</v>
      </c>
      <c r="B828" s="175">
        <v>1197</v>
      </c>
      <c r="C828" s="166">
        <v>1197</v>
      </c>
      <c r="E828" s="176" t="s">
        <v>977</v>
      </c>
      <c r="F828" s="182">
        <v>0</v>
      </c>
      <c r="G828" s="63"/>
    </row>
    <row r="829" spans="1:7" ht="14.25" customHeight="1" x14ac:dyDescent="0.2">
      <c r="A829" s="176" t="s">
        <v>794</v>
      </c>
      <c r="B829" s="175">
        <v>0</v>
      </c>
      <c r="C829" s="166">
        <v>0</v>
      </c>
      <c r="E829" s="176" t="s">
        <v>780</v>
      </c>
      <c r="F829" s="182">
        <v>0</v>
      </c>
      <c r="G829" s="63"/>
    </row>
    <row r="830" spans="1:7" ht="14.25" customHeight="1" x14ac:dyDescent="0.2">
      <c r="A830" s="176" t="s">
        <v>498</v>
      </c>
      <c r="B830" s="175">
        <v>17</v>
      </c>
      <c r="C830" s="166">
        <v>17</v>
      </c>
      <c r="E830" s="176" t="s">
        <v>908</v>
      </c>
      <c r="F830" s="182">
        <v>0</v>
      </c>
      <c r="G830" s="63"/>
    </row>
    <row r="831" spans="1:7" ht="14.25" customHeight="1" x14ac:dyDescent="0.2">
      <c r="A831" s="176" t="s">
        <v>933</v>
      </c>
      <c r="B831" s="175">
        <v>0</v>
      </c>
      <c r="C831" s="166">
        <v>0</v>
      </c>
      <c r="E831" s="176" t="s">
        <v>397</v>
      </c>
      <c r="F831" s="182">
        <v>0</v>
      </c>
      <c r="G831" s="63"/>
    </row>
    <row r="832" spans="1:7" ht="14.25" customHeight="1" x14ac:dyDescent="0.2">
      <c r="A832" s="176" t="s">
        <v>604</v>
      </c>
      <c r="B832" s="175">
        <v>978</v>
      </c>
      <c r="C832" s="166">
        <v>978</v>
      </c>
      <c r="E832" s="176" t="s">
        <v>1056</v>
      </c>
      <c r="F832" s="182">
        <v>0</v>
      </c>
      <c r="G832" s="63"/>
    </row>
    <row r="833" spans="1:7" ht="14.25" customHeight="1" x14ac:dyDescent="0.2">
      <c r="A833" s="176" t="s">
        <v>272</v>
      </c>
      <c r="B833" s="175">
        <v>0</v>
      </c>
      <c r="C833" s="166">
        <v>0</v>
      </c>
      <c r="E833" s="176" t="s">
        <v>909</v>
      </c>
      <c r="F833" s="182">
        <v>0</v>
      </c>
      <c r="G833" s="63"/>
    </row>
    <row r="834" spans="1:7" ht="14.25" customHeight="1" x14ac:dyDescent="0.2">
      <c r="A834" s="176" t="s">
        <v>662</v>
      </c>
      <c r="B834" s="175">
        <v>0</v>
      </c>
      <c r="C834" s="166">
        <v>0</v>
      </c>
      <c r="E834" s="176" t="s">
        <v>978</v>
      </c>
      <c r="F834" s="182">
        <v>0</v>
      </c>
      <c r="G834" s="63"/>
    </row>
    <row r="835" spans="1:7" ht="14.25" customHeight="1" x14ac:dyDescent="0.2">
      <c r="A835" s="176" t="s">
        <v>441</v>
      </c>
      <c r="B835" s="175">
        <v>3299</v>
      </c>
      <c r="C835" s="166">
        <v>3299</v>
      </c>
      <c r="E835" s="176" t="s">
        <v>349</v>
      </c>
      <c r="F835" s="182">
        <v>0</v>
      </c>
      <c r="G835" s="63"/>
    </row>
    <row r="836" spans="1:7" ht="14.25" customHeight="1" x14ac:dyDescent="0.2">
      <c r="A836" s="176" t="s">
        <v>876</v>
      </c>
      <c r="B836" s="175">
        <v>0</v>
      </c>
      <c r="C836" s="166">
        <v>0</v>
      </c>
      <c r="E836" s="176" t="s">
        <v>838</v>
      </c>
      <c r="F836" s="182">
        <v>0</v>
      </c>
      <c r="G836" s="63"/>
    </row>
    <row r="837" spans="1:7" ht="14.25" customHeight="1" x14ac:dyDescent="0.2">
      <c r="A837" s="176" t="s">
        <v>335</v>
      </c>
      <c r="B837" s="175">
        <v>49</v>
      </c>
      <c r="C837" s="166">
        <v>49</v>
      </c>
      <c r="E837" s="176" t="s">
        <v>839</v>
      </c>
      <c r="F837" s="182">
        <v>0</v>
      </c>
      <c r="G837" s="63"/>
    </row>
    <row r="838" spans="1:7" ht="14.25" customHeight="1" x14ac:dyDescent="0.2">
      <c r="A838" s="176" t="s">
        <v>744</v>
      </c>
      <c r="B838" s="175">
        <v>0</v>
      </c>
      <c r="C838" s="166">
        <v>0</v>
      </c>
      <c r="E838" s="176" t="s">
        <v>980</v>
      </c>
      <c r="F838" s="182">
        <v>0</v>
      </c>
      <c r="G838" s="63"/>
    </row>
    <row r="839" spans="1:7" ht="14.25" customHeight="1" x14ac:dyDescent="0.2">
      <c r="A839" s="176" t="s">
        <v>377</v>
      </c>
      <c r="B839" s="175">
        <v>255</v>
      </c>
      <c r="C839" s="166">
        <v>255</v>
      </c>
      <c r="E839" s="176" t="s">
        <v>911</v>
      </c>
      <c r="F839" s="182">
        <v>0</v>
      </c>
      <c r="G839" s="63"/>
    </row>
    <row r="840" spans="1:7" ht="14.25" customHeight="1" x14ac:dyDescent="0.2">
      <c r="A840" s="176" t="s">
        <v>412</v>
      </c>
      <c r="B840" s="175">
        <v>13</v>
      </c>
      <c r="C840" s="166">
        <v>13</v>
      </c>
      <c r="E840" s="176" t="s">
        <v>912</v>
      </c>
      <c r="F840" s="182">
        <v>0</v>
      </c>
      <c r="G840" s="63"/>
    </row>
    <row r="841" spans="1:7" ht="14.25" customHeight="1" x14ac:dyDescent="0.2">
      <c r="A841" s="176" t="s">
        <v>319</v>
      </c>
      <c r="B841" s="177">
        <v>0</v>
      </c>
      <c r="C841" s="169">
        <v>21</v>
      </c>
      <c r="E841" s="176" t="s">
        <v>1059</v>
      </c>
      <c r="F841" s="182">
        <v>0</v>
      </c>
      <c r="G841" s="63"/>
    </row>
    <row r="842" spans="1:7" ht="14.25" customHeight="1" x14ac:dyDescent="0.2">
      <c r="A842" s="176" t="s">
        <v>700</v>
      </c>
      <c r="B842" s="175">
        <v>28</v>
      </c>
      <c r="C842" s="166">
        <v>73</v>
      </c>
      <c r="E842" s="176" t="s">
        <v>400</v>
      </c>
      <c r="F842" s="182">
        <v>0</v>
      </c>
      <c r="G842" s="63"/>
    </row>
    <row r="843" spans="1:7" ht="14.25" customHeight="1" x14ac:dyDescent="0.2">
      <c r="A843" s="176" t="s">
        <v>934</v>
      </c>
      <c r="B843" s="175">
        <v>11</v>
      </c>
      <c r="C843" s="166">
        <v>11</v>
      </c>
      <c r="E843" s="176" t="s">
        <v>781</v>
      </c>
      <c r="F843" s="182">
        <v>0</v>
      </c>
      <c r="G843" s="63"/>
    </row>
    <row r="844" spans="1:7" ht="14.25" customHeight="1" x14ac:dyDescent="0.2">
      <c r="A844" s="176" t="s">
        <v>1017</v>
      </c>
      <c r="B844" s="175">
        <v>0</v>
      </c>
      <c r="C844" s="166">
        <v>0</v>
      </c>
      <c r="E844" s="176" t="s">
        <v>982</v>
      </c>
      <c r="F844" s="182">
        <v>0</v>
      </c>
      <c r="G844" s="63"/>
    </row>
    <row r="845" spans="1:7" ht="14.25" customHeight="1" x14ac:dyDescent="0.2">
      <c r="A845" s="176" t="s">
        <v>795</v>
      </c>
      <c r="B845" s="175">
        <v>0</v>
      </c>
      <c r="C845" s="166">
        <v>0</v>
      </c>
      <c r="E845" s="176" t="s">
        <v>843</v>
      </c>
      <c r="F845" s="182">
        <v>0</v>
      </c>
      <c r="G845" s="63"/>
    </row>
    <row r="846" spans="1:7" ht="14.25" customHeight="1" x14ac:dyDescent="0.2">
      <c r="A846" s="176" t="s">
        <v>935</v>
      </c>
      <c r="B846" s="175">
        <v>0</v>
      </c>
      <c r="C846" s="166">
        <v>0</v>
      </c>
      <c r="E846" s="176" t="s">
        <v>147</v>
      </c>
      <c r="F846" s="182">
        <v>0</v>
      </c>
      <c r="G846" s="63"/>
    </row>
    <row r="847" spans="1:7" ht="14.25" customHeight="1" x14ac:dyDescent="0.2">
      <c r="A847" s="176" t="s">
        <v>540</v>
      </c>
      <c r="B847" s="175">
        <v>932</v>
      </c>
      <c r="C847" s="166">
        <v>932</v>
      </c>
      <c r="E847" s="176" t="s">
        <v>732</v>
      </c>
      <c r="F847" s="182">
        <v>0</v>
      </c>
      <c r="G847" s="63"/>
    </row>
    <row r="848" spans="1:7" ht="14.25" customHeight="1" x14ac:dyDescent="0.2">
      <c r="A848" s="176" t="s">
        <v>563</v>
      </c>
      <c r="B848" s="175">
        <v>357</v>
      </c>
      <c r="C848" s="166">
        <v>357</v>
      </c>
      <c r="E848" s="176" t="s">
        <v>846</v>
      </c>
      <c r="F848" s="182">
        <v>0</v>
      </c>
      <c r="G848" s="63"/>
    </row>
    <row r="849" spans="1:7" ht="14.25" customHeight="1" x14ac:dyDescent="0.2">
      <c r="A849" s="176" t="s">
        <v>1018</v>
      </c>
      <c r="B849" s="175">
        <v>0</v>
      </c>
      <c r="C849" s="166">
        <v>0</v>
      </c>
      <c r="E849" s="176" t="s">
        <v>556</v>
      </c>
      <c r="F849" s="182">
        <v>0</v>
      </c>
      <c r="G849" s="63"/>
    </row>
    <row r="850" spans="1:7" ht="14.25" customHeight="1" x14ac:dyDescent="0.2">
      <c r="A850" s="176" t="s">
        <v>161</v>
      </c>
      <c r="B850" s="177">
        <v>0</v>
      </c>
      <c r="C850" s="170">
        <v>5</v>
      </c>
      <c r="E850" s="176" t="s">
        <v>92</v>
      </c>
      <c r="F850" s="182">
        <v>0</v>
      </c>
      <c r="G850" s="63"/>
    </row>
    <row r="851" spans="1:7" ht="14.25" customHeight="1" x14ac:dyDescent="0.2">
      <c r="A851" s="176" t="s">
        <v>50</v>
      </c>
      <c r="B851" s="175">
        <v>1076</v>
      </c>
      <c r="C851" s="166">
        <v>1076</v>
      </c>
      <c r="E851" s="176" t="s">
        <v>913</v>
      </c>
      <c r="F851" s="182">
        <v>0</v>
      </c>
      <c r="G851" s="63"/>
    </row>
    <row r="852" spans="1:7" ht="14.25" customHeight="1" x14ac:dyDescent="0.2">
      <c r="A852" s="176" t="s">
        <v>745</v>
      </c>
      <c r="B852" s="175">
        <v>278</v>
      </c>
      <c r="C852" s="166">
        <v>278</v>
      </c>
      <c r="E852" s="176" t="s">
        <v>1061</v>
      </c>
      <c r="F852" s="182">
        <v>0</v>
      </c>
      <c r="G852" s="63"/>
    </row>
    <row r="853" spans="1:7" ht="14.25" customHeight="1" x14ac:dyDescent="0.2">
      <c r="A853" s="176" t="s">
        <v>1019</v>
      </c>
      <c r="B853" s="175">
        <v>0</v>
      </c>
      <c r="C853" s="166">
        <v>0</v>
      </c>
      <c r="E853" s="176" t="s">
        <v>1062</v>
      </c>
      <c r="F853" s="182">
        <v>0</v>
      </c>
      <c r="G853" s="63"/>
    </row>
    <row r="854" spans="1:7" ht="14.25" customHeight="1" x14ac:dyDescent="0.2">
      <c r="A854" s="176" t="s">
        <v>936</v>
      </c>
      <c r="B854" s="175">
        <v>0</v>
      </c>
      <c r="C854" s="166">
        <v>0</v>
      </c>
      <c r="E854" s="176" t="s">
        <v>848</v>
      </c>
      <c r="F854" s="182">
        <v>0</v>
      </c>
      <c r="G854" s="63"/>
    </row>
    <row r="855" spans="1:7" ht="14.25" customHeight="1" x14ac:dyDescent="0.2">
      <c r="A855" s="176" t="s">
        <v>413</v>
      </c>
      <c r="B855" s="175">
        <v>2330</v>
      </c>
      <c r="C855" s="166">
        <v>2330</v>
      </c>
      <c r="E855" s="176" t="s">
        <v>914</v>
      </c>
      <c r="F855" s="182">
        <v>0</v>
      </c>
      <c r="G855" s="63"/>
    </row>
    <row r="856" spans="1:7" ht="14.25" customHeight="1" x14ac:dyDescent="0.2">
      <c r="A856" s="176" t="s">
        <v>499</v>
      </c>
      <c r="B856" s="175">
        <v>32</v>
      </c>
      <c r="C856" s="166">
        <v>33</v>
      </c>
      <c r="E856" s="176" t="s">
        <v>850</v>
      </c>
      <c r="F856" s="182">
        <v>0</v>
      </c>
      <c r="G856" s="63"/>
    </row>
    <row r="857" spans="1:7" ht="14.25" customHeight="1" x14ac:dyDescent="0.2">
      <c r="A857" s="176" t="s">
        <v>336</v>
      </c>
      <c r="B857" s="175">
        <v>89</v>
      </c>
      <c r="C857" s="166">
        <v>100</v>
      </c>
      <c r="E857" s="176" t="s">
        <v>1063</v>
      </c>
      <c r="F857" s="182">
        <v>0</v>
      </c>
      <c r="G857" s="63"/>
    </row>
    <row r="858" spans="1:7" ht="14.25" customHeight="1" x14ac:dyDescent="0.2">
      <c r="A858" s="176" t="s">
        <v>291</v>
      </c>
      <c r="B858" s="177">
        <v>483</v>
      </c>
      <c r="C858" s="169">
        <v>488</v>
      </c>
      <c r="E858" s="176" t="s">
        <v>93</v>
      </c>
      <c r="F858" s="182">
        <v>0</v>
      </c>
      <c r="G858" s="63"/>
    </row>
    <row r="859" spans="1:7" ht="14.25" customHeight="1" x14ac:dyDescent="0.2">
      <c r="A859" s="176" t="s">
        <v>200</v>
      </c>
      <c r="B859" s="177">
        <v>2</v>
      </c>
      <c r="C859" s="170">
        <v>91</v>
      </c>
      <c r="E859" s="176" t="s">
        <v>916</v>
      </c>
      <c r="F859" s="182">
        <v>0</v>
      </c>
      <c r="G859" s="63"/>
    </row>
    <row r="860" spans="1:7" ht="14.25" customHeight="1" x14ac:dyDescent="0.2">
      <c r="A860" s="176" t="s">
        <v>1020</v>
      </c>
      <c r="B860" s="175">
        <v>0</v>
      </c>
      <c r="C860" s="166">
        <v>0</v>
      </c>
      <c r="E860" s="176" t="s">
        <v>852</v>
      </c>
      <c r="F860" s="182">
        <v>0</v>
      </c>
      <c r="G860" s="63"/>
    </row>
    <row r="861" spans="1:7" ht="14.25" customHeight="1" x14ac:dyDescent="0.2">
      <c r="A861" s="176" t="s">
        <v>51</v>
      </c>
      <c r="B861" s="175">
        <v>0</v>
      </c>
      <c r="C861" s="166">
        <v>179</v>
      </c>
      <c r="E861" s="176" t="s">
        <v>984</v>
      </c>
      <c r="F861" s="182">
        <v>0</v>
      </c>
      <c r="G861" s="63"/>
    </row>
    <row r="862" spans="1:7" ht="14.25" customHeight="1" x14ac:dyDescent="0.2">
      <c r="A862" s="176" t="s">
        <v>201</v>
      </c>
      <c r="B862" s="175">
        <v>258</v>
      </c>
      <c r="C862" s="166">
        <v>258</v>
      </c>
      <c r="E862" s="176" t="s">
        <v>372</v>
      </c>
      <c r="F862" s="182">
        <v>0</v>
      </c>
      <c r="G862" s="63"/>
    </row>
    <row r="863" spans="1:7" ht="14.25" customHeight="1" x14ac:dyDescent="0.2">
      <c r="A863" s="176" t="s">
        <v>442</v>
      </c>
      <c r="B863" s="175">
        <v>0</v>
      </c>
      <c r="C863" s="166">
        <v>0</v>
      </c>
      <c r="E863" s="176" t="s">
        <v>985</v>
      </c>
      <c r="F863" s="182">
        <v>0</v>
      </c>
      <c r="G863" s="63"/>
    </row>
    <row r="864" spans="1:7" ht="14.25" customHeight="1" x14ac:dyDescent="0.2">
      <c r="A864" s="176" t="s">
        <v>796</v>
      </c>
      <c r="B864" s="175">
        <v>269</v>
      </c>
      <c r="C864" s="166">
        <v>269</v>
      </c>
      <c r="E864" s="176" t="s">
        <v>94</v>
      </c>
      <c r="F864" s="182">
        <v>0</v>
      </c>
      <c r="G864" s="63"/>
    </row>
    <row r="865" spans="1:7" ht="14.25" customHeight="1" x14ac:dyDescent="0.2">
      <c r="A865" s="176" t="s">
        <v>71</v>
      </c>
      <c r="B865" s="175">
        <v>270</v>
      </c>
      <c r="C865" s="166">
        <v>270</v>
      </c>
      <c r="E865" s="176" t="s">
        <v>917</v>
      </c>
      <c r="F865" s="182">
        <v>0</v>
      </c>
      <c r="G865" s="63"/>
    </row>
    <row r="866" spans="1:7" ht="14.25" customHeight="1" x14ac:dyDescent="0.2">
      <c r="A866" s="176" t="s">
        <v>320</v>
      </c>
      <c r="B866" s="175">
        <v>8</v>
      </c>
      <c r="C866" s="166">
        <v>8</v>
      </c>
      <c r="E866" s="176" t="s">
        <v>1064</v>
      </c>
      <c r="F866" s="182">
        <v>0</v>
      </c>
      <c r="G866" s="63"/>
    </row>
    <row r="867" spans="1:7" ht="14.25" customHeight="1" x14ac:dyDescent="0.2">
      <c r="A867" s="176" t="s">
        <v>87</v>
      </c>
      <c r="B867" s="175">
        <v>0</v>
      </c>
      <c r="C867" s="166">
        <v>686</v>
      </c>
      <c r="E867" s="176" t="s">
        <v>986</v>
      </c>
      <c r="F867" s="182">
        <v>0</v>
      </c>
      <c r="G867" s="63"/>
    </row>
    <row r="868" spans="1:7" ht="14.25" customHeight="1" x14ac:dyDescent="0.2">
      <c r="A868" s="176" t="s">
        <v>541</v>
      </c>
      <c r="B868" s="175">
        <v>78</v>
      </c>
      <c r="C868" s="166">
        <v>78</v>
      </c>
      <c r="E868" s="176" t="s">
        <v>459</v>
      </c>
      <c r="F868" s="182">
        <v>0</v>
      </c>
      <c r="G868" s="63"/>
    </row>
    <row r="869" spans="1:7" ht="14.25" customHeight="1" x14ac:dyDescent="0.2">
      <c r="A869" s="176" t="s">
        <v>443</v>
      </c>
      <c r="B869" s="175">
        <v>1576</v>
      </c>
      <c r="C869" s="166">
        <v>1576</v>
      </c>
      <c r="E869" s="176" t="s">
        <v>853</v>
      </c>
      <c r="F869" s="182">
        <v>0</v>
      </c>
      <c r="G869" s="63"/>
    </row>
    <row r="870" spans="1:7" ht="14.25" customHeight="1" x14ac:dyDescent="0.2">
      <c r="A870" s="176" t="s">
        <v>701</v>
      </c>
      <c r="B870" s="177">
        <v>12</v>
      </c>
      <c r="C870" s="170">
        <v>12</v>
      </c>
      <c r="E870" s="176" t="s">
        <v>854</v>
      </c>
      <c r="F870" s="182">
        <v>0</v>
      </c>
      <c r="G870" s="63"/>
    </row>
    <row r="871" spans="1:7" ht="14.25" customHeight="1" x14ac:dyDescent="0.2">
      <c r="A871" s="176" t="s">
        <v>663</v>
      </c>
      <c r="B871" s="175">
        <v>50</v>
      </c>
      <c r="C871" s="166">
        <v>56</v>
      </c>
      <c r="E871" s="176" t="s">
        <v>855</v>
      </c>
      <c r="F871" s="182">
        <v>0</v>
      </c>
      <c r="G871" s="63"/>
    </row>
    <row r="872" spans="1:7" ht="14.25" customHeight="1" x14ac:dyDescent="0.2">
      <c r="A872" s="176" t="s">
        <v>13</v>
      </c>
      <c r="B872" s="175">
        <v>85</v>
      </c>
      <c r="C872" s="166">
        <v>643</v>
      </c>
      <c r="E872" s="176" t="s">
        <v>987</v>
      </c>
      <c r="F872" s="182">
        <v>0</v>
      </c>
      <c r="G872" s="63"/>
    </row>
    <row r="873" spans="1:7" ht="14.25" customHeight="1" x14ac:dyDescent="0.2">
      <c r="A873" s="176" t="s">
        <v>202</v>
      </c>
      <c r="B873" s="175">
        <v>0</v>
      </c>
      <c r="C873" s="166">
        <v>15</v>
      </c>
      <c r="E873" s="176" t="s">
        <v>989</v>
      </c>
      <c r="F873" s="182">
        <v>0</v>
      </c>
      <c r="G873" s="63"/>
    </row>
    <row r="874" spans="1:7" ht="14.25" customHeight="1" x14ac:dyDescent="0.2">
      <c r="A874" s="176" t="s">
        <v>139</v>
      </c>
      <c r="B874" s="177">
        <v>0</v>
      </c>
      <c r="C874" s="166">
        <v>0</v>
      </c>
      <c r="E874" s="176" t="s">
        <v>919</v>
      </c>
      <c r="F874" s="182">
        <v>0</v>
      </c>
      <c r="G874" s="63"/>
    </row>
    <row r="875" spans="1:7" ht="14.25" customHeight="1" x14ac:dyDescent="0.2">
      <c r="A875" s="176" t="s">
        <v>605</v>
      </c>
      <c r="B875" s="175">
        <v>0</v>
      </c>
      <c r="C875" s="166">
        <v>15</v>
      </c>
      <c r="E875" s="176" t="s">
        <v>492</v>
      </c>
      <c r="F875" s="182">
        <v>0</v>
      </c>
      <c r="G875" s="63"/>
    </row>
    <row r="876" spans="1:7" ht="14.25" customHeight="1" x14ac:dyDescent="0.2">
      <c r="A876" s="176" t="s">
        <v>797</v>
      </c>
      <c r="B876" s="175">
        <v>203</v>
      </c>
      <c r="C876" s="166">
        <v>203</v>
      </c>
      <c r="E876" s="176" t="s">
        <v>322</v>
      </c>
      <c r="F876" s="182">
        <v>0</v>
      </c>
      <c r="G876" s="63"/>
    </row>
    <row r="877" spans="1:7" ht="14.25" customHeight="1" x14ac:dyDescent="0.2">
      <c r="A877" s="176" t="s">
        <v>1021</v>
      </c>
      <c r="B877" s="175">
        <v>53</v>
      </c>
      <c r="C877" s="166">
        <v>53</v>
      </c>
      <c r="E877" s="176" t="s">
        <v>403</v>
      </c>
      <c r="F877" s="182">
        <v>0</v>
      </c>
      <c r="G877" s="63"/>
    </row>
    <row r="878" spans="1:7" ht="14.25" customHeight="1" x14ac:dyDescent="0.2">
      <c r="A878" s="176" t="s">
        <v>140</v>
      </c>
      <c r="B878" s="175">
        <v>2</v>
      </c>
      <c r="C878" s="166">
        <v>540</v>
      </c>
      <c r="E878" s="176" t="s">
        <v>990</v>
      </c>
      <c r="F878" s="182">
        <v>0</v>
      </c>
      <c r="G878" s="63"/>
    </row>
    <row r="879" spans="1:7" ht="14.25" customHeight="1" x14ac:dyDescent="0.2">
      <c r="A879" s="176" t="s">
        <v>1022</v>
      </c>
      <c r="B879" s="175">
        <v>328</v>
      </c>
      <c r="C879" s="166">
        <v>328</v>
      </c>
      <c r="E879" s="176" t="s">
        <v>920</v>
      </c>
      <c r="F879" s="182">
        <v>0</v>
      </c>
      <c r="G879" s="63"/>
    </row>
    <row r="880" spans="1:7" ht="14.25" customHeight="1" x14ac:dyDescent="0.2">
      <c r="A880" s="176" t="s">
        <v>360</v>
      </c>
      <c r="B880" s="175">
        <v>1</v>
      </c>
      <c r="C880" s="166">
        <v>1121</v>
      </c>
      <c r="E880" s="176" t="s">
        <v>857</v>
      </c>
      <c r="F880" s="182">
        <v>0</v>
      </c>
      <c r="G880" s="63"/>
    </row>
    <row r="881" spans="1:7" ht="14.25" customHeight="1" x14ac:dyDescent="0.2">
      <c r="A881" s="176" t="s">
        <v>542</v>
      </c>
      <c r="B881" s="175">
        <v>63</v>
      </c>
      <c r="C881" s="166">
        <v>63</v>
      </c>
      <c r="E881" s="176" t="s">
        <v>461</v>
      </c>
      <c r="F881" s="182">
        <v>0</v>
      </c>
      <c r="G881" s="63"/>
    </row>
    <row r="882" spans="1:7" ht="14.25" customHeight="1" x14ac:dyDescent="0.2">
      <c r="A882" s="176" t="s">
        <v>141</v>
      </c>
      <c r="B882" s="175">
        <v>0</v>
      </c>
      <c r="C882" s="166">
        <v>12</v>
      </c>
      <c r="E882" s="176" t="s">
        <v>620</v>
      </c>
      <c r="F882" s="182">
        <v>0</v>
      </c>
      <c r="G882" s="63"/>
    </row>
    <row r="883" spans="1:7" ht="14.25" customHeight="1" x14ac:dyDescent="0.2">
      <c r="A883" s="176" t="s">
        <v>1023</v>
      </c>
      <c r="B883" s="175">
        <v>0</v>
      </c>
      <c r="C883" s="166">
        <v>0</v>
      </c>
      <c r="E883" s="176" t="s">
        <v>557</v>
      </c>
      <c r="F883" s="182">
        <v>0</v>
      </c>
      <c r="G883" s="63"/>
    </row>
    <row r="884" spans="1:7" ht="14.25" customHeight="1" x14ac:dyDescent="0.2">
      <c r="A884" s="176" t="s">
        <v>337</v>
      </c>
      <c r="B884" s="175">
        <v>62</v>
      </c>
      <c r="C884" s="166">
        <v>62</v>
      </c>
      <c r="E884" s="176" t="s">
        <v>992</v>
      </c>
      <c r="F884" s="182">
        <v>0</v>
      </c>
      <c r="G884" s="63"/>
    </row>
    <row r="885" spans="1:7" ht="14.25" customHeight="1" x14ac:dyDescent="0.2">
      <c r="A885" s="176" t="s">
        <v>746</v>
      </c>
      <c r="B885" s="175">
        <v>0</v>
      </c>
      <c r="C885" s="166">
        <v>0</v>
      </c>
      <c r="E885" s="176" t="s">
        <v>993</v>
      </c>
      <c r="F885" s="182">
        <v>0</v>
      </c>
      <c r="G885" s="63"/>
    </row>
    <row r="886" spans="1:7" ht="14.25" customHeight="1" x14ac:dyDescent="0.2">
      <c r="A886" s="176" t="s">
        <v>1024</v>
      </c>
      <c r="B886" s="175">
        <v>0</v>
      </c>
      <c r="C886" s="166">
        <v>0</v>
      </c>
      <c r="E886" s="176" t="s">
        <v>1066</v>
      </c>
      <c r="F886" s="182">
        <v>0</v>
      </c>
      <c r="G886" s="63"/>
    </row>
    <row r="887" spans="1:7" ht="14.25" customHeight="1" x14ac:dyDescent="0.2">
      <c r="A887" s="176" t="s">
        <v>798</v>
      </c>
      <c r="B887" s="175">
        <v>0</v>
      </c>
      <c r="C887" s="166">
        <v>0</v>
      </c>
      <c r="E887" s="176" t="s">
        <v>994</v>
      </c>
      <c r="F887" s="182">
        <v>0</v>
      </c>
      <c r="G887" s="63"/>
    </row>
    <row r="888" spans="1:7" ht="14.25" customHeight="1" x14ac:dyDescent="0.2">
      <c r="A888" s="176" t="s">
        <v>1025</v>
      </c>
      <c r="B888" s="175">
        <v>0</v>
      </c>
      <c r="C888" s="166">
        <v>0</v>
      </c>
      <c r="E888" s="176" t="s">
        <v>1067</v>
      </c>
      <c r="F888" s="182">
        <v>0</v>
      </c>
      <c r="G888" s="63"/>
    </row>
    <row r="889" spans="1:7" ht="14.25" customHeight="1" x14ac:dyDescent="0.2">
      <c r="A889" s="176" t="s">
        <v>606</v>
      </c>
      <c r="B889" s="175">
        <v>128</v>
      </c>
      <c r="C889" s="166">
        <v>128</v>
      </c>
      <c r="E889" s="176" t="s">
        <v>995</v>
      </c>
      <c r="F889" s="182">
        <v>0</v>
      </c>
      <c r="G889" s="63"/>
    </row>
    <row r="890" spans="1:7" ht="14.25" customHeight="1" x14ac:dyDescent="0.2">
      <c r="A890" s="176" t="s">
        <v>469</v>
      </c>
      <c r="B890" s="175">
        <v>1108</v>
      </c>
      <c r="C890" s="166">
        <v>1108</v>
      </c>
      <c r="E890" s="176" t="s">
        <v>996</v>
      </c>
      <c r="F890" s="182">
        <v>0</v>
      </c>
      <c r="G890" s="63"/>
    </row>
    <row r="891" spans="1:7" ht="14.25" customHeight="1" x14ac:dyDescent="0.2">
      <c r="A891" s="176" t="s">
        <v>564</v>
      </c>
      <c r="B891" s="175">
        <v>136</v>
      </c>
      <c r="C891" s="166">
        <v>136</v>
      </c>
      <c r="E891" s="176" t="s">
        <v>404</v>
      </c>
      <c r="F891" s="182">
        <v>0</v>
      </c>
      <c r="G891" s="63"/>
    </row>
    <row r="892" spans="1:7" ht="14.25" customHeight="1" x14ac:dyDescent="0.2">
      <c r="A892" s="176" t="s">
        <v>622</v>
      </c>
      <c r="B892" s="175">
        <v>94</v>
      </c>
      <c r="C892" s="166">
        <v>94</v>
      </c>
      <c r="E892" s="176" t="s">
        <v>922</v>
      </c>
      <c r="F892" s="182">
        <v>0</v>
      </c>
      <c r="G892" s="63"/>
    </row>
    <row r="893" spans="1:7" ht="14.25" customHeight="1" x14ac:dyDescent="0.2">
      <c r="A893" s="176" t="s">
        <v>747</v>
      </c>
      <c r="B893" s="175">
        <v>0</v>
      </c>
      <c r="C893" s="166">
        <v>0</v>
      </c>
      <c r="E893" s="176" t="s">
        <v>859</v>
      </c>
      <c r="F893" s="182">
        <v>0</v>
      </c>
      <c r="G893" s="63"/>
    </row>
    <row r="894" spans="1:7" ht="14.25" customHeight="1" x14ac:dyDescent="0.2">
      <c r="A894" s="176" t="s">
        <v>702</v>
      </c>
      <c r="B894" s="175">
        <v>1</v>
      </c>
      <c r="C894" s="166">
        <v>1</v>
      </c>
      <c r="E894" s="176" t="s">
        <v>923</v>
      </c>
      <c r="F894" s="182">
        <v>0</v>
      </c>
      <c r="G894" s="63"/>
    </row>
    <row r="895" spans="1:7" ht="14.25" customHeight="1" x14ac:dyDescent="0.2">
      <c r="A895" s="176" t="s">
        <v>543</v>
      </c>
      <c r="B895" s="175">
        <v>18</v>
      </c>
      <c r="C895" s="166">
        <v>18</v>
      </c>
      <c r="E895" s="176" t="s">
        <v>860</v>
      </c>
      <c r="F895" s="182">
        <v>0</v>
      </c>
      <c r="G895" s="63"/>
    </row>
    <row r="896" spans="1:7" ht="14.25" customHeight="1" x14ac:dyDescent="0.2">
      <c r="A896" s="176" t="s">
        <v>52</v>
      </c>
      <c r="B896" s="175">
        <v>48</v>
      </c>
      <c r="C896" s="166">
        <v>48</v>
      </c>
      <c r="E896" s="176" t="s">
        <v>44</v>
      </c>
      <c r="F896" s="182">
        <v>0</v>
      </c>
      <c r="G896" s="63"/>
    </row>
    <row r="897" spans="1:7" ht="14.25" customHeight="1" x14ac:dyDescent="0.2">
      <c r="A897" s="176" t="s">
        <v>287</v>
      </c>
      <c r="B897" s="175">
        <v>0</v>
      </c>
      <c r="C897" s="166">
        <v>19</v>
      </c>
      <c r="E897" s="176" t="s">
        <v>924</v>
      </c>
      <c r="F897" s="182">
        <v>0</v>
      </c>
      <c r="G897" s="63"/>
    </row>
    <row r="898" spans="1:7" ht="14.25" customHeight="1" x14ac:dyDescent="0.2">
      <c r="A898" s="176" t="s">
        <v>338</v>
      </c>
      <c r="B898" s="175">
        <v>10753</v>
      </c>
      <c r="C898" s="166">
        <v>10753</v>
      </c>
      <c r="E898" s="176" t="s">
        <v>999</v>
      </c>
      <c r="F898" s="182">
        <v>0</v>
      </c>
      <c r="G898" s="63"/>
    </row>
    <row r="899" spans="1:7" ht="14.25" customHeight="1" x14ac:dyDescent="0.2">
      <c r="A899" s="176" t="s">
        <v>339</v>
      </c>
      <c r="B899" s="175">
        <v>0</v>
      </c>
      <c r="C899" s="166">
        <v>520</v>
      </c>
      <c r="E899" s="176" t="s">
        <v>925</v>
      </c>
      <c r="F899" s="182">
        <v>0</v>
      </c>
      <c r="G899" s="63"/>
    </row>
    <row r="900" spans="1:7" ht="14.25" customHeight="1" x14ac:dyDescent="0.2">
      <c r="A900" s="176" t="s">
        <v>703</v>
      </c>
      <c r="B900" s="175">
        <v>153</v>
      </c>
      <c r="C900" s="166">
        <v>153</v>
      </c>
      <c r="E900" s="176" t="s">
        <v>926</v>
      </c>
      <c r="F900" s="182">
        <v>0</v>
      </c>
      <c r="G900" s="63"/>
    </row>
    <row r="901" spans="1:7" ht="14.25" customHeight="1" x14ac:dyDescent="0.2">
      <c r="A901" s="176" t="s">
        <v>98</v>
      </c>
      <c r="B901" s="175">
        <v>583</v>
      </c>
      <c r="C901" s="166">
        <v>583</v>
      </c>
      <c r="E901" s="176" t="s">
        <v>1000</v>
      </c>
      <c r="F901" s="182">
        <v>0</v>
      </c>
      <c r="G901" s="63"/>
    </row>
    <row r="902" spans="1:7" ht="14.25" customHeight="1" x14ac:dyDescent="0.2">
      <c r="A902" s="176" t="s">
        <v>1026</v>
      </c>
      <c r="B902" s="175">
        <v>1488</v>
      </c>
      <c r="C902" s="166">
        <v>1488</v>
      </c>
      <c r="E902" s="176" t="s">
        <v>863</v>
      </c>
      <c r="F902" s="182">
        <v>0</v>
      </c>
      <c r="G902" s="63"/>
    </row>
    <row r="903" spans="1:7" ht="14.25" customHeight="1" x14ac:dyDescent="0.2">
      <c r="A903" s="176" t="s">
        <v>937</v>
      </c>
      <c r="B903" s="175">
        <v>0</v>
      </c>
      <c r="C903" s="166">
        <v>0</v>
      </c>
      <c r="E903" s="176" t="s">
        <v>786</v>
      </c>
      <c r="F903" s="182">
        <v>0</v>
      </c>
      <c r="G903" s="63"/>
    </row>
    <row r="904" spans="1:7" ht="14.25" customHeight="1" x14ac:dyDescent="0.2">
      <c r="A904" s="176" t="s">
        <v>938</v>
      </c>
      <c r="B904" s="175">
        <v>0</v>
      </c>
      <c r="C904" s="166">
        <v>0</v>
      </c>
      <c r="E904" s="176" t="s">
        <v>864</v>
      </c>
      <c r="F904" s="182">
        <v>0</v>
      </c>
      <c r="G904" s="63"/>
    </row>
    <row r="905" spans="1:7" ht="14.25" customHeight="1" x14ac:dyDescent="0.2">
      <c r="A905" s="176" t="s">
        <v>53</v>
      </c>
      <c r="B905" s="175">
        <v>0</v>
      </c>
      <c r="C905" s="166">
        <v>654</v>
      </c>
      <c r="E905" s="176" t="s">
        <v>367</v>
      </c>
      <c r="F905" s="182">
        <v>0</v>
      </c>
      <c r="G905" s="63"/>
    </row>
    <row r="906" spans="1:7" ht="14.25" customHeight="1" x14ac:dyDescent="0.2">
      <c r="A906" s="176"/>
      <c r="B906" s="175"/>
      <c r="C906" s="166"/>
      <c r="E906" s="176" t="s">
        <v>927</v>
      </c>
      <c r="F906" s="182">
        <v>0</v>
      </c>
      <c r="G906" s="63"/>
    </row>
    <row r="907" spans="1:7" ht="14.25" customHeight="1" x14ac:dyDescent="0.2">
      <c r="A907" s="176"/>
      <c r="B907" s="175"/>
      <c r="C907" s="166"/>
      <c r="E907" s="176" t="s">
        <v>1002</v>
      </c>
      <c r="F907" s="182">
        <v>0</v>
      </c>
      <c r="G907" s="63"/>
    </row>
    <row r="908" spans="1:7" ht="14.25" customHeight="1" x14ac:dyDescent="0.2">
      <c r="A908" s="176"/>
      <c r="B908" s="175"/>
      <c r="C908" s="166"/>
      <c r="E908" s="176" t="s">
        <v>1070</v>
      </c>
      <c r="F908" s="182">
        <v>0</v>
      </c>
      <c r="G908" s="63"/>
    </row>
    <row r="909" spans="1:7" ht="14.25" customHeight="1" x14ac:dyDescent="0.2">
      <c r="A909" s="176"/>
      <c r="B909" s="175"/>
      <c r="C909" s="166"/>
      <c r="E909" s="176" t="s">
        <v>787</v>
      </c>
      <c r="F909" s="182">
        <v>0</v>
      </c>
      <c r="G909" s="63"/>
    </row>
    <row r="910" spans="1:7" ht="14.25" customHeight="1" x14ac:dyDescent="0.2">
      <c r="A910" s="176"/>
      <c r="B910" s="175"/>
      <c r="C910" s="166"/>
      <c r="E910" s="176" t="s">
        <v>1003</v>
      </c>
      <c r="F910" s="182">
        <v>0</v>
      </c>
      <c r="G910" s="63"/>
    </row>
    <row r="911" spans="1:7" ht="14.25" customHeight="1" x14ac:dyDescent="0.2">
      <c r="A911" s="176"/>
      <c r="B911" s="175"/>
      <c r="C911" s="166"/>
      <c r="E911" s="176" t="s">
        <v>1071</v>
      </c>
      <c r="F911" s="182">
        <v>0</v>
      </c>
      <c r="G911" s="63"/>
    </row>
    <row r="912" spans="1:7" ht="14.25" customHeight="1" x14ac:dyDescent="0.2">
      <c r="A912" s="176"/>
      <c r="B912" s="175"/>
      <c r="C912" s="166"/>
      <c r="E912" s="176" t="s">
        <v>406</v>
      </c>
      <c r="F912" s="182">
        <v>0</v>
      </c>
      <c r="G912" s="63"/>
    </row>
    <row r="913" spans="1:7" ht="14.25" customHeight="1" x14ac:dyDescent="0.2">
      <c r="A913" s="176"/>
      <c r="B913" s="175"/>
      <c r="C913" s="166"/>
      <c r="E913" s="176" t="s">
        <v>692</v>
      </c>
      <c r="F913" s="182">
        <v>0</v>
      </c>
      <c r="G913" s="63"/>
    </row>
    <row r="914" spans="1:7" ht="14.25" customHeight="1" x14ac:dyDescent="0.2">
      <c r="A914" s="176"/>
      <c r="B914" s="175"/>
      <c r="C914" s="166"/>
      <c r="E914" s="176" t="s">
        <v>1004</v>
      </c>
      <c r="F914" s="182">
        <v>0</v>
      </c>
      <c r="G914" s="63"/>
    </row>
    <row r="915" spans="1:7" ht="14.25" customHeight="1" x14ac:dyDescent="0.2">
      <c r="A915" s="176"/>
      <c r="B915" s="175"/>
      <c r="C915" s="166"/>
      <c r="E915" s="176" t="s">
        <v>597</v>
      </c>
      <c r="F915" s="182">
        <v>0</v>
      </c>
      <c r="G915" s="63"/>
    </row>
    <row r="916" spans="1:7" ht="14.25" customHeight="1" x14ac:dyDescent="0.2">
      <c r="A916" s="176"/>
      <c r="B916" s="175"/>
      <c r="C916" s="166"/>
      <c r="E916" s="176" t="s">
        <v>1006</v>
      </c>
      <c r="F916" s="182">
        <v>0</v>
      </c>
      <c r="G916" s="63"/>
    </row>
    <row r="917" spans="1:7" ht="14.25" customHeight="1" x14ac:dyDescent="0.2">
      <c r="A917" s="176"/>
      <c r="B917" s="175"/>
      <c r="C917" s="166"/>
      <c r="E917" s="176" t="s">
        <v>1073</v>
      </c>
      <c r="F917" s="182">
        <v>0</v>
      </c>
      <c r="G917" s="63"/>
    </row>
    <row r="918" spans="1:7" ht="14.25" customHeight="1" x14ac:dyDescent="0.2">
      <c r="A918" s="176"/>
      <c r="B918" s="175"/>
      <c r="C918" s="166"/>
      <c r="E918" s="176" t="s">
        <v>1008</v>
      </c>
      <c r="F918" s="182">
        <v>0</v>
      </c>
      <c r="G918" s="63"/>
    </row>
    <row r="919" spans="1:7" ht="14.25" customHeight="1" x14ac:dyDescent="0.2">
      <c r="A919" s="176"/>
      <c r="B919" s="175"/>
      <c r="C919" s="166"/>
      <c r="E919" s="176" t="s">
        <v>1009</v>
      </c>
      <c r="F919" s="182">
        <v>0</v>
      </c>
      <c r="G919" s="63"/>
    </row>
    <row r="920" spans="1:7" ht="14.25" customHeight="1" x14ac:dyDescent="0.2">
      <c r="A920" s="176"/>
      <c r="B920" s="175"/>
      <c r="C920" s="166"/>
      <c r="E920" s="176" t="s">
        <v>1074</v>
      </c>
      <c r="F920" s="182">
        <v>0</v>
      </c>
      <c r="G920" s="63"/>
    </row>
    <row r="921" spans="1:7" ht="14.25" customHeight="1" x14ac:dyDescent="0.2">
      <c r="A921" s="176"/>
      <c r="B921" s="175"/>
      <c r="C921" s="166"/>
      <c r="E921" s="176" t="s">
        <v>105</v>
      </c>
      <c r="F921" s="182">
        <v>0</v>
      </c>
      <c r="G921" s="63"/>
    </row>
    <row r="922" spans="1:7" ht="14.25" customHeight="1" x14ac:dyDescent="0.2">
      <c r="A922" s="176"/>
      <c r="B922" s="175"/>
      <c r="C922" s="166"/>
      <c r="E922" s="176" t="s">
        <v>1011</v>
      </c>
      <c r="F922" s="182">
        <v>0</v>
      </c>
      <c r="G922" s="63"/>
    </row>
    <row r="923" spans="1:7" ht="14.25" customHeight="1" x14ac:dyDescent="0.2">
      <c r="A923" s="176"/>
      <c r="B923" s="175"/>
      <c r="C923" s="166"/>
      <c r="E923" s="176" t="s">
        <v>1012</v>
      </c>
      <c r="F923" s="182">
        <v>0</v>
      </c>
      <c r="G923" s="63"/>
    </row>
    <row r="924" spans="1:7" ht="14.25" customHeight="1" x14ac:dyDescent="0.2">
      <c r="A924" s="176"/>
      <c r="B924" s="175"/>
      <c r="C924" s="166"/>
      <c r="E924" s="176" t="s">
        <v>230</v>
      </c>
      <c r="F924" s="182">
        <v>0</v>
      </c>
      <c r="G924" s="63"/>
    </row>
    <row r="925" spans="1:7" ht="14.25" customHeight="1" x14ac:dyDescent="0.2">
      <c r="A925" s="176"/>
      <c r="B925" s="175"/>
      <c r="C925" s="166"/>
      <c r="E925" s="176" t="s">
        <v>1013</v>
      </c>
      <c r="F925" s="182">
        <v>0</v>
      </c>
      <c r="G925" s="63"/>
    </row>
    <row r="926" spans="1:7" ht="14.25" customHeight="1" x14ac:dyDescent="0.2">
      <c r="A926" s="176"/>
      <c r="B926" s="175"/>
      <c r="C926" s="166"/>
      <c r="E926" s="176" t="s">
        <v>869</v>
      </c>
      <c r="F926" s="182">
        <v>0</v>
      </c>
      <c r="G926" s="63"/>
    </row>
    <row r="927" spans="1:7" ht="14.25" customHeight="1" x14ac:dyDescent="0.2">
      <c r="A927" s="176"/>
      <c r="B927" s="175"/>
      <c r="C927" s="166"/>
      <c r="E927" s="176" t="s">
        <v>929</v>
      </c>
      <c r="F927" s="182">
        <v>0</v>
      </c>
      <c r="G927" s="63"/>
    </row>
    <row r="928" spans="1:7" ht="14.25" customHeight="1" x14ac:dyDescent="0.2">
      <c r="A928" s="176"/>
      <c r="B928" s="175"/>
      <c r="C928" s="166"/>
      <c r="E928" s="176" t="s">
        <v>1014</v>
      </c>
      <c r="F928" s="182">
        <v>0</v>
      </c>
      <c r="G928" s="63"/>
    </row>
    <row r="929" spans="1:7" ht="14.25" customHeight="1" x14ac:dyDescent="0.2">
      <c r="A929" s="176"/>
      <c r="B929" s="175"/>
      <c r="C929" s="166"/>
      <c r="E929" s="176" t="s">
        <v>1077</v>
      </c>
      <c r="F929" s="182">
        <v>0</v>
      </c>
      <c r="G929" s="63"/>
    </row>
    <row r="930" spans="1:7" ht="14.25" customHeight="1" x14ac:dyDescent="0.2">
      <c r="A930" s="176"/>
      <c r="B930" s="175"/>
      <c r="C930" s="166"/>
      <c r="E930" s="176" t="s">
        <v>1015</v>
      </c>
      <c r="F930" s="182">
        <v>0</v>
      </c>
      <c r="G930" s="63"/>
    </row>
    <row r="931" spans="1:7" ht="14.25" customHeight="1" x14ac:dyDescent="0.2">
      <c r="A931" s="176"/>
      <c r="B931" s="175"/>
      <c r="C931" s="166"/>
      <c r="E931" s="176" t="s">
        <v>870</v>
      </c>
      <c r="F931" s="182">
        <v>0</v>
      </c>
      <c r="G931" s="63"/>
    </row>
    <row r="932" spans="1:7" ht="14.25" customHeight="1" x14ac:dyDescent="0.2">
      <c r="A932" s="176"/>
      <c r="B932" s="175"/>
      <c r="C932" s="166"/>
      <c r="E932" s="176" t="s">
        <v>1079</v>
      </c>
      <c r="F932" s="182">
        <v>0</v>
      </c>
      <c r="G932" s="63"/>
    </row>
    <row r="933" spans="1:7" ht="14.25" customHeight="1" x14ac:dyDescent="0.2">
      <c r="A933" s="176"/>
      <c r="B933" s="175"/>
      <c r="C933" s="166"/>
      <c r="E933" s="176" t="s">
        <v>1080</v>
      </c>
      <c r="F933" s="182">
        <v>0</v>
      </c>
      <c r="G933" s="63"/>
    </row>
    <row r="934" spans="1:7" ht="14.25" customHeight="1" x14ac:dyDescent="0.2">
      <c r="A934" s="176"/>
      <c r="B934" s="175"/>
      <c r="C934" s="166"/>
      <c r="E934" s="176" t="s">
        <v>538</v>
      </c>
      <c r="F934" s="182">
        <v>0</v>
      </c>
      <c r="G934" s="63"/>
    </row>
    <row r="935" spans="1:7" ht="14.25" customHeight="1" x14ac:dyDescent="0.2">
      <c r="A935" s="176"/>
      <c r="B935" s="175"/>
      <c r="C935" s="166"/>
      <c r="E935" s="176" t="s">
        <v>2</v>
      </c>
      <c r="F935" s="182">
        <v>0</v>
      </c>
      <c r="G935" s="63"/>
    </row>
    <row r="936" spans="1:7" ht="14.25" customHeight="1" x14ac:dyDescent="0.2">
      <c r="A936" s="176"/>
      <c r="B936" s="175"/>
      <c r="C936" s="166"/>
      <c r="E936" s="176" t="s">
        <v>930</v>
      </c>
      <c r="F936" s="182">
        <v>0</v>
      </c>
      <c r="G936" s="63"/>
    </row>
    <row r="937" spans="1:7" ht="14.25" customHeight="1" x14ac:dyDescent="0.2">
      <c r="A937" s="176"/>
      <c r="B937" s="175"/>
      <c r="C937" s="166"/>
      <c r="E937" s="176" t="s">
        <v>872</v>
      </c>
      <c r="F937" s="182">
        <v>0</v>
      </c>
      <c r="G937" s="63"/>
    </row>
    <row r="938" spans="1:7" ht="14.25" customHeight="1" x14ac:dyDescent="0.2">
      <c r="A938" s="176"/>
      <c r="B938" s="175"/>
      <c r="C938" s="166"/>
      <c r="E938" s="176" t="s">
        <v>1016</v>
      </c>
      <c r="F938" s="182">
        <v>0</v>
      </c>
      <c r="G938" s="63"/>
    </row>
    <row r="939" spans="1:7" ht="14.25" customHeight="1" x14ac:dyDescent="0.2">
      <c r="A939" s="176"/>
      <c r="B939" s="175"/>
      <c r="C939" s="166"/>
      <c r="E939" s="176" t="s">
        <v>1082</v>
      </c>
      <c r="F939" s="182">
        <v>0</v>
      </c>
      <c r="G939" s="63"/>
    </row>
    <row r="940" spans="1:7" ht="14.25" customHeight="1" x14ac:dyDescent="0.2">
      <c r="A940" s="176"/>
      <c r="B940" s="175"/>
      <c r="C940" s="166"/>
      <c r="E940" s="176" t="s">
        <v>932</v>
      </c>
      <c r="F940" s="182">
        <v>0</v>
      </c>
      <c r="G940" s="63"/>
    </row>
    <row r="941" spans="1:7" ht="14.25" customHeight="1" x14ac:dyDescent="0.2">
      <c r="A941" s="176"/>
      <c r="B941" s="175"/>
      <c r="C941" s="166"/>
      <c r="E941" s="176" t="s">
        <v>334</v>
      </c>
      <c r="F941" s="182">
        <v>0</v>
      </c>
      <c r="G941" s="63"/>
    </row>
    <row r="942" spans="1:7" ht="14.25" customHeight="1" x14ac:dyDescent="0.2">
      <c r="A942" s="176"/>
      <c r="B942" s="175"/>
      <c r="C942" s="166"/>
      <c r="E942" s="176" t="s">
        <v>272</v>
      </c>
      <c r="F942" s="182">
        <v>0</v>
      </c>
      <c r="G942" s="63"/>
    </row>
    <row r="943" spans="1:7" ht="14.25" customHeight="1" x14ac:dyDescent="0.2">
      <c r="A943" s="176"/>
      <c r="B943" s="175"/>
      <c r="C943" s="166"/>
      <c r="E943" s="176" t="s">
        <v>662</v>
      </c>
      <c r="F943" s="182">
        <v>0</v>
      </c>
      <c r="G943" s="63"/>
    </row>
    <row r="944" spans="1:7" ht="14.25" customHeight="1" x14ac:dyDescent="0.2">
      <c r="A944" s="176"/>
      <c r="B944" s="175"/>
      <c r="C944" s="166"/>
      <c r="E944" s="176" t="s">
        <v>876</v>
      </c>
      <c r="F944" s="182">
        <v>0</v>
      </c>
      <c r="G944" s="63"/>
    </row>
    <row r="945" spans="1:7" ht="14.25" customHeight="1" x14ac:dyDescent="0.2">
      <c r="A945" s="176"/>
      <c r="B945" s="175"/>
      <c r="C945" s="166"/>
      <c r="E945" s="176" t="s">
        <v>1086</v>
      </c>
      <c r="F945" s="182">
        <v>0</v>
      </c>
      <c r="G945" s="63"/>
    </row>
    <row r="946" spans="1:7" ht="14.25" customHeight="1" x14ac:dyDescent="0.2">
      <c r="A946" s="176"/>
      <c r="B946" s="175"/>
      <c r="C946" s="166"/>
      <c r="E946" s="176" t="s">
        <v>1017</v>
      </c>
      <c r="F946" s="182">
        <v>0</v>
      </c>
      <c r="G946" s="63"/>
    </row>
    <row r="947" spans="1:7" ht="14.25" customHeight="1" x14ac:dyDescent="0.2">
      <c r="A947" s="176"/>
      <c r="B947" s="175"/>
      <c r="C947" s="166"/>
      <c r="E947" s="176" t="s">
        <v>935</v>
      </c>
      <c r="F947" s="182">
        <v>0</v>
      </c>
      <c r="G947" s="63"/>
    </row>
    <row r="948" spans="1:7" ht="14.25" customHeight="1" x14ac:dyDescent="0.2">
      <c r="A948" s="176"/>
      <c r="B948" s="175"/>
      <c r="C948" s="166"/>
      <c r="E948" s="176" t="s">
        <v>1018</v>
      </c>
      <c r="F948" s="182">
        <v>0</v>
      </c>
      <c r="G948" s="63"/>
    </row>
    <row r="949" spans="1:7" ht="14.25" customHeight="1" x14ac:dyDescent="0.2">
      <c r="A949" s="176"/>
      <c r="B949" s="175"/>
      <c r="C949" s="166"/>
      <c r="E949" s="176" t="s">
        <v>1019</v>
      </c>
      <c r="F949" s="182">
        <v>0</v>
      </c>
      <c r="G949" s="63"/>
    </row>
    <row r="950" spans="1:7" ht="14.25" customHeight="1" x14ac:dyDescent="0.2">
      <c r="A950" s="176"/>
      <c r="B950" s="175"/>
      <c r="C950" s="166"/>
      <c r="E950" s="176" t="s">
        <v>936</v>
      </c>
      <c r="F950" s="182">
        <v>0</v>
      </c>
      <c r="G950" s="63"/>
    </row>
    <row r="951" spans="1:7" ht="14.25" customHeight="1" x14ac:dyDescent="0.2">
      <c r="A951" s="176"/>
      <c r="B951" s="175"/>
      <c r="C951" s="166"/>
      <c r="E951" s="176" t="s">
        <v>1020</v>
      </c>
      <c r="F951" s="182">
        <v>0</v>
      </c>
      <c r="G951" s="63"/>
    </row>
    <row r="952" spans="1:7" ht="14.25" customHeight="1" x14ac:dyDescent="0.2">
      <c r="A952" s="176"/>
      <c r="B952" s="175"/>
      <c r="C952" s="166"/>
      <c r="E952" s="176" t="s">
        <v>442</v>
      </c>
      <c r="F952" s="182">
        <v>0</v>
      </c>
      <c r="G952" s="63"/>
    </row>
    <row r="953" spans="1:7" ht="14.25" customHeight="1" x14ac:dyDescent="0.2">
      <c r="A953" s="176"/>
      <c r="B953" s="175"/>
      <c r="C953" s="166"/>
      <c r="E953" s="176" t="s">
        <v>139</v>
      </c>
      <c r="F953" s="182">
        <v>0</v>
      </c>
      <c r="G953" s="63"/>
    </row>
    <row r="954" spans="1:7" ht="14.25" customHeight="1" x14ac:dyDescent="0.2">
      <c r="A954" s="176"/>
      <c r="B954" s="175"/>
      <c r="C954" s="166"/>
      <c r="E954" s="176" t="s">
        <v>1023</v>
      </c>
      <c r="F954" s="182">
        <v>0</v>
      </c>
      <c r="G954" s="63"/>
    </row>
    <row r="955" spans="1:7" ht="14.25" customHeight="1" x14ac:dyDescent="0.2">
      <c r="A955" s="176"/>
      <c r="B955" s="175"/>
      <c r="C955" s="166"/>
      <c r="E955" s="176" t="s">
        <v>746</v>
      </c>
      <c r="F955" s="182">
        <v>0</v>
      </c>
      <c r="G955" s="63"/>
    </row>
    <row r="956" spans="1:7" ht="14.25" customHeight="1" x14ac:dyDescent="0.2">
      <c r="A956" s="176"/>
      <c r="B956" s="175"/>
      <c r="C956" s="166"/>
      <c r="E956" s="176" t="s">
        <v>1024</v>
      </c>
      <c r="F956" s="182">
        <v>0</v>
      </c>
      <c r="G956" s="63"/>
    </row>
    <row r="957" spans="1:7" ht="14.25" customHeight="1" x14ac:dyDescent="0.2">
      <c r="A957" s="176"/>
      <c r="B957" s="175"/>
      <c r="C957" s="166"/>
      <c r="E957" s="176" t="s">
        <v>1025</v>
      </c>
      <c r="F957" s="182">
        <v>0</v>
      </c>
      <c r="G957" s="63"/>
    </row>
    <row r="958" spans="1:7" ht="14.25" customHeight="1" x14ac:dyDescent="0.2">
      <c r="A958" s="176"/>
      <c r="B958" s="175"/>
      <c r="C958" s="166"/>
      <c r="E958" s="176" t="s">
        <v>1088</v>
      </c>
      <c r="F958" s="182">
        <v>0</v>
      </c>
      <c r="G958" s="63"/>
    </row>
    <row r="959" spans="1:7" ht="14.25" customHeight="1" x14ac:dyDescent="0.2">
      <c r="A959" s="176"/>
      <c r="B959" s="175"/>
      <c r="C959" s="166"/>
      <c r="E959" s="176" t="s">
        <v>747</v>
      </c>
      <c r="F959" s="182">
        <v>0</v>
      </c>
      <c r="G959" s="63"/>
    </row>
    <row r="960" spans="1:7" ht="14.25" customHeight="1" x14ac:dyDescent="0.2">
      <c r="A960" s="176"/>
      <c r="B960" s="175"/>
      <c r="C960" s="166"/>
      <c r="E960" s="176" t="s">
        <v>937</v>
      </c>
      <c r="F960" s="182">
        <v>0</v>
      </c>
      <c r="G960" s="63"/>
    </row>
    <row r="961" spans="1:7" ht="14.25" customHeight="1" x14ac:dyDescent="0.2">
      <c r="A961" s="176"/>
      <c r="B961" s="175"/>
      <c r="C961" s="166"/>
      <c r="E961" s="176" t="s">
        <v>1089</v>
      </c>
      <c r="F961" s="182">
        <v>0</v>
      </c>
      <c r="G961" s="63"/>
    </row>
    <row r="962" spans="1:7" ht="14.25" customHeight="1" x14ac:dyDescent="0.2">
      <c r="A962" s="176"/>
      <c r="B962" s="175"/>
      <c r="C962" s="166"/>
      <c r="E962" s="176" t="s">
        <v>1090</v>
      </c>
      <c r="F962" s="182">
        <v>0</v>
      </c>
      <c r="G962" s="63"/>
    </row>
    <row r="963" spans="1:7" ht="14.25" customHeight="1" x14ac:dyDescent="0.2">
      <c r="A963" s="176"/>
      <c r="B963" s="175"/>
      <c r="C963" s="166"/>
      <c r="E963" s="176" t="s">
        <v>938</v>
      </c>
      <c r="F963" s="182">
        <v>0</v>
      </c>
      <c r="G963" s="63"/>
    </row>
    <row r="964" spans="1:7" ht="14.25" customHeight="1" x14ac:dyDescent="0.2">
      <c r="A964" s="176"/>
      <c r="B964" s="175"/>
      <c r="C964" s="166"/>
      <c r="E964" s="176" t="s">
        <v>72</v>
      </c>
      <c r="F964" s="182">
        <v>0</v>
      </c>
      <c r="G964" s="63"/>
    </row>
    <row r="965" spans="1:7" ht="14.25" customHeight="1" x14ac:dyDescent="0.2">
      <c r="A965" s="176"/>
      <c r="B965" s="175"/>
      <c r="C965" s="166"/>
      <c r="E965" s="176" t="s">
        <v>1092</v>
      </c>
      <c r="F965" s="182">
        <v>0</v>
      </c>
      <c r="G965" s="63"/>
    </row>
    <row r="966" spans="1:7" ht="14.25" customHeight="1" x14ac:dyDescent="0.2">
      <c r="A966" s="176"/>
      <c r="B966" s="175"/>
      <c r="C966" s="166"/>
      <c r="E966" s="176" t="s">
        <v>1027</v>
      </c>
      <c r="F966" s="182">
        <v>0</v>
      </c>
      <c r="G966" s="63"/>
    </row>
    <row r="967" spans="1:7" ht="14.25" customHeight="1" x14ac:dyDescent="0.2">
      <c r="A967" s="176"/>
      <c r="B967" s="175"/>
      <c r="C967" s="166"/>
      <c r="E967" s="176" t="s">
        <v>1028</v>
      </c>
      <c r="F967" s="182">
        <v>0</v>
      </c>
      <c r="G967" s="63"/>
    </row>
    <row r="968" spans="1:7" ht="14.25" customHeight="1" x14ac:dyDescent="0.2">
      <c r="A968" s="176"/>
      <c r="B968" s="175"/>
      <c r="C968" s="166"/>
      <c r="E968" s="176" t="s">
        <v>800</v>
      </c>
      <c r="F968" s="182">
        <v>0</v>
      </c>
      <c r="G968" s="63"/>
    </row>
    <row r="969" spans="1:7" ht="14.25" customHeight="1" x14ac:dyDescent="0.2">
      <c r="B969" s="178">
        <f>SUM(B3:B968)</f>
        <v>2397146</v>
      </c>
      <c r="C969" s="179">
        <f>SUM(C3:C968)</f>
        <v>2499068</v>
      </c>
      <c r="F969" s="179">
        <f>SUM(F3:F968)</f>
        <v>2586630</v>
      </c>
    </row>
  </sheetData>
  <autoFilter ref="E2:F2">
    <sortState ref="E3:F927">
      <sortCondition descending="1" ref="F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Cuentas100hab</vt:lpstr>
      <vt:lpstr>D Prestador</vt:lpstr>
      <vt:lpstr> D Provincia</vt:lpstr>
      <vt:lpstr>G. Cuentas Int. Prestador Fijo</vt:lpstr>
      <vt:lpstr>G. Cuentas Usuarios Int. Móvil</vt:lpstr>
      <vt:lpstr>Hoja1</vt:lpstr>
    </vt:vector>
  </TitlesOfParts>
  <Company>suptel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rmatute</dc:creator>
  <cp:lastModifiedBy>RUIZ RUANO LOURDES CONSUELO</cp:lastModifiedBy>
  <cp:lastPrinted>2018-10-31T13:21:46Z</cp:lastPrinted>
  <dcterms:created xsi:type="dcterms:W3CDTF">2006-12-04T13:58:14Z</dcterms:created>
  <dcterms:modified xsi:type="dcterms:W3CDTF">2022-07-27T18:10:04Z</dcterms:modified>
</cp:coreProperties>
</file>