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raul.esqueda\Desktop\Analysis Projects\Crowdfundig Analysis\"/>
    </mc:Choice>
  </mc:AlternateContent>
  <xr:revisionPtr revIDLastSave="0" documentId="13_ncr:1_{DAD89BEF-AC29-4589-9085-771E30826432}" xr6:coauthVersionLast="45" xr6:coauthVersionMax="45" xr10:uidLastSave="{00000000-0000-0000-0000-000000000000}"/>
  <bookViews>
    <workbookView xWindow="-120" yWindow="-120" windowWidth="29040" windowHeight="15840" tabRatio="766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Edinburg Research" sheetId="5" r:id="rId5"/>
    <sheet name="Category Statistics" sheetId="2" r:id="rId6"/>
    <sheet name="Tabla Dinámica" sheetId="3" r:id="rId7"/>
    <sheet name="Outcomes Based on Launch Date" sheetId="4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E8" i="11" l="1"/>
  <c r="F8" i="11" s="1"/>
  <c r="E9" i="11"/>
  <c r="F9" i="11" s="1"/>
  <c r="E13" i="11"/>
  <c r="F13" i="11" s="1"/>
  <c r="E12" i="11"/>
  <c r="G12" i="11" s="1"/>
  <c r="E11" i="11"/>
  <c r="F11" i="11" s="1"/>
  <c r="E10" i="11"/>
  <c r="G10" i="11" s="1"/>
  <c r="E7" i="11"/>
  <c r="F7" i="11" s="1"/>
  <c r="E6" i="11"/>
  <c r="G6" i="11" s="1"/>
  <c r="E5" i="11"/>
  <c r="F5" i="11" s="1"/>
  <c r="E4" i="11"/>
  <c r="E3" i="11"/>
  <c r="H3" i="11" s="1"/>
  <c r="E2" i="11"/>
  <c r="C13" i="8"/>
  <c r="C12" i="8"/>
  <c r="C11" i="8"/>
  <c r="B13" i="8"/>
  <c r="B12" i="8"/>
  <c r="B11" i="8"/>
  <c r="C6" i="8"/>
  <c r="C5" i="8"/>
  <c r="C7" i="8" s="1"/>
  <c r="C4" i="8"/>
  <c r="B6" i="8"/>
  <c r="B5" i="8"/>
  <c r="B4" i="8"/>
  <c r="B7" i="8" l="1"/>
  <c r="G7" i="11"/>
  <c r="H7" i="11"/>
  <c r="F3" i="11"/>
  <c r="G3" i="11"/>
  <c r="G13" i="11"/>
  <c r="H13" i="11"/>
  <c r="F12" i="11"/>
  <c r="H12" i="11"/>
  <c r="G11" i="11"/>
  <c r="H11" i="11"/>
  <c r="F10" i="11"/>
  <c r="H10" i="11"/>
  <c r="H9" i="11"/>
  <c r="G9" i="11"/>
  <c r="G8" i="11"/>
  <c r="H8" i="11"/>
  <c r="F6" i="11"/>
  <c r="H6" i="11"/>
  <c r="G2" i="11"/>
  <c r="H2" i="11"/>
  <c r="F2" i="11"/>
  <c r="G5" i="11"/>
  <c r="H5" i="11"/>
  <c r="H4" i="11"/>
  <c r="G4" i="11"/>
  <c r="F4" i="11"/>
  <c r="C14" i="8"/>
  <c r="B14" i="8"/>
  <c r="B10" i="8"/>
  <c r="C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<sst xmlns="http://schemas.openxmlformats.org/spreadsheetml/2006/main" count="33107" uniqueCount="8418">
  <si>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</si>
  <si>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</si>
  <si>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</si>
  <si>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</si>
  <si>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</si>
  <si>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</si>
  <si>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</si>
  <si>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</si>
  <si>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</si>
  <si>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</si>
  <si>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</si>
  <si>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</si>
  <si>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</si>
  <si>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</si>
  <si>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</si>
  <si>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</si>
  <si>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</si>
  <si>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</si>
  <si>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</si>
  <si>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</si>
  <si>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</si>
  <si>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</si>
  <si>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</si>
  <si>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</si>
  <si>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</si>
  <si>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</si>
  <si>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</si>
  <si>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</si>
  <si>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</si>
  <si>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</si>
  <si>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</si>
  <si>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</si>
  <si>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</si>
  <si>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</si>
  <si>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</si>
  <si>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</si>
  <si>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</si>
  <si>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</si>
  <si>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</si>
  <si>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</si>
  <si>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</si>
  <si>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</si>
  <si>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</si>
  <si>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</si>
  <si>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</si>
  <si>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</si>
  <si>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</si>
  <si>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</si>
  <si>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</si>
  <si>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</si>
  <si>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</si>
  <si>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</si>
  <si>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</si>
  <si>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</si>
  <si>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</si>
  <si>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</si>
  <si>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</si>
  <si>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</si>
  <si>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</si>
  <si>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</si>
  <si>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</si>
  <si>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</si>
  <si>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</si>
  <si>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</si>
  <si>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</si>
  <si>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</si>
  <si>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</si>
  <si>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</si>
  <si>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</si>
  <si>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</si>
  <si>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</si>
  <si>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</si>
  <si>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</si>
  <si>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</si>
  <si>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</si>
  <si>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</si>
  <si>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</si>
  <si>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</si>
  <si>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</si>
  <si>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</si>
  <si>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</si>
  <si>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</si>
  <si>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</si>
  <si>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</si>
  <si>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</si>
  <si>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</si>
  <si>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</si>
  <si>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</si>
  <si>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</si>
  <si>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</si>
  <si>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</si>
  <si>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</si>
  <si>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</si>
  <si>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</si>
  <si>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</si>
  <si>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</si>
  <si>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</si>
  <si>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</si>
  <si>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</si>
  <si>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</si>
  <si>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</si>
  <si>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</si>
  <si>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</si>
  <si>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</si>
  <si>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</si>
  <si>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</si>
  <si>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</si>
  <si>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</si>
  <si>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</si>
  <si>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</si>
  <si>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</si>
  <si>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</si>
  <si>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</si>
  <si>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</si>
  <si>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</si>
  <si>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</si>
  <si>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</si>
  <si>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</si>
  <si>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</si>
  <si>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</si>
  <si>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</si>
  <si>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</si>
  <si>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</si>
  <si>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</si>
  <si>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</si>
  <si>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</si>
  <si>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</si>
  <si>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</si>
  <si>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</si>
  <si>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</si>
  <si>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</si>
  <si>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</si>
  <si>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</si>
  <si>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</si>
  <si>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</si>
  <si>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</si>
  <si>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</si>
  <si>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</si>
  <si>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</si>
  <si>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</si>
  <si>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</si>
  <si>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</si>
  <si>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</si>
  <si>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</si>
  <si>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</si>
  <si>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</si>
  <si>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</si>
  <si>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</si>
  <si>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</si>
  <si>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</si>
  <si>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</si>
  <si>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</si>
  <si>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</si>
  <si>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</si>
  <si>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</si>
  <si>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</si>
  <si>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</si>
  <si>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</si>
  <si>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</si>
  <si>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</si>
  <si>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</si>
  <si>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</si>
  <si>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</si>
  <si>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</si>
  <si>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</si>
  <si>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</si>
  <si>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</si>
  <si>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</si>
  <si>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</si>
  <si>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</si>
  <si>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</si>
  <si>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</si>
  <si>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</si>
  <si>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</si>
  <si>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</si>
  <si>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</si>
  <si>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</si>
  <si>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</si>
  <si>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</si>
  <si>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</si>
  <si>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</si>
  <si>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</si>
  <si>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</si>
  <si>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</si>
  <si>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</si>
  <si>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</si>
  <si>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</si>
  <si>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</si>
  <si>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</si>
  <si>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</si>
  <si>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</si>
  <si>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</si>
  <si>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</si>
  <si>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</si>
  <si>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</si>
  <si>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</si>
  <si>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</si>
  <si>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</si>
  <si>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</si>
  <si>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</si>
  <si>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</si>
  <si>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</si>
  <si>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</si>
  <si>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</si>
  <si>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</si>
  <si>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</si>
  <si>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</si>
  <si>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</si>
  <si>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</si>
  <si>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</si>
  <si>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</si>
  <si>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</si>
  <si>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</si>
  <si>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</si>
  <si>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</si>
  <si>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</si>
  <si>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</si>
  <si>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</si>
  <si>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</si>
  <si>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</si>
  <si>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</si>
  <si>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</si>
  <si>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</si>
  <si>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</si>
  <si>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</si>
  <si>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</si>
  <si>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</si>
  <si>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</si>
  <si>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</si>
  <si>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</si>
  <si>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</si>
  <si>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</si>
  <si>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</si>
  <si>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</si>
  <si>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</si>
  <si>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</si>
  <si>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</si>
  <si>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</si>
  <si>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</si>
  <si>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</si>
  <si>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</si>
  <si>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</si>
  <si>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</si>
  <si>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</si>
  <si>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</si>
  <si>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</si>
  <si>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</si>
  <si>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</si>
  <si>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</si>
  <si>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</si>
  <si>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</si>
  <si>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</si>
  <si>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</si>
  <si>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</si>
  <si>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</si>
  <si>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</si>
  <si>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</si>
  <si>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</si>
  <si>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</si>
  <si>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</si>
  <si>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</si>
  <si>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</si>
  <si>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</si>
  <si>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</si>
  <si>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</si>
  <si>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</si>
  <si>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</si>
  <si>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</si>
  <si>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</si>
  <si>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</si>
  <si>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</si>
  <si>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</si>
  <si>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</si>
  <si>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</si>
  <si>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</si>
  <si>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</si>
  <si>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</si>
  <si>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</si>
  <si>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</si>
  <si>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</si>
  <si>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</si>
  <si>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</si>
  <si>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</si>
  <si>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</si>
  <si>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</si>
  <si>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</si>
  <si>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</si>
  <si>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</si>
  <si>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</si>
  <si>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</si>
  <si>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</si>
  <si>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</si>
  <si>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</si>
  <si>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</si>
  <si>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</si>
  <si>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</si>
  <si>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</si>
  <si>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</si>
  <si>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</si>
  <si>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</si>
  <si>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</si>
  <si>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</si>
  <si>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</si>
  <si>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</si>
  <si>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</si>
  <si>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</si>
  <si>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</si>
  <si>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</si>
  <si>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</si>
  <si>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</si>
  <si>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</si>
  <si>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</si>
  <si>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</si>
  <si>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</si>
  <si>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</si>
  <si>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</si>
  <si>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</si>
  <si>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</si>
  <si>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</si>
  <si>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</si>
  <si>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</si>
  <si>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</si>
  <si>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</si>
  <si>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</si>
  <si>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</si>
  <si>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</si>
  <si>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</si>
  <si>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</si>
  <si>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</si>
  <si>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</si>
  <si>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</si>
  <si>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</si>
  <si>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</si>
  <si>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</si>
  <si>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</si>
  <si>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</si>
  <si>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</si>
  <si>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</si>
  <si>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</si>
  <si>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</si>
  <si>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</si>
  <si>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</si>
  <si>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</si>
  <si>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</si>
  <si>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</si>
  <si>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</si>
  <si>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</si>
  <si>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</si>
  <si>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</si>
  <si>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</si>
  <si>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</si>
  <si>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</si>
  <si>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</si>
  <si>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</si>
  <si>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</si>
  <si>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</si>
  <si>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</si>
  <si>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</si>
  <si>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</si>
  <si>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</si>
  <si>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</si>
  <si>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</si>
  <si>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</si>
  <si>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</si>
  <si>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</si>
  <si>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</si>
  <si>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</si>
  <si>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</si>
  <si>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</si>
  <si>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</si>
  <si>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</si>
  <si>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</si>
  <si>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</si>
  <si>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</si>
  <si>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</si>
  <si>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</si>
  <si>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</si>
  <si>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</si>
  <si>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</si>
  <si>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</si>
  <si>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</si>
  <si>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</si>
  <si>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</si>
  <si>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</si>
  <si>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</si>
  <si>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</si>
  <si>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</si>
  <si>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</si>
  <si>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</si>
  <si>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</si>
  <si>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</si>
  <si>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</si>
  <si>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</si>
  <si>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</si>
  <si>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</si>
  <si>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</si>
  <si>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</si>
  <si>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</si>
  <si>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</si>
  <si>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</si>
  <si>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</si>
  <si>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</si>
  <si>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</si>
  <si>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</si>
  <si>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</si>
  <si>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</si>
  <si>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</si>
  <si>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</si>
  <si>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</si>
  <si>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</si>
  <si>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</si>
  <si>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</si>
  <si>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</si>
  <si>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</si>
  <si>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</si>
  <si>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</si>
  <si>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</si>
  <si>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</si>
  <si>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</si>
  <si>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</si>
  <si>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</si>
  <si>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</si>
  <si>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</si>
  <si>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</si>
  <si>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</si>
  <si>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</si>
  <si>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</si>
  <si>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</si>
  <si>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</si>
  <si>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</si>
  <si>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</si>
  <si>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</si>
  <si>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</si>
  <si>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</si>
  <si>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</si>
  <si>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</si>
  <si>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</si>
  <si>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</si>
  <si>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</si>
  <si>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</si>
  <si>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</si>
  <si>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</si>
  <si>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</si>
  <si>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</si>
  <si>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</si>
  <si>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</si>
  <si>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</si>
  <si>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</si>
  <si>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</si>
  <si>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</si>
  <si>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</si>
  <si>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</si>
  <si>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</si>
  <si>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</si>
  <si>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</si>
  <si>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</si>
  <si>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</si>
  <si>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</si>
  <si>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</si>
  <si>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</si>
  <si>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</si>
  <si>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</si>
  <si>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</si>
  <si>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</si>
  <si>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</si>
  <si>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</si>
  <si>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</si>
  <si>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</si>
  <si>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</si>
  <si>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</si>
  <si>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</si>
  <si>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</si>
  <si>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</si>
  <si>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</si>
  <si>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</si>
  <si>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</si>
  <si>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</si>
  <si>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</si>
  <si>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</si>
  <si>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</si>
  <si>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</si>
  <si>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</si>
  <si>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</si>
  <si>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</si>
  <si>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</si>
  <si>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</si>
  <si>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</si>
  <si>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</si>
  <si>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</si>
  <si>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</si>
  <si>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</si>
  <si>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</si>
  <si>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</si>
  <si>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</si>
  <si>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</si>
  <si>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</si>
  <si>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</si>
  <si>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</si>
  <si>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</si>
  <si>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</si>
  <si>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</si>
  <si>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</si>
  <si>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</si>
  <si>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</si>
  <si>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</si>
  <si>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</si>
  <si>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</si>
  <si>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</si>
  <si>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</si>
  <si>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</si>
  <si>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</si>
  <si>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</si>
  <si>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</si>
  <si>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</si>
  <si>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</si>
  <si>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</si>
  <si>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</si>
  <si>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</si>
  <si>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</si>
  <si>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</si>
  <si>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</si>
  <si>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</si>
  <si>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</si>
  <si>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</si>
  <si>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</si>
  <si>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</si>
  <si>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</si>
  <si>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</si>
  <si>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</si>
  <si>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</si>
  <si>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</si>
  <si>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</si>
  <si>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</si>
  <si>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</si>
  <si>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</si>
  <si>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</si>
  <si>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</si>
  <si>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</si>
  <si>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</si>
  <si>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</si>
  <si>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</si>
  <si>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</si>
  <si>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</si>
  <si>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</si>
  <si>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</si>
  <si>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</si>
  <si>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</si>
  <si>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</si>
  <si>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</si>
  <si>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</si>
  <si>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</si>
  <si>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</si>
  <si>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</si>
  <si>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</si>
  <si>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</si>
  <si>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</si>
  <si>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</si>
  <si>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</si>
  <si>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</si>
  <si>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</si>
  <si>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</si>
  <si>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</si>
  <si>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</si>
  <si>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</si>
  <si>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</si>
  <si>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</si>
  <si>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</si>
  <si>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</si>
  <si>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</si>
  <si>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</si>
  <si>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</si>
  <si>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</si>
  <si>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</si>
  <si>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</si>
  <si>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</si>
  <si>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</si>
  <si>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</si>
  <si>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</si>
  <si>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</si>
  <si>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</si>
  <si>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</si>
  <si>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</si>
  <si>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</si>
  <si>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</si>
  <si>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</si>
  <si>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</si>
  <si>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</si>
  <si>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</si>
  <si>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</si>
  <si>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</si>
  <si>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</si>
  <si>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</si>
  <si>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</si>
  <si>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</si>
  <si>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</si>
  <si>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</si>
  <si>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</si>
  <si>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</si>
  <si>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</si>
  <si>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</si>
  <si>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</si>
  <si>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</si>
  <si>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</si>
  <si>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</si>
  <si>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</si>
  <si>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</si>
  <si>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</si>
  <si>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</si>
  <si>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</si>
  <si>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</si>
  <si>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</si>
  <si>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</si>
  <si>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</si>
  <si>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</si>
  <si>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</si>
  <si>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</si>
  <si>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</si>
  <si>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</si>
  <si>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</si>
  <si>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</si>
  <si>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</si>
  <si>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</si>
  <si>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</si>
  <si>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</si>
  <si>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</si>
  <si>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</si>
  <si>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</si>
  <si>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</si>
  <si>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</si>
  <si>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</si>
  <si>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</si>
  <si>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</si>
  <si>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</si>
  <si>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</si>
  <si>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</si>
  <si>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</si>
  <si>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</si>
  <si>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</si>
  <si>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</si>
  <si>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</si>
  <si>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</si>
  <si>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</si>
  <si>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</si>
  <si>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</si>
  <si>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</si>
  <si>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</si>
  <si>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</si>
  <si>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</si>
  <si>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</si>
  <si>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</si>
  <si>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</si>
  <si>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</si>
  <si>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</si>
  <si>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</si>
  <si>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</si>
  <si>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</si>
  <si>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</si>
  <si>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</si>
  <si>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</si>
  <si>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</si>
  <si>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</si>
  <si>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</si>
  <si>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</si>
  <si>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</si>
  <si>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</si>
  <si>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</si>
  <si>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</si>
  <si>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</si>
  <si>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</si>
  <si>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</si>
  <si>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</si>
  <si>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</si>
  <si>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</si>
  <si>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</si>
  <si>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</si>
  <si>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</si>
  <si>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</si>
  <si>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</si>
  <si>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</si>
  <si>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</si>
  <si>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</si>
  <si>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</si>
  <si>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</si>
  <si>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</si>
  <si>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</si>
  <si>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</si>
  <si>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</si>
  <si>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</si>
  <si>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</si>
  <si>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</si>
  <si>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</si>
  <si>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</si>
  <si>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</si>
  <si>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</si>
  <si>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</si>
  <si>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</si>
  <si>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</si>
  <si>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</si>
  <si>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</si>
  <si>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</si>
  <si>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</si>
  <si>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</si>
  <si>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</si>
  <si>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</si>
  <si>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</si>
  <si>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</si>
  <si>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</si>
  <si>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</si>
  <si>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</si>
  <si>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</si>
  <si>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</si>
  <si>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</si>
  <si>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</si>
  <si>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</si>
  <si>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</si>
  <si>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</si>
  <si>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</si>
  <si>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</si>
  <si>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</si>
  <si>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</si>
  <si>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</si>
  <si>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</si>
  <si>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</si>
  <si>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</si>
  <si>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</si>
  <si>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</si>
  <si>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</si>
  <si>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</si>
  <si>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</si>
  <si>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</si>
  <si>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</si>
  <si>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</si>
  <si>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</si>
  <si>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</si>
  <si>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</si>
  <si>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</si>
  <si>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</si>
  <si>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</si>
  <si>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</si>
  <si>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</si>
  <si>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</si>
  <si>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</si>
  <si>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</si>
  <si>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</si>
  <si>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</si>
  <si>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</si>
  <si>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</si>
  <si>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</si>
  <si>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</si>
  <si>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</si>
  <si>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</si>
  <si>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</si>
  <si>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</si>
  <si>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</si>
  <si>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</si>
  <si>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</si>
  <si>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</si>
  <si>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</si>
  <si>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</si>
  <si>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</si>
  <si>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</si>
  <si>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</si>
  <si>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</si>
  <si>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</si>
  <si>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</si>
  <si>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</si>
  <si>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</si>
  <si>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</si>
  <si>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</si>
  <si>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</si>
  <si>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</si>
  <si>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</si>
  <si>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</si>
  <si>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</si>
  <si>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</si>
  <si>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</si>
  <si>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</si>
  <si>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</si>
  <si>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</si>
  <si>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</si>
  <si>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</si>
  <si>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</si>
  <si>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</si>
  <si>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</si>
  <si>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</si>
  <si>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</si>
  <si>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</si>
  <si>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</si>
  <si>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</si>
  <si>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</si>
  <si>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</si>
  <si>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</si>
  <si>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</si>
  <si>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</si>
  <si>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</si>
  <si>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</si>
  <si>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</si>
  <si>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</si>
  <si>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</si>
  <si>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</si>
  <si>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</si>
  <si>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</si>
  <si>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</si>
  <si>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</si>
  <si>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</si>
  <si>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</si>
  <si>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</si>
  <si>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</si>
  <si>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</si>
  <si>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</si>
  <si>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</si>
  <si>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</si>
  <si>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</si>
  <si>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</si>
  <si>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</si>
  <si>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</si>
  <si>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</si>
  <si>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</si>
  <si>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</si>
  <si>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</si>
  <si>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</si>
  <si>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</si>
  <si>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</si>
  <si>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</si>
  <si>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</si>
  <si>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</si>
  <si>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</si>
  <si>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</si>
  <si>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</si>
  <si>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</si>
  <si>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</si>
  <si>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</si>
  <si>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</si>
  <si>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</si>
  <si>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</si>
  <si>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</si>
  <si>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</si>
  <si>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</si>
  <si>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</si>
  <si>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</si>
  <si>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</si>
  <si>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</si>
  <si>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</si>
  <si>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</si>
  <si>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</si>
  <si>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</si>
  <si>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</si>
  <si>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</si>
  <si>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</si>
  <si>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</si>
  <si>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</si>
  <si>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</si>
  <si>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</si>
  <si>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</si>
  <si>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</si>
  <si>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</si>
  <si>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</si>
  <si>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</si>
  <si>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</si>
  <si>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</si>
  <si>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</si>
  <si>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</si>
  <si>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</si>
  <si>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</si>
  <si>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</si>
  <si>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</si>
  <si>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</si>
  <si>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</si>
  <si>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</si>
  <si>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</si>
  <si>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</si>
  <si>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</si>
  <si>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</si>
  <si>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</si>
  <si>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</si>
  <si>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</si>
  <si>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</si>
  <si>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</si>
  <si>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</si>
  <si>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</si>
  <si>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</si>
  <si>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</si>
  <si>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</si>
  <si>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</si>
  <si>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</si>
  <si>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</si>
  <si>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</si>
  <si>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</si>
  <si>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</si>
  <si>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</si>
  <si>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</si>
  <si>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</si>
  <si>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</si>
  <si>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</si>
  <si>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</si>
  <si>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</si>
  <si>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</si>
  <si>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</si>
  <si>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</si>
  <si>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</si>
  <si>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</si>
  <si>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</si>
  <si>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</si>
  <si>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</si>
  <si>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</si>
  <si>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</si>
  <si>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</si>
  <si>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</si>
  <si>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</si>
  <si>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</si>
  <si>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</si>
  <si>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</si>
  <si>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</si>
  <si>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</si>
  <si>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</si>
  <si>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</si>
  <si>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</si>
  <si>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</si>
  <si>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</si>
  <si>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</si>
  <si>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</si>
  <si>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</si>
  <si>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</si>
  <si>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</si>
  <si>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</si>
  <si>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</si>
  <si>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</si>
  <si>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</si>
  <si>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</si>
  <si>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</si>
  <si>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</si>
  <si>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</si>
  <si>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</si>
  <si>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</si>
  <si>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</si>
  <si>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</si>
  <si>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</si>
  <si>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</si>
  <si>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</si>
  <si>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</si>
  <si>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</si>
  <si>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</si>
  <si>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</si>
  <si>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</si>
  <si>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</si>
  <si>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</si>
  <si>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</si>
  <si>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</si>
  <si>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</si>
  <si>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</si>
  <si>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</si>
  <si>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</si>
  <si>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</si>
  <si>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</si>
  <si>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</si>
  <si>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</si>
  <si>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</si>
  <si>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</si>
  <si>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</si>
  <si>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</si>
  <si>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</si>
  <si>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</si>
  <si>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</si>
  <si>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</si>
  <si>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</si>
  <si>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</si>
  <si>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</si>
  <si>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</si>
  <si>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</si>
  <si>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</si>
  <si>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</si>
  <si>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</si>
  <si>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</si>
  <si>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</si>
  <si>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</si>
  <si>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</si>
  <si>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</si>
  <si>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</si>
  <si>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</si>
  <si>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</si>
  <si>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</si>
  <si>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</si>
  <si>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</si>
  <si>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</si>
  <si>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</si>
  <si>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</si>
  <si>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</si>
  <si>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</si>
  <si>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</si>
  <si>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</si>
  <si>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</si>
  <si>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</si>
  <si>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</si>
  <si>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</si>
  <si>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</si>
  <si>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</si>
  <si>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</si>
  <si>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</si>
  <si>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</si>
  <si>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</si>
  <si>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</si>
  <si>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</si>
  <si>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</si>
  <si>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</si>
  <si>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</si>
  <si>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</si>
  <si>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</si>
  <si>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</si>
  <si>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</si>
  <si>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</si>
  <si>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</si>
  <si>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</si>
  <si>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</si>
  <si>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</si>
  <si>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</si>
  <si>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</si>
  <si>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</si>
  <si>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</si>
  <si>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</si>
  <si>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</si>
  <si>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</si>
  <si>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</si>
  <si>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</si>
  <si>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</si>
  <si>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</si>
  <si>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</si>
  <si>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</si>
  <si>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</si>
  <si>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</si>
  <si>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</si>
  <si>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</si>
  <si>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</si>
  <si>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</si>
  <si>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</si>
  <si>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</si>
  <si>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</si>
  <si>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</si>
  <si>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</si>
  <si>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</si>
  <si>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</si>
  <si>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</si>
  <si>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</si>
  <si>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</si>
  <si>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</si>
  <si>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</si>
  <si>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</si>
  <si>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</si>
  <si>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</si>
  <si>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</si>
  <si>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</si>
  <si>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</si>
  <si>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</si>
  <si>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</si>
  <si>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</si>
  <si>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</si>
  <si>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</si>
  <si>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</si>
  <si>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</si>
  <si>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</si>
  <si>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</si>
  <si>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</si>
  <si>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</si>
  <si>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</si>
  <si>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</si>
  <si>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</si>
  <si>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</si>
  <si>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</si>
  <si>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</si>
  <si>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</si>
  <si>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</si>
  <si>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</si>
  <si>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</si>
  <si>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</si>
  <si>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</si>
  <si>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</si>
  <si>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</si>
  <si>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</si>
  <si>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</si>
  <si>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</si>
  <si>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</si>
  <si>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</si>
  <si>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</si>
  <si>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</si>
  <si>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</si>
  <si>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</si>
  <si>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</si>
  <si>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</si>
  <si>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</si>
  <si>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</si>
  <si>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</si>
  <si>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</si>
  <si>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</si>
  <si>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</si>
  <si>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</si>
  <si>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</si>
  <si>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</si>
  <si>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</si>
  <si>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</si>
  <si>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</si>
  <si>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</si>
  <si>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</si>
  <si>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</si>
  <si>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</si>
  <si>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</si>
  <si>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</si>
  <si>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</si>
  <si>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</si>
  <si>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</si>
  <si>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</si>
  <si>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</si>
  <si>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</si>
  <si>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</si>
  <si>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</si>
  <si>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</si>
  <si>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</si>
  <si>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</si>
  <si>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</si>
  <si>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</si>
  <si>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</si>
  <si>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</si>
  <si>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</si>
  <si>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</si>
  <si>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</si>
  <si>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</si>
  <si>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</si>
  <si>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</si>
  <si>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</si>
  <si>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</si>
  <si>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</si>
  <si>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</si>
  <si>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</si>
  <si>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</si>
  <si>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</si>
  <si>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</si>
  <si>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</si>
  <si>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</si>
  <si>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</si>
  <si>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</si>
  <si>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</si>
  <si>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</si>
  <si>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</si>
  <si>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</si>
  <si>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</si>
  <si>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</si>
  <si>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</si>
  <si>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</si>
  <si>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</si>
  <si>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</si>
  <si>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</si>
  <si>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</si>
  <si>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</si>
  <si>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</si>
  <si>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</si>
  <si>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</si>
  <si>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</si>
  <si>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</si>
  <si>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</si>
  <si>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</si>
  <si>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</si>
  <si>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</si>
  <si>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</si>
  <si>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</si>
  <si>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</si>
  <si>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</si>
  <si>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</si>
  <si>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</si>
  <si>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</si>
  <si>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</si>
  <si>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</si>
  <si>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</si>
  <si>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</si>
  <si>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</si>
  <si>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</si>
  <si>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</si>
  <si>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</si>
  <si>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</si>
  <si>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</si>
  <si>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</si>
  <si>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</si>
  <si>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</si>
  <si>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</si>
  <si>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</si>
  <si>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</si>
  <si>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</si>
  <si>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</si>
  <si>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</si>
  <si>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</si>
  <si>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</si>
  <si>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</si>
  <si>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</si>
  <si>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</si>
  <si>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</si>
  <si>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</si>
  <si>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</si>
  <si>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</si>
  <si>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</si>
  <si>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</si>
  <si>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</si>
  <si>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</si>
  <si>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</si>
  <si>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</si>
  <si>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</si>
  <si>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</si>
  <si>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</si>
  <si>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</si>
  <si>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</si>
  <si>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</si>
  <si>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</si>
  <si>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</si>
  <si>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</si>
  <si>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</si>
  <si>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</si>
  <si>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</si>
  <si>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</si>
  <si>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</si>
  <si>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</si>
  <si>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</si>
  <si>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</si>
  <si>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</si>
  <si>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</si>
  <si>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</si>
  <si>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</si>
  <si>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</si>
  <si>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</si>
  <si>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</si>
  <si>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</si>
  <si>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</si>
  <si>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</si>
  <si>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</si>
  <si>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</si>
  <si>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</si>
  <si>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</si>
  <si>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</si>
  <si>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</si>
  <si>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</si>
  <si>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</si>
  <si>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</si>
  <si>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</si>
  <si>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</si>
  <si>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</si>
  <si>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</si>
  <si>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</si>
  <si>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</si>
  <si>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</si>
  <si>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</si>
  <si>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</si>
  <si>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</si>
  <si>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</si>
  <si>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</si>
  <si>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</si>
  <si>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</si>
  <si>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</si>
  <si>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</si>
  <si>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</si>
  <si>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</si>
  <si>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</si>
  <si>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</si>
  <si>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</si>
  <si>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</si>
  <si>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</si>
  <si>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</si>
  <si>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</si>
  <si>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</si>
  <si>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</si>
  <si>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</si>
  <si>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</si>
  <si>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</si>
  <si>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</si>
  <si>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</si>
  <si>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</si>
  <si>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</si>
  <si>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</si>
  <si>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</si>
  <si>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</si>
  <si>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</si>
  <si>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</si>
  <si>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</si>
  <si>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</si>
  <si>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</si>
  <si>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</si>
  <si>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</si>
  <si>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</si>
  <si>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</si>
  <si>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</si>
  <si>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</si>
  <si>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</si>
  <si>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</si>
  <si>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</si>
  <si>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</si>
  <si>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</si>
  <si>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</si>
  <si>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</si>
  <si>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</si>
  <si>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</si>
  <si>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</si>
  <si>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</si>
  <si>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</si>
  <si>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</si>
  <si>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</si>
  <si>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</si>
  <si>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</si>
  <si>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</si>
  <si>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</si>
  <si>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</si>
  <si>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</si>
  <si>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</si>
  <si>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</si>
  <si>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</si>
  <si>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</si>
  <si>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</si>
  <si>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</si>
  <si>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</si>
  <si>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</si>
  <si>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</si>
  <si>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</si>
  <si>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</si>
  <si>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</si>
  <si>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</si>
  <si>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</si>
  <si>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</si>
  <si>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</si>
  <si>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</si>
  <si>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</si>
  <si>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</si>
  <si>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</si>
  <si>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</si>
  <si>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</si>
  <si>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</si>
  <si>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</si>
  <si>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</si>
  <si>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</si>
  <si>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</si>
  <si>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</si>
  <si>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</si>
  <si>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</si>
  <si>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</si>
  <si>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</si>
  <si>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</si>
  <si>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</si>
  <si>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</si>
  <si>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</si>
  <si>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</si>
  <si>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</si>
  <si>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</si>
  <si>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</si>
  <si>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</si>
  <si>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</si>
  <si>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</si>
  <si>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</si>
  <si>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</si>
  <si>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</si>
  <si>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</si>
  <si>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</si>
  <si>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</si>
  <si>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</si>
  <si>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</si>
  <si>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</si>
  <si>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</si>
  <si>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</si>
  <si>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</si>
  <si>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</si>
  <si>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</si>
  <si>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</si>
  <si>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</si>
  <si>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</si>
  <si>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</si>
  <si>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</si>
  <si>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</si>
  <si>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</si>
  <si>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</si>
  <si>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</si>
  <si>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</si>
  <si>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</si>
  <si>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</si>
  <si>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</si>
  <si>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</si>
  <si>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</si>
  <si>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</si>
  <si>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</si>
  <si>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</si>
  <si>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</si>
  <si>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</si>
  <si>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</si>
  <si>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</si>
  <si>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</si>
  <si>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</si>
  <si>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</si>
  <si>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</si>
  <si>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</si>
  <si>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</si>
  <si>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</si>
  <si>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</si>
  <si>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</si>
  <si>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</si>
  <si>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</si>
  <si>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</si>
  <si>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</si>
  <si>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</si>
  <si>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</si>
  <si>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</si>
  <si>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</si>
  <si>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</si>
  <si>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</si>
  <si>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</si>
  <si>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</si>
  <si>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</si>
  <si>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</si>
  <si>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</si>
  <si>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</si>
  <si>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</si>
  <si>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</si>
  <si>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</si>
  <si>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</si>
  <si>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</si>
  <si>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</si>
  <si>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</si>
  <si>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</si>
  <si>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</si>
  <si>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</si>
  <si>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</si>
  <si>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</si>
  <si>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</si>
  <si>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</si>
  <si>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</si>
  <si>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</si>
  <si>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</si>
  <si>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</si>
  <si>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</si>
  <si>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</si>
  <si>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</si>
  <si>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</si>
  <si>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</si>
  <si>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</si>
  <si>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</si>
  <si>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</si>
  <si>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</si>
  <si>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</si>
  <si>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</si>
  <si>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</si>
  <si>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</si>
  <si>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</si>
  <si>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</si>
  <si>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</si>
  <si>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</si>
  <si>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</si>
  <si>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</si>
  <si>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</si>
  <si>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</si>
  <si>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</si>
  <si>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</si>
  <si>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</si>
  <si>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</si>
  <si>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</si>
  <si>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</si>
  <si>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</si>
  <si>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</si>
  <si>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</si>
  <si>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</si>
  <si>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</si>
  <si>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</si>
  <si>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</si>
  <si>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</si>
  <si>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</si>
  <si>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</si>
  <si>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</si>
  <si>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</si>
  <si>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</si>
  <si>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</si>
  <si>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</si>
  <si>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</si>
  <si>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</si>
  <si>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</si>
  <si>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</si>
  <si>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</si>
  <si>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</si>
  <si>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</si>
  <si>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</si>
  <si>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</si>
  <si>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</si>
  <si>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</si>
  <si>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</si>
  <si>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</si>
  <si>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</si>
  <si>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</si>
  <si>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</si>
  <si>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</si>
  <si>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</si>
  <si>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</si>
  <si>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</si>
  <si>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</si>
  <si>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</si>
  <si>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</si>
  <si>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</si>
  <si>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</si>
  <si>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</si>
  <si>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</si>
  <si>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</si>
  <si>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</si>
  <si>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</si>
  <si>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</si>
  <si>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</si>
  <si>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</si>
  <si>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</si>
  <si>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</si>
  <si>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</si>
  <si>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</si>
  <si>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</si>
  <si>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</si>
  <si>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</si>
  <si>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</si>
  <si>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</si>
  <si>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</si>
  <si>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</si>
  <si>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</si>
  <si>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</si>
  <si>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</si>
  <si>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</si>
  <si>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</si>
  <si>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</si>
  <si>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</si>
  <si>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</si>
  <si>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</si>
  <si>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</si>
  <si>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</si>
  <si>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</si>
  <si>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</si>
  <si>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</si>
  <si>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</si>
  <si>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</si>
  <si>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</si>
  <si>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</si>
  <si>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</si>
  <si>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</si>
  <si>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</si>
  <si>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</si>
  <si>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</si>
  <si>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</si>
  <si>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</si>
  <si>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</si>
  <si>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</si>
  <si>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</si>
  <si>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</si>
  <si>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</si>
  <si>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</si>
  <si>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</si>
  <si>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</si>
  <si>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</si>
  <si>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</si>
  <si>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</si>
  <si>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</si>
  <si>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</si>
  <si>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</si>
  <si>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</si>
  <si>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</si>
  <si>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</si>
  <si>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</si>
  <si>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</si>
  <si>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</si>
  <si>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</si>
  <si>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</si>
  <si>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</si>
  <si>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</si>
  <si>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</si>
  <si>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</si>
  <si>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</si>
  <si>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</si>
  <si>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</si>
  <si>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</si>
  <si>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</si>
  <si>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</si>
  <si>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</si>
  <si>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</si>
  <si>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</si>
  <si>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</si>
  <si>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</si>
  <si>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</si>
  <si>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</si>
  <si>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</si>
  <si>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</si>
  <si>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</si>
  <si>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</si>
  <si>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</si>
  <si>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</si>
  <si>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</si>
  <si>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</si>
  <si>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</si>
  <si>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</si>
  <si>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</si>
  <si>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</si>
  <si>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</si>
  <si>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</si>
  <si>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</si>
  <si>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</si>
  <si>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</si>
  <si>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</si>
  <si>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</si>
  <si>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</si>
  <si>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</si>
  <si>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</si>
  <si>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</si>
  <si>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</si>
  <si>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</si>
  <si>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</si>
  <si>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</si>
  <si>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</si>
  <si>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</si>
  <si>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</si>
  <si>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</si>
  <si>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</si>
  <si>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</si>
  <si>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</si>
  <si>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</si>
  <si>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</si>
  <si>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</si>
  <si>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</si>
  <si>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</si>
  <si>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</si>
  <si>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</si>
  <si>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</si>
  <si>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</si>
  <si>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</si>
  <si>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</si>
  <si>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</si>
  <si>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</si>
  <si>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</si>
  <si>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</si>
  <si>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</si>
  <si>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</si>
  <si>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</si>
  <si>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</si>
  <si>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</si>
  <si>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</si>
  <si>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</si>
  <si>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</si>
  <si>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</si>
  <si>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</si>
  <si>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</si>
  <si>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</si>
  <si>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</si>
  <si>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</si>
  <si>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</si>
  <si>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</si>
  <si>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</si>
  <si>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</si>
  <si>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</si>
  <si>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</si>
  <si>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</si>
  <si>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</si>
  <si>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</si>
  <si>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</si>
  <si>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</si>
  <si>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</si>
  <si>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</si>
  <si>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</si>
  <si>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</si>
  <si>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</si>
  <si>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</si>
  <si>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</si>
  <si>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</si>
  <si>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</si>
  <si>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</si>
  <si>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</si>
  <si>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</si>
  <si>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</si>
  <si>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</si>
  <si>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</si>
  <si>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</si>
  <si>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</si>
  <si>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</si>
  <si>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</si>
  <si>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</si>
  <si>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</si>
  <si>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</si>
  <si>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</si>
  <si>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</si>
  <si>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</si>
  <si>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</si>
  <si>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</si>
  <si>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</si>
  <si>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</si>
  <si>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</si>
  <si>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</si>
  <si>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</si>
  <si>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</si>
  <si>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</si>
  <si>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</si>
  <si>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</si>
  <si>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</si>
  <si>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</si>
  <si>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</si>
  <si>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</si>
  <si>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</si>
  <si>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</si>
  <si>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</si>
  <si>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</si>
  <si>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</si>
  <si>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</si>
  <si>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</si>
  <si>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</si>
  <si>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</si>
  <si>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</si>
  <si>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</si>
  <si>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</si>
  <si>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</si>
  <si>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</si>
  <si>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</si>
  <si>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</si>
  <si>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</si>
  <si>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</si>
  <si>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</si>
  <si>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</si>
  <si>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</si>
  <si>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</si>
  <si>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</si>
  <si>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</si>
  <si>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</si>
  <si>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</si>
  <si>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</si>
  <si>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</si>
  <si>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</si>
  <si>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</si>
  <si>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</si>
  <si>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</si>
  <si>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</si>
  <si>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</si>
  <si>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</si>
  <si>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</si>
  <si>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</si>
  <si>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</si>
  <si>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</si>
  <si>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</si>
  <si>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</si>
  <si>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</si>
  <si>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</si>
  <si>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</si>
  <si>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</si>
  <si>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</si>
  <si>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</si>
  <si>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</si>
  <si>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</si>
  <si>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</si>
  <si>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</si>
  <si>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</si>
  <si>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</si>
  <si>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</si>
  <si>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</si>
  <si>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</si>
  <si>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</si>
  <si>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</si>
  <si>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</si>
  <si>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</si>
  <si>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</si>
  <si>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</si>
  <si>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</si>
  <si>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</si>
  <si>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</si>
  <si>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</si>
  <si>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</si>
  <si>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</si>
  <si>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</si>
  <si>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</si>
  <si>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</si>
  <si>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</si>
  <si>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</si>
  <si>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</si>
  <si>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</si>
  <si>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</si>
  <si>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</si>
  <si>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</si>
  <si>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</si>
  <si>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</si>
  <si>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</si>
  <si>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</si>
  <si>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</si>
  <si>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</si>
  <si>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</si>
  <si>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</si>
  <si>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</si>
  <si>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</si>
  <si>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</si>
  <si>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</si>
  <si>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</si>
  <si>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</si>
  <si>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</si>
  <si>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</si>
  <si>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</si>
  <si>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</si>
  <si>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</si>
  <si>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</si>
  <si>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</si>
  <si>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</si>
  <si>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</si>
  <si>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</si>
  <si>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</si>
  <si>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</si>
  <si>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</si>
  <si>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</si>
  <si>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</si>
  <si>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</si>
  <si>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</si>
  <si>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</si>
  <si>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</si>
  <si>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</si>
  <si>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</si>
  <si>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</si>
  <si>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</si>
  <si>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</si>
  <si>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</si>
  <si>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</si>
  <si>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</si>
  <si>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</si>
  <si>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</si>
  <si>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</si>
  <si>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</si>
  <si>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</si>
  <si>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</si>
  <si>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</si>
  <si>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</si>
  <si>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</si>
  <si>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</si>
  <si>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</si>
  <si>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</si>
  <si>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</si>
  <si>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</si>
  <si>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</si>
  <si>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</si>
  <si>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</si>
  <si>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</si>
  <si>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</si>
  <si>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</si>
  <si>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</si>
  <si>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</si>
  <si>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</si>
  <si>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</si>
  <si>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</si>
  <si>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</si>
  <si>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</si>
  <si>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</si>
  <si>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</si>
  <si>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</si>
  <si>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</si>
  <si>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</si>
  <si>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</si>
  <si>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</si>
  <si>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</si>
  <si>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</si>
  <si>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</si>
  <si>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</si>
  <si>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</si>
  <si>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</si>
  <si>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</si>
  <si>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</si>
  <si>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</si>
  <si>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</si>
  <si>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</si>
  <si>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</si>
  <si>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</si>
  <si>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</si>
  <si>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</si>
  <si>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</si>
  <si>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</si>
  <si>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</si>
  <si>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</si>
  <si>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</si>
  <si>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</si>
  <si>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</si>
  <si>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</si>
  <si>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</si>
  <si>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</si>
  <si>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</si>
  <si>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</si>
  <si>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</si>
  <si>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</si>
  <si>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</si>
  <si>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</si>
  <si>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</si>
  <si>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</si>
  <si>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</si>
  <si>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</si>
  <si>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</si>
  <si>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</si>
  <si>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</si>
  <si>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</si>
  <si>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</si>
  <si>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</si>
  <si>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</si>
  <si>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</si>
  <si>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</si>
  <si>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</si>
  <si>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</si>
  <si>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</si>
  <si>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</si>
  <si>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</si>
  <si>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</si>
  <si>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</si>
  <si>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</si>
  <si>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</si>
  <si>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</si>
  <si>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</si>
  <si>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</si>
  <si>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</si>
  <si>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</si>
  <si>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</si>
  <si>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</si>
  <si>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</si>
  <si>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</si>
  <si>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</si>
  <si>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</si>
  <si>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</si>
  <si>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</si>
  <si>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</si>
  <si>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</si>
  <si>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</si>
  <si>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</si>
  <si>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</si>
  <si>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</si>
  <si>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</si>
  <si>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</si>
  <si>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</si>
  <si>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</si>
  <si>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</si>
  <si>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</si>
  <si>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</si>
  <si>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</si>
  <si>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</si>
  <si>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</si>
  <si>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</si>
  <si>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</si>
  <si>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</si>
  <si>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</si>
  <si>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</si>
  <si>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</si>
  <si>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</si>
  <si>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</si>
  <si>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</si>
  <si>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</si>
  <si>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</si>
  <si>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</si>
  <si>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</si>
  <si>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</si>
  <si>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</si>
  <si>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</si>
  <si>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</si>
  <si>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</si>
  <si>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</si>
  <si>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</si>
  <si>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</si>
  <si>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</si>
  <si>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</si>
  <si>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</si>
  <si>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</si>
  <si>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</si>
  <si>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</si>
  <si>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</si>
  <si>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</si>
  <si>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</si>
  <si>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</si>
  <si>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</si>
  <si>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</si>
  <si>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</si>
  <si>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</si>
  <si>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</si>
  <si>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</si>
  <si>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</si>
  <si>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</si>
  <si>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</si>
  <si>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</si>
  <si>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</si>
  <si>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</si>
  <si>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</si>
  <si>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</si>
  <si>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</si>
  <si>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</si>
  <si>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</si>
  <si>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</si>
  <si>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</si>
  <si>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</si>
  <si>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</si>
  <si>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</si>
  <si>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</si>
  <si>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</si>
  <si>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</si>
  <si>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</si>
  <si>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</si>
  <si>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</si>
  <si>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</si>
  <si>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</si>
  <si>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</si>
  <si>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</si>
  <si>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</si>
  <si>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</si>
  <si>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</si>
  <si>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</si>
  <si>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</si>
  <si>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</si>
  <si>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</si>
  <si>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</si>
  <si>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</si>
  <si>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</si>
  <si>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</si>
  <si>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</si>
  <si>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</si>
  <si>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</si>
  <si>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</si>
  <si>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</si>
  <si>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</si>
  <si>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</si>
  <si>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</si>
  <si>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</si>
  <si>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</si>
  <si>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</si>
  <si>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</si>
  <si>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</si>
  <si>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</si>
  <si>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</si>
  <si>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</si>
  <si>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</si>
  <si>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</si>
  <si>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</si>
  <si>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</si>
  <si>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</si>
  <si>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</si>
  <si>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</si>
  <si>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</si>
  <si>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</si>
  <si>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</si>
  <si>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</si>
  <si>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</si>
  <si>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</si>
  <si>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</si>
  <si>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</si>
  <si>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</si>
  <si>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</si>
  <si>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</si>
  <si>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</si>
  <si>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</si>
  <si>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</si>
  <si>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</si>
  <si>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</si>
  <si>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</si>
  <si>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</si>
  <si>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</si>
  <si>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</si>
  <si>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</si>
  <si>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</si>
  <si>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</si>
  <si>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</si>
  <si>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</si>
  <si>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</si>
  <si>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</si>
  <si>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</si>
  <si>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</si>
  <si>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</si>
  <si>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</si>
  <si>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</si>
  <si>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</si>
  <si>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</si>
  <si>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</si>
  <si>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</si>
  <si>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</si>
  <si>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</si>
  <si>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</si>
  <si>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</si>
  <si>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</si>
  <si>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</si>
  <si>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</si>
  <si>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</si>
  <si>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</si>
  <si>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</si>
  <si>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</si>
  <si>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</si>
  <si>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</si>
  <si>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</si>
  <si>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</si>
  <si>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</si>
  <si>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</si>
  <si>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</si>
  <si>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</si>
  <si>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</si>
  <si>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</si>
  <si>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</si>
  <si>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</si>
  <si>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</si>
  <si>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</si>
  <si>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</si>
  <si>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</si>
  <si>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</si>
  <si>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</si>
  <si>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</si>
  <si>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</si>
  <si>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</si>
  <si>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</si>
  <si>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</si>
  <si>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</si>
  <si>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</si>
  <si>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</si>
  <si>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</si>
  <si>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</si>
  <si>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</si>
  <si>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</si>
  <si>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</si>
  <si>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</si>
  <si>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</si>
  <si>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</si>
  <si>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</si>
  <si>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</si>
  <si>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</si>
  <si>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</si>
  <si>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</si>
  <si>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</si>
  <si>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</si>
  <si>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</si>
  <si>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</si>
  <si>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</si>
  <si>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</si>
  <si>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</si>
  <si>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</si>
  <si>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</si>
  <si>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</si>
  <si>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</si>
  <si>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</si>
  <si>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</si>
  <si>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</si>
  <si>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</si>
  <si>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</si>
  <si>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</si>
  <si>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</si>
  <si>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</si>
  <si>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</si>
  <si>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</si>
  <si>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</si>
  <si>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</si>
  <si>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</si>
  <si>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</si>
  <si>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</si>
  <si>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</si>
  <si>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</si>
  <si>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</si>
  <si>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</si>
  <si>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</si>
  <si>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</si>
  <si>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</si>
  <si>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</si>
  <si>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</si>
  <si>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</si>
  <si>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</si>
  <si>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</si>
  <si>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</si>
  <si>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</si>
  <si>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</si>
  <si>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</si>
  <si>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</si>
  <si>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</si>
  <si>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</si>
  <si>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</si>
  <si>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</si>
  <si>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</si>
  <si>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</si>
  <si>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</si>
  <si>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</si>
  <si>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</si>
  <si>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</si>
  <si>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</si>
  <si>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</si>
  <si>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</si>
  <si>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</si>
  <si>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</si>
  <si>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</si>
  <si>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</si>
  <si>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</si>
  <si>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</si>
  <si>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</si>
  <si>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</si>
  <si>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</si>
  <si>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</si>
  <si>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</si>
  <si>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</si>
  <si>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</si>
  <si>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</si>
  <si>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</si>
  <si>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</si>
  <si>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</si>
  <si>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</si>
  <si>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</si>
  <si>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</si>
  <si>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</si>
  <si>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</si>
  <si>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</si>
  <si>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</si>
  <si>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</si>
  <si>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</si>
  <si>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</si>
  <si>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</si>
  <si>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</si>
  <si>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</si>
  <si>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</si>
  <si>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</si>
  <si>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</si>
  <si>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</si>
  <si>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</si>
  <si>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</si>
  <si>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</si>
  <si>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</si>
  <si>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</si>
  <si>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</si>
  <si>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</si>
  <si>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</si>
  <si>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</si>
  <si>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</si>
  <si>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</si>
  <si>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</si>
  <si>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</si>
  <si>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</si>
  <si>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</si>
  <si>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</si>
  <si>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</si>
  <si>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</si>
  <si>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</si>
  <si>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</si>
  <si>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</si>
  <si>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</si>
  <si>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</si>
  <si>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</si>
  <si>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</si>
  <si>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</si>
  <si>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</si>
  <si>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</si>
  <si>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</si>
  <si>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</si>
  <si>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</si>
  <si>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</si>
  <si>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</si>
  <si>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</si>
  <si>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</si>
  <si>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</si>
  <si>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</si>
  <si>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</si>
  <si>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</si>
  <si>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</si>
  <si>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</si>
  <si>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</si>
  <si>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</si>
  <si>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</si>
  <si>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</si>
  <si>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</si>
  <si>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</si>
  <si>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</si>
  <si>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</si>
  <si>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</si>
  <si>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</si>
  <si>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</si>
  <si>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</si>
  <si>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</si>
  <si>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</si>
  <si>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</si>
  <si>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</si>
  <si>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</si>
  <si>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</si>
  <si>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</si>
  <si>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</si>
  <si>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</si>
  <si>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</si>
  <si>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</si>
  <si>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</si>
  <si>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</si>
  <si>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</si>
  <si>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</si>
  <si>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</si>
  <si>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</si>
  <si>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</si>
  <si>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</si>
  <si>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</si>
  <si>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</si>
  <si>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</si>
  <si>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</si>
  <si>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</si>
  <si>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</si>
  <si>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</si>
  <si>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</si>
  <si>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</si>
  <si>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</si>
  <si>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</si>
  <si>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</si>
  <si>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</si>
  <si>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</si>
  <si>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</si>
  <si>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</si>
  <si>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</si>
  <si>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</si>
  <si>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</si>
  <si>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</si>
  <si>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</si>
  <si>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</si>
  <si>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</si>
  <si>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</si>
  <si>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</si>
  <si>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</si>
  <si>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</si>
  <si>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</si>
  <si>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</si>
  <si>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</si>
  <si>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</si>
  <si>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</si>
  <si>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</si>
  <si>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</si>
  <si>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</si>
  <si>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</si>
  <si>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</si>
  <si>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</si>
  <si>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</si>
  <si>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</si>
  <si>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</si>
  <si>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</si>
  <si>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</si>
  <si>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</si>
  <si>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</si>
  <si>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</si>
  <si>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</si>
  <si>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</si>
  <si>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</si>
  <si>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</si>
  <si>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</si>
  <si>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</si>
  <si>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</si>
  <si>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</si>
  <si>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</si>
  <si>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</si>
  <si>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</si>
  <si>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</si>
  <si>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</si>
  <si>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</si>
  <si>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</si>
  <si>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</si>
  <si>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</si>
  <si>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</si>
  <si>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</si>
  <si>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</si>
  <si>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</si>
  <si>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</si>
  <si>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</si>
  <si>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</si>
  <si>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</si>
  <si>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</si>
  <si>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</si>
  <si>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</si>
  <si>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</si>
  <si>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</si>
  <si>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</si>
  <si>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</si>
  <si>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</si>
  <si>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</si>
  <si>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</si>
  <si>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</si>
  <si>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</si>
  <si>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</si>
  <si>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</si>
  <si>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</si>
  <si>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</si>
  <si>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</si>
  <si>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</si>
  <si>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</si>
  <si>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</si>
  <si>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</si>
  <si>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</si>
  <si>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</si>
  <si>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</si>
  <si>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</si>
  <si>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</si>
  <si>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</si>
  <si>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</si>
  <si>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</si>
  <si>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</si>
  <si>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</si>
  <si>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</si>
  <si>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</si>
  <si>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</si>
  <si>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</si>
  <si>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</si>
  <si>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</si>
  <si>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</si>
  <si>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</si>
  <si>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</si>
  <si>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</si>
  <si>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</si>
  <si>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</si>
  <si>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</si>
  <si>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</si>
  <si>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</si>
  <si>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</si>
  <si>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</si>
  <si>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</si>
  <si>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</si>
  <si>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</si>
  <si>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</si>
  <si>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</si>
  <si>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</si>
  <si>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</si>
  <si>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</si>
  <si>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</si>
  <si>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</si>
  <si>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</si>
  <si>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</si>
  <si>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</si>
  <si>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</si>
  <si>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</si>
  <si>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</si>
  <si>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</si>
  <si>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</si>
  <si>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</si>
  <si>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</si>
  <si>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</si>
  <si>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</si>
  <si>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</si>
  <si>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</si>
  <si>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</si>
  <si>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</si>
  <si>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</si>
  <si>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</si>
  <si>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</si>
  <si>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</si>
  <si>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</si>
  <si>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</si>
  <si>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</si>
  <si>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</si>
  <si>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</si>
  <si>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</si>
  <si>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</si>
  <si>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</si>
  <si>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</si>
  <si>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</si>
  <si>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</si>
  <si>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</si>
  <si>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</si>
  <si>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</si>
  <si>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</si>
  <si>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</si>
  <si>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</si>
  <si>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</si>
  <si>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</si>
  <si>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</si>
  <si>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</si>
  <si>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</si>
  <si>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</si>
  <si>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</si>
  <si>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</si>
  <si>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</si>
  <si>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</si>
  <si>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</si>
  <si>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</si>
  <si>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</si>
  <si>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</si>
  <si>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</si>
  <si>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</si>
  <si>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</si>
  <si>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</si>
  <si>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</si>
  <si>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</si>
  <si>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</si>
  <si>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</si>
  <si>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</si>
  <si>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</si>
  <si>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</si>
  <si>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</si>
  <si>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</si>
  <si>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</si>
  <si>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</si>
  <si>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</si>
  <si>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</si>
  <si>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</si>
  <si>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</si>
  <si>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</si>
  <si>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</si>
  <si>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</si>
  <si>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</si>
  <si>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</si>
  <si>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</si>
  <si>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</si>
  <si>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</si>
  <si>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</si>
  <si>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</si>
  <si>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</si>
  <si>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</si>
  <si>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</si>
  <si>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</si>
  <si>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</si>
  <si>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</si>
  <si>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</si>
  <si>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</si>
  <si>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</si>
  <si>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</si>
  <si>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</si>
  <si>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</si>
  <si>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</si>
  <si>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</si>
  <si>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</si>
  <si>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</si>
  <si>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</si>
  <si>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</si>
  <si>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</si>
  <si>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</si>
  <si>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</si>
  <si>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</si>
  <si>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</si>
  <si>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</si>
  <si>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</si>
  <si>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</si>
  <si>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</si>
  <si>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</si>
  <si>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</si>
  <si>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</si>
  <si>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</si>
  <si>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</si>
  <si>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</si>
  <si>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</si>
  <si>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</si>
  <si>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</si>
  <si>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</si>
  <si>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</si>
  <si>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</si>
  <si>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</si>
  <si>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</si>
  <si>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</si>
  <si>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</si>
  <si>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</si>
  <si>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</si>
  <si>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</si>
  <si>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</si>
  <si>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</si>
  <si>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</si>
  <si>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</si>
  <si>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</si>
  <si>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</si>
  <si>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</si>
  <si>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</si>
  <si>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</si>
  <si>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</si>
  <si>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</si>
  <si>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</si>
  <si>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</si>
  <si>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</si>
  <si>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</si>
  <si>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</si>
  <si>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</si>
  <si>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</si>
  <si>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</si>
  <si>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</si>
  <si>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</si>
  <si>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</si>
  <si>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</si>
  <si>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</si>
  <si>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</si>
  <si>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</si>
  <si>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</si>
  <si>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</si>
  <si>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</si>
  <si>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</si>
  <si>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</si>
  <si>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</si>
  <si>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</si>
  <si>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</si>
  <si>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</si>
  <si>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</si>
  <si>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</si>
  <si>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</si>
  <si>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</si>
  <si>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</si>
  <si>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</si>
  <si>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</si>
  <si>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</si>
  <si>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</si>
  <si>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</si>
  <si>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</si>
  <si>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</si>
  <si>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</si>
  <si>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</si>
  <si>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</si>
  <si>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</si>
  <si>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</si>
  <si>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</si>
  <si>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</si>
  <si>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</si>
  <si>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</si>
  <si>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</si>
  <si>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</si>
  <si>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</si>
  <si>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</si>
  <si>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</si>
  <si>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</si>
  <si>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</si>
  <si>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</si>
  <si>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</si>
  <si>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</si>
  <si>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</si>
  <si>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</si>
  <si>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</si>
  <si>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</si>
  <si>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</si>
  <si>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</si>
  <si>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</si>
  <si>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</si>
  <si>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</si>
  <si>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</si>
  <si>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</si>
  <si>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</si>
  <si>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</si>
  <si>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</si>
  <si>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</si>
  <si>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</si>
  <si>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</si>
  <si>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</si>
  <si>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</si>
  <si>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</si>
  <si>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</si>
  <si>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</si>
  <si>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</si>
  <si>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</si>
  <si>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</si>
  <si>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</si>
  <si>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</si>
  <si>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</si>
  <si>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</si>
  <si>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</si>
  <si>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</si>
  <si>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</si>
  <si>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</si>
  <si>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</si>
  <si>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</si>
  <si>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</si>
  <si>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</si>
  <si>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</si>
  <si>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</si>
  <si>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</si>
  <si>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</si>
  <si>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</si>
  <si>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</si>
  <si>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</si>
  <si>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</si>
  <si>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</si>
  <si>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</si>
  <si>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</si>
  <si>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</si>
  <si>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</si>
  <si>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</si>
  <si>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</si>
  <si>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</si>
  <si>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</si>
  <si>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</si>
  <si>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</si>
  <si>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</si>
  <si>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</si>
  <si>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</si>
  <si>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</si>
  <si>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</si>
  <si>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</si>
  <si>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</si>
  <si>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</si>
  <si>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</si>
  <si>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</si>
  <si>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</si>
  <si>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</si>
  <si>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</si>
  <si>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</si>
  <si>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</si>
  <si>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</si>
  <si>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</si>
  <si>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</si>
  <si>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</si>
  <si>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</si>
  <si>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</si>
  <si>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</si>
  <si>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</si>
  <si>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</si>
  <si>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</si>
  <si>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</si>
  <si>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</si>
  <si>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</si>
  <si>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</si>
  <si>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</si>
  <si>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</si>
  <si>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</si>
  <si>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</si>
  <si>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</si>
  <si>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</si>
  <si>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</si>
  <si>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</si>
  <si>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</si>
  <si>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</si>
  <si>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</si>
  <si>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</si>
  <si>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</si>
  <si>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</si>
  <si>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</si>
  <si>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</si>
  <si>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</si>
  <si>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</si>
  <si>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</si>
  <si>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</si>
  <si>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</si>
  <si>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</si>
  <si>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</si>
  <si>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</si>
  <si>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</si>
  <si>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</si>
  <si>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</si>
  <si>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</si>
  <si>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</si>
  <si>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</si>
  <si>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</si>
  <si>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</si>
  <si>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</si>
  <si>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</si>
  <si>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</si>
  <si>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</si>
  <si>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</si>
  <si>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</si>
  <si>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</si>
  <si>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</si>
  <si>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</si>
  <si>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</si>
  <si>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</si>
  <si>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</si>
  <si>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</si>
  <si>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</si>
  <si>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</si>
  <si>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</si>
  <si>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</si>
  <si>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</si>
  <si>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</si>
  <si>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</si>
  <si>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</si>
  <si>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</si>
  <si>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</si>
  <si>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</si>
  <si>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</si>
  <si>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</si>
  <si>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</si>
  <si>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</si>
  <si>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</si>
  <si>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</si>
  <si>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</si>
  <si>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</si>
  <si>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</si>
  <si>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</si>
  <si>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</si>
  <si>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</si>
  <si>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</si>
  <si>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</si>
  <si>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</si>
  <si>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</si>
  <si>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</si>
  <si>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</si>
  <si>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</si>
  <si>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</si>
  <si>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</si>
  <si>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</si>
  <si>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</si>
  <si>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</si>
  <si>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</si>
  <si>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</si>
  <si>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</si>
  <si>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</si>
  <si>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</si>
  <si>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</si>
  <si>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</si>
  <si>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</si>
  <si>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</si>
  <si>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</si>
  <si>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</si>
  <si>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</si>
  <si>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</si>
  <si>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</si>
  <si>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</si>
  <si>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</si>
  <si>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</si>
  <si>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</si>
  <si>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</si>
  <si>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</si>
  <si>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</si>
  <si>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</si>
  <si>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</si>
  <si>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</si>
  <si>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</si>
  <si>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</si>
  <si>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</si>
  <si>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</si>
  <si>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</si>
  <si>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</si>
  <si>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</si>
  <si>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</si>
  <si>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</si>
  <si>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</si>
  <si>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</si>
  <si>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</si>
  <si>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</si>
  <si>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</si>
  <si>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</si>
  <si>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</si>
  <si>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</si>
  <si>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</si>
  <si>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</si>
  <si>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</si>
  <si>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</si>
  <si>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</si>
  <si>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</si>
  <si>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</si>
  <si>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</si>
  <si>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</si>
  <si>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</si>
  <si>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</si>
  <si>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</si>
  <si>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</si>
  <si>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</si>
  <si>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</si>
  <si>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</si>
  <si>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</si>
  <si>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</si>
  <si>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</si>
  <si>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</si>
  <si>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</si>
  <si>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</si>
  <si>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</si>
  <si>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</si>
  <si>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</si>
  <si>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</si>
  <si>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</si>
  <si>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</si>
  <si>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</si>
  <si>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</si>
  <si>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</si>
  <si>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</si>
  <si>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</si>
  <si>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</si>
  <si>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</si>
  <si>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</si>
  <si>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</si>
  <si>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</si>
  <si>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</si>
  <si>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</si>
  <si>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</si>
  <si>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</si>
  <si>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</si>
  <si>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</si>
  <si>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</si>
  <si>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</si>
  <si>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</si>
  <si>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</si>
  <si>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</si>
  <si>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</si>
  <si>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</si>
  <si>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</si>
  <si>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</si>
  <si>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</si>
  <si>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</si>
  <si>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</si>
  <si>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</si>
  <si>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</si>
  <si>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</si>
  <si>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</si>
  <si>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</si>
  <si>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</si>
  <si>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</si>
  <si>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</si>
  <si>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</si>
  <si>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</si>
  <si>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</si>
  <si>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</si>
  <si>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</si>
  <si>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</si>
  <si>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</si>
  <si>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</si>
  <si>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</si>
  <si>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</si>
  <si>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</si>
  <si>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</si>
  <si>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</si>
  <si>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</si>
  <si>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</si>
  <si>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</si>
  <si>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</si>
  <si>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</si>
  <si>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</si>
  <si>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</si>
  <si>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</si>
  <si>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</si>
  <si>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</si>
  <si>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</si>
  <si>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</si>
  <si>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</si>
  <si>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</si>
  <si>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</si>
  <si>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</si>
  <si>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</si>
  <si>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</si>
  <si>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</si>
  <si>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</si>
  <si>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</si>
  <si>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</si>
  <si>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</si>
  <si>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</si>
  <si>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</si>
  <si>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</si>
  <si>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</si>
  <si>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</si>
  <si>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</si>
  <si>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</si>
  <si>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</si>
  <si>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</si>
  <si>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</si>
  <si>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</si>
  <si>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</si>
  <si>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</si>
  <si>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</si>
  <si>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</si>
  <si>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</si>
  <si>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</si>
  <si>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</si>
  <si>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</si>
  <si>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</si>
  <si>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</si>
  <si>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</si>
  <si>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</si>
  <si>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</si>
  <si>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</si>
  <si>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</si>
  <si>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</si>
  <si>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</si>
  <si>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</si>
  <si>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</si>
  <si>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</si>
  <si>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</si>
  <si>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</si>
  <si>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</si>
  <si>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</si>
  <si>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</si>
  <si>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</si>
  <si>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</si>
  <si>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</si>
  <si>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</si>
  <si>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</si>
  <si>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</si>
  <si>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</si>
  <si>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</si>
  <si>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</si>
  <si>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</si>
  <si>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</si>
  <si>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</si>
  <si>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</si>
  <si>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</si>
  <si>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</si>
  <si>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</si>
  <si>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</si>
  <si>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</si>
  <si>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</si>
  <si>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</si>
  <si>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</si>
  <si>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</si>
  <si>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</si>
  <si>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</si>
  <si>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</si>
  <si>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</si>
  <si>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</si>
  <si>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</si>
  <si>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</si>
  <si>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</si>
  <si>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</si>
  <si>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</si>
  <si>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</si>
  <si>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</si>
  <si>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</si>
  <si>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</si>
  <si>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</si>
  <si>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</si>
  <si>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</si>
  <si>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</si>
  <si>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</si>
  <si>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</si>
  <si>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</si>
  <si>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</si>
  <si>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</si>
  <si>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</si>
  <si>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</si>
  <si>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</si>
  <si>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</si>
  <si>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</si>
  <si>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</si>
  <si>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</si>
  <si>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</si>
  <si>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</si>
  <si>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</si>
  <si>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</si>
  <si>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</si>
  <si>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</si>
  <si>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</si>
  <si>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</si>
  <si>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</si>
  <si>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</si>
  <si>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</si>
  <si>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</si>
  <si>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</si>
  <si>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</si>
  <si>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</si>
  <si>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</si>
  <si>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</si>
  <si>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</si>
  <si>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</si>
  <si>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</si>
  <si>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</si>
  <si>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</si>
  <si>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</si>
  <si>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</si>
  <si>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</si>
  <si>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</si>
  <si>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</si>
  <si>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</si>
  <si>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</si>
  <si>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</si>
  <si>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</si>
  <si>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</si>
  <si>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</si>
  <si>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</si>
  <si>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</si>
  <si>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</si>
  <si>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</si>
  <si>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</si>
  <si>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</si>
  <si>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</si>
  <si>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</si>
  <si>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</si>
  <si>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</si>
  <si>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</si>
  <si>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</si>
  <si>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</si>
  <si>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</si>
  <si>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</si>
  <si>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</si>
  <si>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</si>
  <si>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</si>
  <si>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</si>
  <si>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</si>
  <si>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</si>
  <si>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</si>
  <si>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</si>
  <si>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</si>
  <si>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</si>
  <si>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</si>
  <si>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</si>
  <si>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</si>
  <si>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</si>
  <si>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</si>
  <si>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</si>
  <si>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</si>
  <si>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</si>
  <si>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</si>
  <si>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</si>
  <si>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</si>
  <si>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</si>
  <si>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</si>
  <si>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</si>
  <si>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</si>
  <si>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</si>
  <si>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</si>
  <si>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</si>
  <si>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</si>
  <si>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</si>
  <si>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</si>
  <si>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</si>
  <si>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</si>
  <si>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</si>
  <si>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</si>
  <si>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</si>
  <si>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</si>
  <si>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</si>
  <si>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</si>
  <si>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</si>
  <si>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</si>
  <si>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</si>
  <si>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</si>
  <si>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</si>
  <si>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</si>
  <si>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</si>
  <si>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</si>
  <si>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</si>
  <si>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</si>
  <si>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</si>
  <si>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</si>
  <si>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</si>
  <si>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</si>
  <si>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</si>
  <si>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</si>
  <si>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</si>
  <si>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</si>
  <si>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</si>
  <si>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</si>
  <si>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</si>
  <si>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</si>
  <si>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</si>
  <si>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</si>
  <si>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</si>
  <si>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</si>
  <si>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</si>
  <si>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</si>
  <si>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</si>
  <si>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</si>
  <si>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</si>
  <si>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</si>
  <si>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</si>
  <si>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</si>
  <si>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</si>
  <si>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</si>
  <si>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</si>
  <si>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</si>
  <si>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</si>
  <si>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</si>
  <si>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</si>
  <si>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</si>
  <si>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</si>
  <si>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</si>
  <si>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</si>
  <si>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</si>
  <si>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</si>
  <si>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</si>
  <si>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</si>
  <si>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</si>
  <si>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</si>
  <si>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</si>
  <si>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</si>
  <si>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</si>
  <si>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</si>
  <si>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</si>
  <si>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</si>
  <si>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</si>
  <si>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</si>
  <si>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</si>
  <si>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</si>
  <si>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</si>
  <si>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</si>
  <si>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</si>
  <si>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</si>
  <si>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</si>
  <si>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</si>
  <si>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</si>
  <si>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</si>
  <si>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</si>
  <si>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</si>
  <si>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</si>
  <si>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</si>
  <si>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</si>
  <si>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</si>
  <si>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</si>
  <si>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</si>
  <si>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</si>
  <si>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</si>
  <si>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</si>
  <si>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</si>
  <si>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</si>
  <si>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</si>
  <si>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</si>
  <si>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</si>
  <si>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</si>
  <si>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</si>
  <si>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</si>
  <si>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</si>
  <si>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</si>
  <si>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</si>
  <si>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</si>
  <si>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</si>
  <si>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</si>
  <si>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</si>
  <si>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</si>
  <si>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</si>
  <si>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</si>
  <si>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</si>
  <si>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</si>
  <si>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</si>
  <si>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</si>
  <si>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</si>
  <si>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</si>
  <si>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</si>
  <si>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</si>
  <si>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</si>
  <si>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</si>
  <si>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</si>
  <si>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</si>
  <si>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</si>
  <si>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</si>
  <si>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</si>
  <si>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</si>
  <si>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</si>
  <si>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</si>
  <si>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</si>
  <si>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</si>
  <si>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</si>
  <si>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</si>
  <si>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</si>
  <si>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</si>
  <si>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</si>
  <si>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</si>
  <si>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</si>
  <si>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</si>
  <si>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</si>
  <si>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</si>
  <si>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</si>
  <si>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</si>
  <si>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</si>
  <si>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</si>
  <si>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</si>
  <si>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</si>
  <si>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</si>
  <si>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</si>
  <si>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</si>
  <si>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</si>
  <si>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</si>
  <si>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</si>
  <si>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</si>
  <si>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</si>
  <si>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</si>
  <si>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</si>
  <si>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</si>
  <si>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</si>
  <si>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</si>
  <si>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</si>
  <si>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</si>
  <si>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</si>
  <si>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</si>
  <si>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</si>
  <si>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</si>
  <si>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</si>
  <si>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</si>
  <si>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</si>
  <si>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</si>
  <si>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</si>
  <si>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</si>
  <si>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</si>
  <si>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</si>
  <si>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</si>
  <si>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</si>
  <si>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</si>
  <si>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</si>
  <si>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</si>
  <si>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</si>
  <si>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</si>
  <si>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</si>
  <si>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</si>
  <si>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</si>
  <si>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</si>
  <si>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</si>
  <si>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</si>
  <si>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</si>
  <si>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</si>
  <si>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</si>
  <si>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</si>
  <si>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</si>
  <si>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</si>
  <si>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</si>
  <si>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</si>
  <si>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</si>
  <si>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</si>
  <si>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</si>
  <si>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</si>
  <si>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</si>
  <si>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</si>
  <si>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</si>
  <si>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</si>
  <si>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</si>
  <si>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</si>
  <si>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</si>
  <si>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</si>
  <si>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</si>
  <si>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</si>
  <si>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</si>
  <si>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</si>
  <si>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</si>
  <si>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</si>
  <si>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</si>
  <si>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</si>
  <si>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</si>
  <si>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</si>
  <si>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</si>
  <si>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</si>
  <si>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</si>
  <si>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</si>
  <si>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</si>
  <si>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</si>
  <si>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</si>
  <si>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</si>
  <si>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</si>
  <si>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</si>
  <si>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</si>
  <si>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</si>
  <si>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</si>
  <si>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</si>
  <si>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</si>
  <si>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</si>
  <si>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</si>
  <si>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</si>
  <si>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</si>
  <si>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</si>
  <si>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</si>
  <si>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</si>
  <si>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</si>
  <si>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</si>
  <si>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</si>
  <si>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</si>
  <si>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</si>
  <si>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</si>
  <si>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</si>
  <si>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</si>
  <si>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</si>
  <si>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</si>
  <si>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</si>
  <si>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</si>
  <si>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</si>
  <si>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</si>
  <si>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</si>
  <si>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</si>
  <si>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</si>
  <si>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</si>
  <si>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</si>
  <si>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</si>
  <si>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</si>
  <si>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</si>
  <si>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</si>
  <si>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</si>
  <si>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</si>
  <si>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</si>
  <si>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</si>
  <si>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</si>
  <si>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</si>
  <si>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</si>
  <si>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</si>
  <si>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</si>
  <si>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</si>
  <si>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</si>
  <si>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</si>
  <si>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</si>
  <si>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</si>
  <si>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</si>
  <si>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</si>
  <si>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</si>
  <si>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</si>
  <si>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</si>
  <si>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</si>
  <si>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</si>
  <si>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</si>
  <si>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</si>
  <si>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</si>
  <si>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</si>
  <si>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</si>
  <si>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</si>
  <si>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</si>
  <si>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</si>
  <si>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</si>
  <si>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</si>
  <si>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</si>
  <si>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</si>
  <si>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</si>
  <si>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</si>
  <si>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</si>
  <si>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</si>
  <si>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</si>
  <si>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</si>
  <si>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</si>
  <si>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</si>
  <si>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</si>
  <si>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</si>
  <si>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</si>
  <si>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</si>
  <si>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</si>
  <si>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</si>
  <si>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</si>
  <si>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</si>
  <si>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</si>
  <si>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</si>
  <si>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</si>
  <si>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</si>
  <si>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</si>
  <si>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</si>
  <si>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</si>
  <si>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</si>
  <si>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</si>
  <si>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</si>
  <si>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</si>
  <si>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</si>
  <si>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</si>
  <si>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</si>
  <si>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</si>
  <si>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</si>
  <si>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</si>
  <si>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</si>
  <si>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</si>
  <si>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</si>
  <si>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</si>
  <si>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</si>
  <si>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</si>
  <si>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</si>
  <si>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</si>
  <si>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</si>
  <si>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</si>
  <si>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</si>
  <si>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</si>
  <si>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</si>
  <si>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</si>
  <si>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</si>
  <si>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</si>
  <si>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</si>
  <si>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</si>
  <si>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</si>
  <si>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</si>
  <si>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</si>
  <si>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</si>
  <si>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</si>
  <si>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</si>
  <si>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</si>
  <si>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</si>
  <si>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</si>
  <si>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</si>
  <si>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</si>
  <si>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</si>
  <si>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</si>
  <si>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</si>
  <si>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</si>
  <si>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</si>
  <si>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</si>
  <si>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</si>
  <si>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</si>
  <si>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</si>
  <si>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</si>
  <si>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</si>
  <si>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</si>
  <si>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</si>
  <si>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</si>
  <si>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</si>
  <si>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</si>
  <si>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</si>
  <si>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</si>
  <si>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</si>
  <si>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</si>
  <si>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</si>
  <si>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</si>
  <si>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</si>
  <si>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</si>
  <si>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</si>
  <si>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</si>
  <si>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</si>
  <si>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</si>
  <si>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</si>
  <si>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</si>
  <si>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</si>
  <si>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</si>
  <si>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</si>
  <si>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</si>
  <si>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</si>
  <si>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</si>
  <si>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</si>
  <si>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</si>
  <si>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</si>
  <si>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</si>
  <si>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</si>
  <si>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</si>
  <si>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</si>
  <si>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</si>
  <si>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</si>
  <si>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</si>
  <si>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</si>
  <si>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</si>
  <si>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</si>
  <si>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</si>
  <si>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</si>
  <si>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</si>
  <si>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</si>
  <si>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</si>
  <si>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</si>
  <si>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</si>
  <si>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</si>
  <si>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</si>
  <si>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</si>
  <si>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</si>
  <si>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</si>
  <si>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</si>
  <si>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</si>
  <si>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</si>
  <si>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</si>
  <si>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</si>
  <si>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</si>
  <si>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</si>
  <si>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</si>
  <si>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</si>
  <si>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</si>
  <si>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</si>
  <si>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</si>
  <si>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</si>
  <si>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</si>
  <si>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</si>
  <si>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</si>
  <si>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</si>
  <si>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</si>
  <si>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</si>
  <si>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</si>
  <si>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</si>
  <si>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</si>
  <si>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</si>
  <si>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</si>
  <si>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</si>
  <si>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</si>
  <si>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</si>
  <si>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</si>
  <si>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</si>
  <si>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</si>
  <si>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</si>
  <si>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</si>
  <si>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</si>
  <si>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</si>
  <si>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</si>
  <si>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</si>
  <si>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</si>
  <si>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</si>
  <si>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</si>
  <si>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</si>
  <si>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</si>
  <si>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</si>
  <si>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</si>
  <si>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</si>
  <si>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</si>
  <si>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</si>
  <si>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</si>
  <si>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</si>
  <si>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</si>
  <si>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</si>
  <si>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</si>
  <si>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</si>
  <si>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</si>
  <si>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</si>
  <si>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</si>
  <si>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</si>
  <si>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</si>
  <si>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</si>
  <si>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</si>
  <si>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</si>
  <si>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</si>
  <si>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</si>
  <si>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</si>
  <si>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</si>
  <si>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</si>
  <si>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</si>
  <si>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</si>
  <si>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</si>
  <si>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</si>
  <si>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</si>
  <si>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</si>
  <si>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</si>
  <si>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</si>
  <si>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</si>
  <si>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</si>
  <si>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</si>
  <si>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</si>
  <si>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</si>
  <si>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</si>
  <si>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</si>
  <si>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</si>
  <si>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</si>
  <si>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</si>
  <si>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</si>
  <si>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</si>
  <si>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</si>
  <si>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</si>
  <si>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</si>
  <si>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</si>
  <si>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</si>
  <si>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</si>
  <si>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</si>
  <si>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</si>
  <si>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</si>
  <si>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</si>
  <si>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</si>
  <si>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</si>
  <si>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</si>
  <si>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</si>
  <si>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</si>
  <si>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</si>
  <si>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</si>
  <si>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</si>
  <si>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</si>
  <si>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</si>
  <si>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</si>
  <si>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</si>
  <si>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</si>
  <si>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</si>
  <si>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</si>
  <si>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</si>
  <si>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</si>
  <si>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</si>
  <si>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</si>
  <si>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</si>
  <si>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</si>
  <si>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</si>
  <si>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</si>
  <si>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</si>
  <si>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</si>
  <si>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</si>
  <si>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</si>
  <si>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</si>
  <si>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</si>
  <si>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</si>
  <si>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</si>
  <si>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</si>
  <si>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</si>
  <si>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</si>
  <si>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</si>
  <si>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</si>
  <si>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</si>
  <si>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</si>
  <si>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</si>
  <si>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</si>
  <si>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</si>
  <si>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</si>
  <si>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</si>
  <si>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</si>
  <si>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</si>
  <si>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</si>
  <si>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</si>
  <si>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</si>
  <si>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</si>
  <si>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</si>
  <si>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</si>
  <si>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</si>
  <si>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</si>
  <si>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</si>
  <si>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</si>
  <si>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</si>
  <si>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</si>
  <si>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</si>
  <si>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</si>
  <si>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</si>
  <si>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</si>
  <si>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</si>
  <si>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</si>
  <si>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</si>
  <si>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</si>
  <si>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</si>
  <si>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</si>
  <si>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</si>
  <si>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</si>
  <si>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</si>
  <si>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</si>
  <si>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</si>
  <si>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</si>
  <si>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</si>
  <si>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</si>
  <si>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</si>
  <si>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</si>
  <si>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</si>
  <si>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</si>
  <si>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</si>
  <si>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</si>
  <si>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</si>
  <si>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</si>
  <si>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</si>
  <si>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</si>
  <si>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</si>
  <si>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</si>
  <si>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</si>
  <si>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</si>
  <si>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</si>
  <si>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</si>
  <si>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</si>
  <si>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</si>
  <si>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</si>
  <si>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</si>
  <si>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</si>
  <si>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</si>
  <si>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</si>
  <si>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</si>
  <si>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</si>
  <si>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</si>
  <si>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</si>
  <si>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</si>
  <si>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</si>
  <si>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</si>
  <si>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</si>
  <si>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</si>
  <si>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</si>
  <si>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</si>
  <si>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</si>
  <si>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</si>
  <si>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</si>
  <si>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</si>
  <si>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</si>
  <si>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</si>
  <si>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</si>
  <si>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</si>
  <si>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</si>
  <si>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</si>
  <si>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</si>
  <si>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</si>
  <si>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</si>
  <si>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</si>
  <si>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</si>
  <si>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</si>
  <si>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</si>
  <si>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</si>
  <si>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</si>
  <si>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</si>
  <si>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</si>
  <si>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</si>
  <si>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</si>
  <si>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</si>
  <si>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</si>
  <si>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</si>
  <si>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</si>
  <si>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</si>
  <si>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</si>
  <si>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</si>
  <si>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</si>
  <si>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</si>
  <si>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</si>
  <si>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</si>
  <si>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</si>
  <si>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</si>
  <si>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</si>
  <si>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</si>
  <si>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</si>
  <si>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</si>
  <si>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</si>
  <si>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</si>
  <si>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</si>
  <si>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</si>
  <si>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</si>
  <si>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</si>
  <si>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</si>
  <si>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</si>
  <si>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</si>
  <si>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</si>
  <si>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</si>
  <si>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</si>
  <si>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</si>
  <si>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</si>
  <si>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</si>
  <si>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</si>
  <si>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</si>
  <si>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</si>
  <si>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</si>
  <si>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</si>
  <si>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</si>
  <si>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</si>
  <si>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</si>
  <si>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</si>
  <si>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</si>
  <si>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</si>
  <si>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</si>
  <si>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</si>
  <si>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</si>
  <si>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</si>
  <si>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</si>
  <si>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</si>
  <si>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</si>
  <si>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</si>
  <si>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</si>
  <si>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</si>
  <si>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</si>
  <si>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</si>
  <si>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</si>
  <si>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</si>
  <si>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</si>
  <si>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</si>
  <si>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</si>
  <si>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</si>
  <si>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</si>
  <si>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</si>
  <si>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</si>
  <si>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</si>
  <si>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</si>
  <si>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</si>
  <si>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</si>
  <si>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</si>
  <si>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</si>
  <si>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</si>
  <si>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</si>
  <si>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</si>
  <si>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</si>
  <si>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</si>
  <si>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</si>
  <si>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</si>
  <si>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</si>
  <si>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</si>
  <si>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</si>
  <si>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</si>
  <si>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</si>
  <si>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</si>
  <si>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</si>
  <si>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</si>
  <si>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</si>
  <si>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</si>
  <si>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</si>
  <si>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</si>
  <si>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</si>
  <si>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</si>
  <si>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</si>
  <si>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</si>
  <si>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</si>
  <si>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</si>
  <si>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</si>
  <si>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</si>
  <si>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</si>
  <si>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</si>
  <si>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</si>
  <si>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</si>
  <si>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</si>
  <si>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</si>
  <si>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</si>
  <si>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</si>
  <si>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</si>
  <si>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</si>
  <si>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</si>
  <si>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</si>
  <si>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</si>
  <si>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</si>
  <si>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</si>
  <si>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</si>
  <si>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</si>
  <si>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</si>
  <si>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</si>
  <si>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</si>
  <si>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</si>
  <si>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</si>
  <si>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</si>
  <si>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</si>
  <si>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</si>
  <si>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</si>
  <si>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</si>
  <si>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</si>
  <si>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</si>
  <si>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</si>
  <si>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</si>
  <si>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</si>
  <si>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</si>
  <si>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</si>
  <si>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</si>
  <si>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</si>
  <si>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</si>
  <si>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</si>
  <si>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</si>
  <si>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</si>
  <si>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</si>
  <si>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</si>
  <si>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</si>
  <si>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</si>
  <si>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</si>
  <si>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</si>
  <si>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</si>
  <si>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</si>
  <si>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</si>
  <si>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</si>
  <si>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</si>
  <si>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</si>
  <si>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</si>
  <si>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</si>
  <si>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</si>
  <si>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</si>
  <si>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</si>
  <si>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</si>
  <si>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</si>
  <si>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</si>
  <si>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</si>
  <si>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</si>
  <si>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</si>
  <si>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</si>
  <si>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</si>
  <si>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</si>
  <si>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</si>
  <si>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</si>
  <si>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</si>
  <si>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</si>
  <si>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</si>
  <si>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</si>
  <si>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</si>
  <si>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</si>
  <si>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</si>
  <si>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</si>
  <si>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</si>
  <si>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</si>
  <si>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</si>
  <si>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</si>
  <si>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</si>
  <si>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</si>
  <si>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</si>
  <si>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</si>
  <si>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</si>
  <si>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</si>
  <si>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</si>
  <si>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</si>
  <si>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</si>
  <si>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</si>
  <si>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</si>
  <si>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</si>
  <si>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</si>
  <si>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</si>
  <si>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</si>
  <si>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</si>
  <si>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</si>
  <si>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</si>
  <si>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</si>
  <si>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</si>
  <si>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</si>
  <si>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</si>
  <si>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</si>
  <si>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</si>
  <si>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</si>
  <si>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</si>
  <si>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</si>
  <si>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</si>
  <si>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</si>
  <si>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</si>
  <si>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</si>
  <si>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</si>
  <si>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</si>
  <si>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</si>
  <si>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</si>
  <si>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</si>
  <si>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</si>
  <si>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</si>
  <si>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</si>
  <si>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</si>
  <si>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</si>
  <si>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</si>
  <si>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</si>
  <si>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</si>
  <si>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</si>
  <si>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</si>
  <si>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</si>
  <si>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</si>
  <si>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</si>
  <si>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</si>
  <si>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</si>
  <si>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</si>
  <si>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</si>
  <si>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</si>
  <si>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</si>
  <si>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</si>
  <si>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</si>
  <si>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</si>
  <si>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</si>
  <si>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</si>
  <si>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</si>
  <si>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</si>
  <si>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</si>
  <si>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</si>
  <si>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</si>
  <si>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</si>
  <si>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</si>
  <si>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</si>
  <si>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</si>
  <si>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</si>
  <si>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</si>
  <si>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</si>
  <si>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</si>
  <si>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</si>
  <si>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</si>
  <si>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</si>
  <si>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</si>
  <si>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</si>
  <si>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</si>
  <si>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</si>
  <si>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</si>
  <si>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</si>
  <si>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</si>
  <si>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</si>
  <si>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</si>
  <si>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</si>
  <si>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</si>
  <si>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</si>
  <si>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</si>
  <si>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</si>
  <si>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</si>
  <si>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</si>
  <si>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</si>
  <si>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</si>
  <si>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</si>
  <si>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</si>
  <si>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</si>
  <si>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</si>
  <si>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</si>
  <si>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</si>
  <si>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</si>
  <si>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</si>
  <si>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</si>
  <si>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</si>
  <si>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</si>
  <si>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</si>
  <si>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</si>
  <si>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</si>
  <si>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</si>
  <si>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</si>
  <si>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</si>
  <si>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</si>
  <si>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</si>
  <si>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</si>
  <si>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</si>
  <si>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</si>
  <si>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</si>
  <si>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</si>
  <si>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</si>
  <si>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</si>
  <si>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</si>
  <si>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</si>
  <si>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</si>
  <si>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</si>
  <si>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</si>
  <si>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</si>
  <si>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</si>
  <si>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</si>
  <si>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</si>
  <si>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</si>
  <si>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</si>
  <si>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</si>
  <si>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</si>
  <si>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</si>
  <si>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</si>
  <si>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</si>
  <si>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</si>
  <si>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</si>
  <si>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</si>
  <si>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</si>
  <si>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</si>
  <si>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</si>
  <si>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</si>
  <si>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</si>
  <si>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</si>
  <si>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</si>
  <si>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</si>
  <si>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</si>
  <si>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</si>
  <si>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</si>
  <si>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</si>
  <si>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</si>
  <si>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</si>
  <si>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</si>
  <si>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</si>
  <si>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</si>
  <si>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</si>
  <si>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</si>
  <si>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</si>
  <si>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</si>
  <si>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</si>
  <si>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</si>
  <si>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</si>
  <si>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</si>
  <si>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</si>
  <si>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</si>
  <si>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</si>
  <si>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</si>
  <si>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</si>
  <si>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</si>
  <si>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</si>
  <si>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</si>
  <si>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</si>
  <si>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</si>
  <si>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</si>
  <si>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</si>
  <si>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</si>
  <si>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</si>
  <si>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</si>
  <si>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</si>
  <si>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</si>
  <si>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</si>
  <si>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</si>
  <si>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</si>
  <si>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</si>
  <si>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</si>
  <si>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</si>
  <si>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</si>
  <si>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</si>
  <si>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</si>
  <si>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</si>
  <si>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</si>
  <si>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</si>
  <si>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</si>
  <si>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</si>
  <si>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</si>
  <si>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</si>
  <si>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</si>
  <si>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</si>
  <si>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</si>
  <si>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</si>
  <si>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</si>
  <si>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</si>
  <si>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</si>
  <si>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</si>
  <si>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</si>
  <si>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</si>
  <si>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</si>
  <si>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</si>
  <si>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</si>
  <si>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</si>
  <si>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</si>
  <si>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</si>
  <si>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</si>
  <si>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</si>
  <si>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</si>
  <si>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</si>
  <si>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</si>
  <si>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</si>
  <si>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</si>
  <si>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</si>
  <si>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</si>
  <si>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</si>
  <si>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</si>
  <si>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</si>
  <si>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</si>
  <si>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</si>
  <si>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</si>
  <si>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</si>
  <si>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</si>
  <si>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</si>
  <si>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</si>
  <si>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</si>
  <si>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</si>
  <si>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</si>
  <si>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</si>
  <si>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</si>
  <si>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</si>
  <si>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</si>
  <si>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</si>
  <si>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</si>
  <si>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</si>
  <si>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</si>
  <si>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</si>
  <si>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</si>
  <si>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</si>
  <si>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</si>
  <si>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</si>
  <si>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</si>
  <si>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</si>
  <si>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</si>
  <si>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</si>
  <si>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</si>
  <si>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</si>
  <si>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</si>
  <si>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</si>
  <si>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</si>
  <si>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</si>
  <si>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</si>
  <si>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</si>
  <si>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</si>
  <si>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</si>
  <si>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</si>
  <si>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</si>
  <si>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</si>
  <si>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</si>
  <si>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</si>
  <si>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</si>
  <si>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</si>
  <si>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</si>
  <si>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</si>
  <si>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</si>
  <si>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</si>
  <si>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</si>
  <si>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</si>
  <si>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</si>
  <si>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</si>
  <si>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</si>
  <si>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</si>
  <si>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</si>
  <si>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</si>
  <si>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</si>
  <si>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</si>
  <si>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</si>
  <si>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</si>
  <si>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</si>
  <si>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</si>
  <si>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</si>
  <si>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</si>
  <si>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</si>
  <si>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</si>
  <si>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</si>
  <si>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</si>
  <si>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</si>
  <si>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</si>
  <si>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</si>
  <si>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</si>
  <si>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</si>
  <si>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</si>
  <si>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</si>
  <si>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</si>
  <si>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</si>
  <si>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</si>
  <si>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</si>
  <si>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</si>
  <si>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</si>
  <si>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</si>
  <si>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</si>
  <si>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</si>
  <si>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</si>
  <si>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</si>
  <si>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</si>
  <si>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</si>
  <si>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</si>
  <si>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</si>
  <si>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</si>
  <si>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</si>
  <si>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</si>
  <si>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</si>
  <si>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</si>
  <si>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</si>
  <si>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</si>
  <si>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</si>
  <si>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</si>
  <si>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</si>
  <si>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</si>
  <si>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</si>
  <si>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</si>
  <si>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</si>
  <si>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</si>
  <si>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</si>
  <si>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</si>
  <si>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</si>
  <si>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</si>
  <si>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</si>
  <si>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</si>
  <si>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</si>
  <si>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</si>
  <si>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</si>
  <si>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</si>
  <si>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</si>
  <si>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</si>
  <si>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</si>
  <si>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</si>
  <si>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</si>
  <si>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</si>
  <si>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</si>
  <si>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</si>
  <si>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</si>
  <si>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</si>
  <si>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</si>
  <si>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</si>
  <si>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</si>
  <si>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</si>
  <si>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</si>
  <si>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</si>
  <si>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</si>
  <si>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</si>
  <si>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</si>
  <si>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</si>
  <si>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</si>
  <si>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</si>
  <si>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</si>
  <si>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</si>
  <si>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</si>
  <si>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</si>
  <si>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</si>
  <si>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</si>
  <si>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</si>
  <si>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</si>
  <si>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</si>
  <si>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</si>
  <si>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</si>
  <si>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</si>
  <si>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</si>
  <si>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</si>
  <si>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</si>
  <si>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</si>
  <si>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</si>
  <si>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</si>
  <si>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</si>
  <si>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</si>
  <si>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</si>
  <si>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</si>
  <si>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</si>
  <si>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</si>
  <si>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</si>
  <si>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</si>
  <si>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</si>
  <si>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</si>
  <si>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</si>
  <si>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</si>
  <si>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</si>
  <si>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</si>
  <si>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</si>
  <si>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</si>
  <si>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</si>
  <si>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</si>
  <si>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</si>
  <si>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</si>
  <si>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</si>
  <si>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</si>
  <si>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</si>
  <si>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</si>
  <si>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</si>
  <si>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</si>
  <si>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</si>
  <si>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</si>
  <si>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</si>
  <si>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</si>
  <si>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</si>
  <si>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</si>
  <si>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</si>
  <si>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</si>
  <si>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</si>
  <si>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</si>
  <si>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</si>
  <si>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</si>
  <si>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</si>
  <si>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</si>
  <si>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</si>
  <si>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</si>
  <si>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</si>
  <si>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</si>
  <si>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</si>
  <si>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</si>
  <si>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</si>
  <si>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</si>
  <si>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</si>
  <si>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</si>
  <si>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</si>
  <si>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</si>
  <si>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</si>
  <si>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</si>
  <si>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</si>
  <si>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</si>
  <si>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</si>
  <si>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</si>
  <si>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</si>
  <si>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</si>
  <si>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</si>
  <si>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</si>
  <si>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</si>
  <si>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</si>
  <si>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</si>
  <si>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</si>
  <si>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</si>
  <si>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</si>
  <si>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</si>
  <si>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</si>
  <si>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</si>
  <si>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</si>
  <si>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</si>
  <si>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</si>
  <si>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</si>
  <si>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</si>
  <si>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</si>
  <si>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</si>
  <si>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</si>
  <si>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</si>
  <si>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</si>
  <si>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</si>
  <si>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</si>
  <si>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</si>
  <si>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</si>
  <si>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</si>
  <si>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</si>
  <si>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</si>
  <si>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</si>
  <si>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</si>
  <si>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</si>
  <si>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</si>
  <si>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</si>
  <si>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</si>
  <si>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</si>
  <si>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</si>
  <si>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</si>
  <si>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</si>
  <si>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</si>
  <si>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</si>
  <si>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</si>
  <si>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</si>
  <si>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</si>
  <si>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</si>
  <si>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</si>
  <si>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</si>
  <si>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</si>
  <si>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</si>
  <si>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</si>
  <si>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</si>
  <si>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</si>
  <si>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</si>
  <si>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</si>
  <si>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</si>
  <si>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</si>
  <si>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</si>
  <si>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</si>
  <si>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</si>
  <si>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</si>
  <si>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</si>
  <si>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</si>
  <si>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</si>
  <si>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</si>
  <si>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</si>
  <si>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</si>
  <si>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</si>
  <si>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</si>
  <si>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</si>
  <si>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</si>
  <si>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</si>
  <si>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</si>
  <si>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</si>
  <si>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</si>
  <si>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</si>
  <si>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</si>
  <si>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</si>
  <si>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</si>
  <si>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</si>
  <si>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</si>
  <si>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</si>
  <si>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</si>
  <si>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</si>
  <si>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</si>
  <si>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</si>
  <si>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</si>
  <si>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</si>
  <si>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</si>
  <si>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</si>
  <si>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</si>
  <si>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</si>
  <si>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</si>
  <si>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</si>
  <si>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</si>
  <si>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</si>
  <si>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</si>
  <si>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</si>
  <si>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</si>
  <si>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</si>
  <si>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</si>
  <si>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</si>
  <si>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</si>
  <si>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</si>
  <si>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</si>
  <si>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</si>
  <si>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</si>
  <si>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</si>
  <si>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</si>
  <si>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</si>
  <si>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</si>
  <si>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</si>
  <si>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</si>
  <si>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</si>
  <si>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</si>
  <si>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</si>
  <si>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</si>
  <si>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</si>
  <si>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</si>
  <si>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</si>
  <si>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</si>
  <si>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</si>
  <si>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</si>
  <si>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</si>
  <si>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</si>
  <si>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</si>
  <si>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</si>
  <si>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</si>
  <si>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</si>
  <si>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</si>
  <si>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</si>
  <si>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</si>
  <si>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</si>
  <si>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</si>
  <si>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</si>
  <si>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</si>
  <si>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</si>
  <si>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</si>
  <si>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</si>
  <si>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</si>
  <si>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</si>
  <si>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</si>
  <si>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</si>
  <si>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</si>
  <si>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</si>
  <si>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</si>
  <si>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</si>
  <si>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</si>
  <si>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</si>
  <si>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</si>
  <si>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</si>
  <si>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</si>
  <si>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</si>
  <si>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</si>
  <si>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</si>
  <si>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</si>
  <si>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</si>
  <si>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</si>
  <si>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</si>
  <si>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</si>
  <si>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</si>
  <si>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</si>
  <si>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</si>
  <si>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</si>
  <si>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</si>
  <si>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</si>
  <si>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</si>
  <si>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</si>
  <si>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</si>
  <si>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</si>
  <si>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</si>
  <si>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</si>
  <si>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</si>
  <si>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</si>
  <si>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</si>
  <si>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</si>
  <si>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</si>
  <si>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</si>
  <si>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</si>
  <si>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</si>
  <si>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</si>
  <si>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</si>
  <si>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</si>
  <si>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</si>
  <si>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</si>
  <si>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</si>
  <si>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</si>
  <si>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</si>
  <si>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</si>
  <si>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</si>
  <si>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</si>
  <si>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</si>
  <si>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</si>
  <si>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</si>
  <si>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</si>
  <si>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</si>
  <si>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</si>
  <si>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</si>
  <si>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</si>
  <si>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</si>
  <si>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</si>
  <si>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</si>
  <si>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</si>
  <si>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</si>
  <si>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</si>
  <si>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</si>
  <si>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</si>
  <si>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</si>
  <si>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</si>
  <si>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</si>
  <si>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</si>
  <si>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</si>
  <si>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</si>
  <si>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</si>
  <si>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</si>
  <si>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</si>
  <si>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</si>
  <si>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</si>
  <si>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</si>
  <si>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</si>
  <si>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</si>
  <si>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</si>
  <si>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</si>
  <si>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</si>
  <si>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</si>
  <si>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</si>
  <si>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</si>
  <si>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</si>
  <si>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</si>
  <si>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</si>
  <si>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</si>
  <si>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</si>
  <si>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</si>
  <si>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</si>
  <si>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</si>
  <si>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</si>
  <si>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</si>
  <si>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</si>
  <si>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</si>
  <si>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</si>
  <si>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</si>
  <si>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</si>
  <si>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</si>
  <si>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</si>
  <si>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</si>
  <si>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</si>
  <si>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</si>
  <si>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</si>
  <si>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</si>
  <si>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</si>
  <si>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</si>
  <si>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</si>
  <si>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</si>
  <si>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</si>
  <si>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</si>
  <si>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</si>
  <si>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</si>
  <si>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</si>
  <si>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</si>
  <si>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</si>
  <si>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</si>
  <si>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</si>
  <si>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</si>
  <si>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</si>
  <si>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</si>
  <si>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</si>
  <si>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</si>
  <si>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</si>
  <si>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</si>
  <si>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</si>
  <si>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</si>
  <si>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</si>
  <si>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</si>
  <si>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</si>
  <si>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</si>
  <si>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</si>
  <si>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</si>
  <si>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</si>
  <si>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</si>
  <si>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</si>
  <si>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</si>
  <si>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</si>
  <si>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</si>
  <si>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</si>
  <si>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</si>
  <si>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</si>
  <si>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</si>
  <si>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</si>
  <si>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</si>
  <si>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</si>
  <si>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</si>
  <si>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</si>
  <si>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</si>
  <si>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</si>
  <si>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</si>
  <si>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</si>
  <si>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</si>
  <si>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</si>
  <si>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</si>
  <si>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</si>
  <si>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</si>
  <si>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</si>
  <si>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</si>
  <si>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</si>
  <si>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</si>
  <si>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</si>
  <si>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</si>
  <si>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</si>
  <si>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</si>
  <si>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</si>
  <si>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</si>
  <si>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</si>
  <si>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</si>
  <si>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</si>
  <si>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</si>
  <si>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</si>
  <si>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</si>
  <si>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</si>
  <si>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</si>
  <si>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</si>
  <si>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</si>
  <si>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</si>
  <si>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</si>
  <si>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</si>
  <si>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</si>
  <si>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</si>
  <si>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</si>
  <si>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</si>
  <si>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</si>
  <si>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</si>
  <si>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</si>
  <si>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</si>
  <si>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</si>
  <si>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</si>
  <si>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</si>
  <si>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</si>
  <si>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</si>
  <si>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</si>
  <si>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</si>
  <si>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</si>
  <si>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</si>
  <si>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</si>
  <si>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</si>
  <si>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</si>
  <si>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</si>
  <si>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</si>
  <si>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</si>
  <si>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</si>
  <si>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</si>
  <si>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</si>
  <si>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</si>
  <si>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</si>
  <si>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</si>
  <si>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</si>
  <si>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</si>
  <si>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</si>
  <si>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</si>
  <si>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</si>
  <si>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</si>
  <si>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</si>
  <si>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</si>
  <si>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</si>
  <si>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</si>
  <si>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</si>
  <si>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</si>
  <si>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</si>
  <si>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</si>
  <si>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</si>
  <si>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</si>
  <si>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</si>
  <si>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</si>
  <si>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</si>
  <si>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</si>
  <si>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</si>
  <si>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</si>
  <si>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</si>
  <si>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</si>
  <si>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</si>
  <si>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</si>
  <si>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</si>
  <si>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</si>
  <si>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</si>
  <si>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</si>
  <si>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</si>
  <si>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</si>
  <si>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</si>
  <si>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</si>
  <si>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</si>
  <si>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</si>
  <si>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</si>
  <si>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</si>
  <si>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</si>
  <si>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</si>
  <si>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</si>
  <si>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</si>
  <si>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</si>
  <si>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</si>
  <si>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</si>
  <si>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</si>
  <si>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</si>
  <si>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</si>
  <si>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</si>
  <si>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</si>
  <si>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</si>
  <si>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</si>
  <si>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</si>
  <si>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</si>
  <si>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</si>
  <si>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</si>
  <si>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</si>
  <si>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</si>
  <si>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</si>
  <si>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</si>
  <si>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</si>
  <si>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</si>
  <si>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</si>
  <si>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</si>
  <si>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</si>
  <si>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</si>
  <si>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</si>
  <si>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</si>
  <si>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</si>
  <si>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</si>
  <si>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</si>
  <si>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</si>
  <si>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</si>
  <si>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</si>
  <si>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</si>
  <si>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</si>
  <si>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</si>
  <si>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</si>
  <si>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</si>
  <si>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</si>
  <si>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</si>
  <si>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</si>
  <si>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</si>
  <si>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</si>
  <si>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</si>
  <si>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</si>
  <si>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</si>
  <si>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</si>
  <si>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</si>
  <si>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</si>
  <si>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</si>
  <si>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</si>
  <si>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</si>
  <si>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</si>
  <si>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</si>
  <si>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</si>
  <si>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</si>
  <si>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</si>
  <si>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</si>
  <si>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</si>
  <si>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</si>
  <si>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</si>
  <si>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</si>
  <si>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</si>
  <si>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</si>
  <si>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</si>
  <si>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</si>
  <si>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</si>
  <si>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</si>
  <si>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</si>
  <si>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</si>
  <si>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</si>
  <si>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</si>
  <si>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</si>
  <si>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</si>
  <si>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</si>
  <si>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</si>
  <si>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</si>
  <si>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</si>
  <si>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</si>
  <si>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</si>
  <si>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</si>
  <si>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</si>
  <si>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</si>
  <si>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</si>
  <si>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</si>
  <si>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</si>
  <si>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</si>
  <si>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</si>
  <si>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</si>
  <si>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</si>
  <si>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</si>
  <si>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</si>
  <si>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</si>
  <si>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</si>
  <si>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</si>
  <si>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</si>
  <si>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</si>
  <si>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</si>
  <si>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</si>
  <si>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</si>
  <si>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</si>
  <si>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</si>
  <si>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</si>
  <si>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</si>
  <si>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</si>
  <si>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</si>
  <si>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</si>
  <si>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</si>
  <si>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</si>
  <si>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</si>
  <si>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</si>
  <si>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</si>
  <si>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</si>
  <si>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</si>
  <si>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</si>
  <si>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</si>
  <si>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</si>
  <si>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</si>
  <si>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</si>
  <si>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</si>
  <si>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</si>
  <si>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</si>
  <si>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</si>
  <si>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</si>
  <si>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</si>
  <si>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</si>
  <si>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</si>
  <si>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</si>
  <si>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</si>
  <si>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</si>
  <si>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</si>
  <si>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</si>
  <si>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</si>
  <si>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</si>
  <si>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</si>
  <si>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</si>
  <si>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</si>
  <si>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</si>
  <si>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</si>
  <si>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</si>
  <si>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</si>
  <si>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</si>
  <si>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</si>
  <si>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</si>
  <si>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</si>
  <si>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</si>
  <si>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</si>
  <si>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</si>
  <si>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</si>
  <si>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</si>
  <si>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</si>
  <si>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</si>
  <si>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</si>
  <si>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</si>
  <si>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</si>
  <si>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</si>
  <si>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</si>
  <si>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</si>
  <si>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</si>
  <si>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</si>
  <si>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</si>
  <si>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</si>
  <si>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</si>
  <si>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</si>
  <si>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</si>
  <si>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</si>
  <si>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</si>
  <si>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</si>
  <si>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</si>
  <si>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</si>
  <si>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</si>
  <si>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</si>
  <si>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</si>
  <si>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</si>
  <si>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</si>
  <si>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</si>
  <si>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</si>
  <si>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</si>
  <si>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</si>
  <si>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</si>
  <si>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</si>
  <si>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</si>
  <si>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</si>
  <si>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</si>
  <si>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</si>
  <si>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</si>
  <si>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</si>
  <si>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</si>
  <si>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</si>
  <si>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</si>
  <si>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</si>
  <si>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</si>
  <si>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</si>
  <si>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</si>
  <si>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</si>
  <si>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</si>
  <si>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</si>
  <si>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</si>
  <si>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</si>
  <si>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</si>
  <si>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</si>
  <si>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</si>
  <si>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</si>
  <si>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</si>
  <si>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</si>
  <si>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</si>
  <si>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</si>
  <si>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</si>
  <si>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</si>
  <si>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</si>
  <si>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</si>
  <si>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</si>
  <si>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</si>
  <si>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</si>
  <si>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</si>
  <si>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</si>
  <si>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</si>
  <si>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</si>
  <si>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</si>
  <si>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</si>
  <si>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</si>
  <si>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</si>
  <si>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</si>
  <si>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</si>
  <si>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</si>
  <si>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</si>
  <si>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</si>
  <si>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</si>
  <si>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</si>
  <si>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</si>
  <si>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</si>
  <si>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</si>
  <si>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</si>
  <si>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</si>
  <si>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</si>
  <si>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</si>
  <si>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</si>
  <si>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</si>
  <si>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</si>
  <si>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</si>
  <si>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</si>
  <si>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</si>
  <si>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</si>
  <si>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</si>
  <si>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</si>
  <si>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</si>
  <si>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</si>
  <si>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</si>
  <si>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</si>
  <si>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</si>
  <si>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</si>
  <si>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</si>
  <si>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</si>
  <si>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</si>
  <si>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</si>
  <si>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</si>
  <si>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</si>
  <si>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</si>
  <si>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</si>
  <si>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</si>
  <si>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</si>
  <si>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</si>
  <si>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</si>
  <si>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</si>
  <si>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</si>
  <si>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</si>
  <si>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</si>
  <si>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</si>
  <si>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</si>
  <si>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</si>
  <si>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</si>
  <si>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</si>
  <si>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</si>
  <si>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</si>
  <si>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</si>
  <si>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</si>
  <si>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</si>
  <si>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</si>
  <si>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</si>
  <si>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</si>
  <si>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</si>
  <si>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</si>
  <si>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</si>
  <si>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</si>
  <si>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</si>
  <si>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</si>
  <si>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</si>
  <si>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</si>
  <si>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</si>
  <si>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</si>
  <si>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</si>
  <si>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</si>
  <si>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</si>
  <si>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</si>
  <si>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</si>
  <si>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</si>
  <si>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</si>
  <si>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</si>
  <si>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</si>
  <si>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</si>
  <si>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</si>
  <si>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</si>
  <si>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</si>
  <si>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</si>
  <si>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</si>
  <si>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</si>
  <si>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</si>
  <si>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</si>
  <si>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</si>
  <si>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</si>
  <si>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</si>
  <si>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</si>
  <si>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</si>
  <si>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</si>
  <si>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</si>
  <si>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</si>
  <si>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</si>
  <si>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</si>
  <si>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</si>
  <si>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</si>
  <si>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</si>
  <si>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</si>
  <si>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</si>
  <si>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</si>
  <si>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</si>
  <si>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</si>
  <si>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</si>
  <si>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</si>
  <si>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</si>
  <si>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</si>
  <si>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</si>
  <si>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</si>
  <si>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</si>
  <si>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</si>
  <si>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</si>
  <si>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</si>
  <si>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</si>
  <si>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</si>
  <si>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</si>
  <si>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</si>
  <si>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</si>
  <si>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</si>
  <si>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</si>
  <si>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</si>
  <si>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</si>
  <si>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</si>
  <si>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</si>
  <si>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</si>
  <si>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</si>
  <si>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</si>
  <si>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</si>
  <si>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</si>
  <si>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</si>
  <si>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</si>
  <si>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</si>
  <si>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</si>
  <si>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</si>
  <si>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</si>
  <si>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</si>
  <si>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</si>
  <si>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</si>
  <si>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</si>
  <si>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</si>
  <si>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</si>
  <si>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</si>
  <si>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</si>
  <si>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</si>
  <si>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</si>
  <si>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</si>
  <si>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</si>
  <si>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</si>
  <si>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</si>
  <si>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</si>
  <si>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</si>
  <si>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</si>
  <si>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</si>
  <si>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</si>
  <si>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</si>
  <si>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</si>
  <si>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</si>
  <si>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</si>
  <si>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</si>
  <si>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</si>
  <si>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</si>
  <si>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</si>
  <si>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</si>
  <si>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</si>
  <si>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</si>
  <si>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</si>
  <si>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</si>
  <si>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</si>
  <si>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</si>
  <si>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</si>
  <si>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</si>
  <si>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</si>
  <si>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</si>
  <si>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</si>
  <si>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</si>
  <si>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</si>
  <si>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</si>
  <si>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</si>
  <si>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</si>
  <si>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</si>
  <si>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</si>
  <si>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</si>
  <si>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</si>
  <si>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</si>
  <si>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</si>
  <si>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</si>
  <si>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</si>
  <si>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</si>
  <si>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</si>
  <si>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</si>
  <si>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</si>
  <si>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</si>
  <si>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</si>
  <si>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</si>
  <si>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</si>
  <si>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</si>
  <si>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</si>
  <si>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</si>
  <si>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</si>
  <si>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</si>
  <si>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</si>
  <si>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</si>
  <si>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</si>
  <si>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</si>
  <si>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</si>
  <si>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</si>
  <si>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</si>
  <si>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</si>
  <si>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</si>
  <si>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</si>
  <si>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</si>
  <si>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</si>
  <si>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</si>
  <si>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</si>
  <si>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</si>
  <si>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</si>
  <si>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</si>
  <si>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</si>
  <si>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</si>
  <si>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</si>
  <si>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</si>
  <si>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</si>
  <si>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</si>
  <si>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</si>
  <si>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</si>
  <si>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</si>
  <si>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</si>
  <si>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</si>
  <si>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</si>
  <si>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</si>
  <si>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</si>
  <si>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</si>
  <si>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</si>
  <si>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</si>
  <si>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</si>
  <si>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</si>
  <si>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</si>
  <si>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</si>
  <si>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</si>
  <si>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</si>
  <si>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</si>
  <si>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</si>
  <si>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</si>
  <si>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</si>
  <si>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</si>
  <si>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</si>
  <si>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</si>
  <si>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</si>
  <si>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</si>
  <si>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</si>
  <si>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</si>
  <si>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</si>
  <si>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</si>
  <si>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</si>
  <si>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</si>
  <si>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</si>
  <si>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</si>
  <si>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</si>
  <si>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</si>
  <si>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</si>
  <si>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</si>
  <si>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</si>
  <si>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</si>
  <si>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</si>
  <si>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</si>
  <si>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</si>
  <si>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</si>
  <si>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</si>
  <si>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</si>
  <si>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</si>
  <si>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</si>
  <si>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</si>
  <si>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</si>
  <si>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</si>
  <si>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</si>
  <si>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</si>
  <si>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</si>
  <si>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</si>
  <si>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</si>
  <si>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</si>
  <si>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</si>
  <si>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</si>
  <si>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</si>
  <si>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</si>
  <si>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</si>
  <si>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</si>
  <si>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</si>
  <si>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</si>
  <si>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</si>
  <si>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</si>
  <si>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</si>
  <si>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</si>
  <si>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</si>
  <si>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</si>
  <si>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</si>
  <si>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</si>
  <si>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</si>
  <si>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</si>
  <si>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</si>
  <si>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</si>
  <si>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</si>
  <si>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</si>
  <si>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</si>
  <si>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</si>
  <si>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</si>
  <si>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</si>
  <si>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</si>
  <si>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</si>
  <si>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</si>
  <si>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</si>
  <si>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</si>
  <si>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</si>
  <si>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</si>
  <si>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</si>
  <si>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</si>
  <si>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</si>
  <si>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</si>
  <si>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</si>
  <si>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</si>
  <si>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</si>
  <si>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</si>
  <si>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</si>
  <si>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</si>
  <si>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</si>
  <si>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</si>
  <si>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</si>
  <si>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</si>
  <si>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</si>
  <si>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</si>
  <si>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</si>
  <si>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</si>
  <si>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</si>
  <si>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</si>
  <si>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</si>
  <si>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</si>
  <si>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</si>
  <si>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</si>
  <si>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</si>
  <si>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</si>
  <si>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</si>
  <si>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</si>
  <si>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</si>
  <si>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</si>
  <si>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</si>
  <si>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</si>
  <si>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</si>
  <si>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</si>
  <si>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</si>
  <si>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</si>
  <si>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</si>
  <si>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</si>
  <si>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</si>
  <si>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</si>
  <si>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</si>
  <si>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</si>
  <si>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</si>
  <si>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</si>
  <si>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</si>
  <si>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</si>
  <si>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</si>
  <si>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</si>
  <si>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</si>
  <si>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</si>
  <si>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</si>
  <si>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</si>
  <si>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</si>
  <si>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</si>
  <si>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</si>
  <si>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</si>
  <si>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</si>
  <si>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</si>
  <si>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</si>
  <si>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</si>
  <si>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</si>
  <si>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</si>
  <si>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</si>
  <si>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</si>
  <si>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</si>
  <si>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</si>
  <si>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</si>
  <si>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</si>
  <si>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</si>
  <si>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</si>
  <si>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</si>
  <si>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</si>
  <si>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</si>
  <si>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</si>
  <si>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</si>
  <si>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</si>
  <si>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</si>
  <si>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</si>
  <si>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</si>
  <si>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</si>
  <si>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</si>
  <si>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</si>
  <si>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</si>
  <si>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</si>
  <si>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</si>
  <si>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</si>
  <si>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</si>
  <si>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</si>
  <si>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</si>
  <si>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</si>
  <si>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</si>
  <si>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</si>
  <si>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</si>
  <si>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</si>
  <si>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</si>
  <si>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</si>
  <si>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</si>
  <si>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</si>
  <si>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</si>
  <si>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</si>
  <si>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</si>
  <si>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</si>
  <si>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</si>
  <si>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</si>
  <si>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</si>
  <si>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</si>
  <si>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</si>
  <si>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</si>
  <si>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</si>
  <si>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</si>
  <si>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</si>
  <si>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</si>
  <si>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</si>
  <si>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</si>
  <si>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</si>
  <si>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</si>
  <si>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</si>
  <si>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</si>
  <si>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</si>
  <si>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</si>
  <si>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</si>
  <si>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</si>
  <si>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</si>
  <si>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</si>
  <si>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</si>
  <si>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</si>
  <si>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</si>
  <si>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</si>
  <si>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</si>
  <si>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</si>
  <si>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</si>
  <si>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</si>
  <si>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</si>
  <si>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</si>
  <si>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</si>
  <si>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</si>
  <si>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</si>
  <si>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</si>
  <si>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</si>
  <si>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</si>
  <si>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</si>
  <si>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</si>
  <si>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</si>
  <si>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</si>
  <si>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</si>
  <si>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</si>
  <si>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</si>
  <si>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</si>
  <si>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</si>
  <si>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</si>
  <si>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</si>
  <si>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</si>
  <si>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</si>
  <si>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</si>
  <si>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</si>
  <si>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</si>
  <si>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</si>
  <si>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</si>
  <si>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</si>
  <si>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</si>
  <si>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</si>
  <si>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</si>
  <si>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</si>
  <si>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</si>
  <si>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</si>
  <si>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</si>
  <si>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</si>
  <si>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</si>
  <si>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</si>
  <si>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</si>
  <si>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</si>
  <si>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</si>
  <si>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</si>
  <si>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</si>
  <si>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</si>
  <si>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</si>
  <si>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</si>
  <si>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</si>
  <si>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</si>
  <si>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</si>
  <si>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</si>
  <si>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</si>
  <si>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</si>
  <si>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</si>
  <si>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</si>
  <si>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</si>
  <si>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</si>
  <si>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</si>
  <si>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</si>
  <si>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</si>
  <si>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</si>
  <si>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</si>
  <si>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</si>
  <si>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</si>
  <si>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</si>
  <si>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</si>
  <si>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</si>
  <si>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</si>
  <si>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</si>
  <si>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</si>
  <si>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</si>
  <si>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</si>
  <si>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</si>
  <si>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</si>
  <si>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</si>
  <si>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</si>
  <si>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</si>
  <si>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</si>
  <si>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</si>
  <si>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</si>
  <si>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</si>
  <si>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</si>
  <si>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</si>
  <si>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</si>
  <si>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</si>
  <si>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</si>
  <si>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</si>
  <si>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</si>
  <si>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</si>
  <si>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</si>
  <si>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</si>
  <si>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</si>
  <si>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</si>
  <si>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</si>
  <si>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</si>
  <si>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</si>
  <si>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</si>
  <si>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</si>
  <si>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</si>
  <si>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</si>
  <si>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</si>
  <si>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</si>
  <si>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</si>
  <si>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</si>
  <si>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</si>
  <si>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</si>
  <si>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</si>
  <si>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</si>
  <si>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</si>
  <si>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</si>
  <si>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</si>
  <si>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</si>
  <si>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</si>
  <si>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</si>
  <si>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</si>
  <si>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</si>
  <si>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</si>
  <si>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</si>
  <si>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</si>
  <si>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</si>
  <si>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</si>
  <si>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</si>
  <si>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</si>
  <si>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</si>
  <si>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</si>
  <si>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</si>
  <si>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</si>
  <si>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</si>
  <si>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</si>
  <si>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</si>
  <si>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</si>
  <si>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</si>
  <si>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</si>
  <si>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</si>
  <si>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</si>
  <si>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</si>
  <si>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</si>
  <si>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</si>
  <si>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</si>
  <si>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</si>
  <si>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</si>
  <si>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</si>
  <si>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</si>
  <si>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</si>
  <si>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</si>
  <si>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</si>
  <si>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</si>
  <si>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</si>
  <si>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</si>
  <si>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</si>
  <si>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</si>
  <si>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</si>
  <si>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</si>
  <si>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</si>
  <si>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</si>
  <si>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</si>
  <si>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</si>
  <si>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</si>
  <si>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</si>
  <si>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</si>
  <si>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</si>
  <si>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</si>
  <si>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</si>
  <si>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</si>
  <si>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</si>
  <si>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</si>
  <si>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</si>
  <si>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</si>
  <si>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</si>
  <si>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</si>
  <si>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</si>
  <si>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</si>
  <si>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</si>
  <si>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</si>
  <si>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</si>
  <si>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</si>
  <si>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</si>
  <si>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</si>
  <si>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</si>
  <si>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</si>
  <si>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</si>
  <si>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</si>
  <si>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</si>
  <si>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</si>
  <si>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</si>
  <si>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</si>
  <si>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</si>
  <si>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</si>
  <si>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</si>
  <si>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</si>
  <si>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</si>
  <si>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</si>
  <si>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</si>
  <si>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</si>
  <si>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</si>
  <si>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</si>
  <si>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</si>
  <si>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</si>
  <si>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</si>
  <si>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</si>
  <si>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</si>
  <si>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</si>
  <si>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</si>
  <si>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</si>
  <si>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</si>
  <si>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</si>
  <si>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</si>
  <si>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</si>
  <si>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</si>
  <si>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</si>
  <si>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</si>
  <si>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</si>
  <si>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</si>
  <si>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</si>
  <si>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</si>
  <si>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</si>
  <si>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</si>
  <si>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</si>
  <si>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</si>
  <si>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</si>
  <si>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</si>
  <si>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</si>
  <si>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</si>
  <si>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</si>
  <si>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</si>
  <si>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</si>
  <si>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</si>
  <si>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</si>
  <si>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</si>
  <si>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</si>
  <si>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</si>
  <si>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</si>
  <si>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</si>
  <si>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</si>
  <si>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</si>
  <si>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</si>
  <si>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</si>
  <si>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</si>
  <si>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</si>
  <si>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</si>
  <si>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</si>
  <si>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</si>
  <si>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</si>
  <si>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</si>
  <si>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</si>
  <si>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</si>
  <si>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</si>
  <si>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</si>
  <si>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</si>
  <si>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</si>
  <si>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</si>
  <si>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</si>
  <si>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</si>
  <si>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</si>
  <si>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</si>
  <si>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</si>
  <si>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</si>
  <si>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</si>
  <si>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</si>
  <si>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</si>
  <si>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</si>
  <si>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</si>
  <si>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</si>
  <si>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</si>
  <si>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</si>
  <si>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</si>
  <si>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</si>
  <si>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</si>
  <si>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</si>
  <si>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</si>
  <si>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</si>
  <si>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</si>
  <si>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</si>
  <si>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</si>
  <si>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</si>
  <si>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</si>
  <si>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</si>
  <si>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</si>
  <si>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</si>
  <si>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</si>
  <si>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</si>
  <si>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</si>
  <si>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</si>
  <si>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</si>
  <si>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</si>
  <si>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</si>
  <si>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</si>
  <si>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</si>
  <si>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</si>
  <si>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</si>
  <si>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</si>
  <si>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</si>
  <si>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</si>
  <si>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</si>
  <si>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</si>
  <si>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</si>
  <si>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</si>
  <si>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</si>
  <si>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</si>
  <si>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</si>
  <si>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</si>
  <si>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</si>
  <si>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</si>
  <si>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</si>
  <si>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</si>
  <si>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</si>
  <si>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</si>
  <si>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</si>
  <si>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</si>
  <si>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</si>
  <si>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</si>
  <si>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</si>
  <si>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</si>
  <si>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</si>
  <si>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</si>
  <si>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</si>
  <si>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</si>
  <si>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</si>
  <si>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</si>
  <si>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</si>
  <si>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</si>
  <si>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</si>
  <si>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</si>
  <si>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</si>
  <si>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</si>
  <si>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</si>
  <si>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</si>
  <si>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</si>
  <si>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</si>
  <si>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</si>
  <si>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</si>
  <si>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</si>
  <si>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</si>
  <si>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</si>
  <si>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</si>
  <si>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</si>
  <si>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</si>
  <si>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</si>
  <si>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</si>
  <si>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</si>
  <si>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</si>
  <si>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</si>
  <si>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</si>
  <si>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</si>
  <si>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</si>
  <si>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</si>
  <si>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</si>
  <si>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</si>
  <si>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</si>
  <si>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</si>
  <si>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</si>
  <si>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</si>
  <si>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</si>
  <si>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</si>
  <si>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</si>
  <si>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</si>
  <si>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</si>
  <si>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</si>
  <si>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</si>
  <si>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</si>
  <si>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</si>
  <si>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</si>
  <si>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</si>
  <si>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</si>
  <si>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</si>
  <si>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</si>
  <si>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</si>
  <si>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</si>
  <si>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</si>
  <si>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</si>
  <si>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</si>
  <si>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</si>
  <si>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</si>
  <si>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</si>
  <si>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</si>
  <si>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</si>
  <si>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</si>
  <si>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</si>
  <si>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</si>
  <si>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</si>
  <si>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</si>
  <si>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</si>
  <si>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</si>
  <si>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</si>
  <si>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</si>
  <si>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</si>
  <si>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</si>
  <si>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</si>
  <si>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</si>
  <si>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</si>
  <si>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</si>
  <si>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</si>
  <si>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</si>
  <si>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</si>
  <si>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</si>
  <si>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</si>
  <si>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</si>
  <si>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</si>
  <si>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</si>
  <si>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</si>
  <si>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</si>
  <si>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</si>
  <si>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</si>
  <si>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</si>
  <si>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</si>
  <si>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</si>
  <si>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</si>
  <si>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</si>
  <si>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</si>
  <si>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</si>
  <si>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</si>
  <si>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</si>
  <si>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</si>
  <si>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</si>
  <si>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</si>
  <si>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</si>
  <si>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</si>
  <si>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</si>
  <si>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</si>
  <si>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</si>
  <si>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</si>
  <si>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</si>
  <si>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</si>
  <si>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</si>
  <si>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</si>
  <si>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</si>
  <si>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</si>
  <si>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</si>
  <si>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</si>
  <si>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</si>
  <si>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</si>
  <si>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</si>
  <si>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</si>
  <si>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</si>
  <si>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</si>
  <si>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</si>
  <si>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</si>
  <si>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</si>
  <si>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</si>
  <si>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</si>
  <si>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</si>
  <si>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</si>
  <si>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</si>
  <si>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</si>
  <si>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</si>
  <si>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</si>
  <si>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</si>
  <si>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</si>
  <si>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</si>
  <si>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</si>
  <si>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</si>
  <si>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</si>
  <si>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</si>
  <si>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</si>
  <si>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</si>
  <si>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</si>
  <si>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</si>
  <si>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</si>
  <si>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</si>
  <si>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</si>
  <si>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</si>
  <si>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</si>
  <si>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</si>
  <si>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</si>
  <si>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</si>
  <si>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</si>
  <si>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</si>
  <si>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</si>
  <si>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</si>
  <si>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</si>
  <si>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</si>
  <si>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</si>
  <si>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</si>
  <si>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</si>
  <si>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</si>
  <si>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</si>
  <si>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</si>
  <si>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</si>
  <si>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</si>
  <si>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</si>
  <si>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</si>
  <si>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</si>
  <si>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</si>
  <si>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</si>
  <si>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</si>
  <si>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</si>
  <si>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</si>
  <si>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</si>
  <si>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</si>
  <si>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</si>
  <si>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</si>
  <si>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</si>
  <si>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</si>
  <si>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</si>
  <si>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</si>
  <si>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</si>
  <si>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</si>
  <si>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</si>
  <si>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</si>
  <si>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</si>
  <si>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</si>
  <si>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</si>
  <si>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</si>
  <si>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</si>
  <si>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</si>
  <si>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</si>
  <si>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</si>
  <si>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</si>
  <si>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</si>
  <si>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</si>
  <si>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</si>
  <si>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</si>
  <si>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</si>
  <si>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</si>
  <si>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</si>
  <si>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</si>
  <si>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</si>
  <si>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</si>
  <si>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</si>
  <si>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</si>
  <si>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</si>
  <si>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</si>
  <si>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</si>
  <si>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</si>
  <si>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</si>
  <si>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</si>
  <si>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</si>
  <si>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</si>
  <si>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</si>
  <si>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</si>
  <si>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</si>
  <si>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</si>
  <si>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</si>
  <si>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</si>
  <si>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</si>
  <si>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</si>
  <si>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</si>
  <si>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</si>
  <si>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</si>
  <si>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</si>
  <si>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</si>
  <si>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</si>
  <si>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</si>
  <si>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</si>
  <si>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</si>
  <si>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</si>
  <si>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</si>
  <si>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</si>
  <si>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</si>
  <si>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</si>
  <si>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</si>
  <si>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</si>
  <si>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</si>
  <si>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</si>
  <si>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</si>
  <si>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</si>
  <si>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</si>
  <si>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</si>
  <si>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</si>
  <si>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</si>
  <si>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</si>
  <si>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</si>
  <si>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</si>
  <si>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</si>
  <si>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</si>
  <si>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</si>
  <si>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</si>
  <si>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</si>
  <si>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</si>
  <si>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</si>
  <si>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</si>
  <si>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</si>
  <si>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</si>
  <si>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</si>
  <si>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</si>
  <si>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</si>
  <si>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</si>
  <si>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</si>
  <si>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</si>
  <si>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</si>
  <si>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</si>
  <si>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</si>
  <si>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</si>
  <si>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</si>
  <si>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</si>
  <si>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</si>
  <si>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</si>
  <si>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</si>
  <si>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</si>
  <si>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</si>
  <si>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</si>
  <si>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</si>
  <si>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</si>
  <si>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</si>
  <si>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</si>
  <si>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</si>
  <si>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</si>
  <si>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</si>
  <si>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</si>
  <si>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</si>
  <si>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</si>
  <si>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</si>
  <si>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</si>
  <si>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</si>
  <si>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</si>
  <si>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</si>
  <si>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</si>
  <si>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</si>
  <si>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</si>
  <si>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</si>
  <si>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</si>
  <si>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</si>
  <si>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</si>
  <si>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</si>
  <si>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</si>
  <si>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</si>
  <si>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</si>
  <si>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</si>
  <si>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</si>
  <si>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</si>
  <si>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</si>
  <si>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</si>
  <si>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</si>
  <si>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</si>
  <si>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</si>
  <si>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</si>
  <si>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</si>
  <si>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</si>
  <si>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</si>
  <si>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</si>
  <si>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</si>
  <si>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</si>
  <si>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</si>
  <si>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</si>
  <si>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</si>
  <si>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</si>
  <si>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</si>
  <si>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</si>
  <si>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</si>
  <si>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</si>
  <si>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</si>
  <si>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</si>
  <si>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</si>
  <si>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</si>
  <si>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</si>
  <si>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</si>
  <si>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</si>
  <si>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</si>
  <si>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</si>
  <si>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</si>
  <si>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</si>
  <si>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</si>
  <si>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</si>
  <si>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</si>
  <si>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</si>
  <si>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</si>
  <si>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</si>
  <si>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</si>
  <si>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</si>
  <si>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</si>
  <si>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</si>
  <si>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</si>
  <si>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</si>
  <si>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</si>
  <si>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</si>
  <si>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</si>
  <si>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</si>
  <si>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</si>
  <si>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</si>
  <si>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</si>
  <si>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</si>
  <si>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</si>
  <si>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</si>
  <si>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</si>
  <si>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</si>
  <si>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</si>
  <si>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</si>
  <si>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</si>
  <si>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</si>
  <si>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</si>
  <si>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</si>
  <si>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</si>
  <si>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</si>
  <si>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</si>
  <si>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</si>
  <si>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</si>
  <si>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</si>
  <si>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</si>
  <si>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</si>
  <si>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</si>
  <si>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</si>
  <si>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</si>
  <si>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</si>
  <si>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</si>
  <si>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</si>
  <si>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</si>
  <si>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</si>
  <si>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</si>
  <si>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</si>
  <si>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</si>
  <si>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</si>
  <si>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</si>
  <si>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</si>
  <si>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</si>
  <si>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</si>
  <si>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</si>
  <si>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</si>
  <si>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</si>
  <si>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</si>
  <si>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</si>
  <si>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</si>
  <si>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</si>
  <si>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</si>
  <si>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</si>
  <si>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</si>
  <si>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</si>
  <si>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</si>
  <si>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</si>
  <si>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</si>
  <si>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</si>
  <si>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</si>
  <si>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</si>
  <si>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</si>
  <si>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</si>
  <si>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</si>
  <si>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</si>
  <si>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</si>
  <si>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</si>
  <si>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</si>
  <si>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</si>
  <si>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</si>
  <si>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</si>
  <si>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</si>
  <si>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</si>
  <si>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</si>
  <si>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</si>
  <si>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</si>
  <si>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</si>
  <si>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</si>
  <si>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</si>
  <si>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</si>
  <si>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</si>
  <si>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</si>
  <si>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</si>
  <si>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</si>
  <si>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</si>
  <si>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</si>
  <si>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</si>
  <si>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</si>
  <si>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</si>
  <si>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</si>
  <si>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</si>
  <si>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</si>
  <si>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</si>
  <si>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</si>
  <si>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</si>
  <si>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</si>
  <si>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</si>
  <si>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</si>
  <si>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</si>
  <si>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</si>
  <si>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</si>
  <si>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</si>
  <si>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</si>
  <si>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</si>
  <si>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</si>
  <si>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</si>
  <si>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</si>
  <si>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</si>
  <si>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</si>
  <si>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</si>
  <si>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</si>
  <si>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</si>
  <si>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</si>
  <si>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</si>
  <si>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</si>
  <si>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</si>
  <si>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</si>
  <si>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</si>
  <si>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</si>
  <si>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</si>
  <si>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</si>
  <si>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</si>
  <si>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</si>
  <si>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</si>
  <si>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</si>
  <si>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</si>
  <si>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</si>
  <si>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</si>
  <si>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</si>
  <si>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</si>
  <si>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</si>
  <si>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</si>
  <si>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</si>
  <si>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</si>
  <si>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</si>
  <si>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</si>
  <si>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</si>
  <si>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</si>
  <si>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</si>
  <si>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</si>
  <si>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</si>
  <si>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</si>
  <si>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</si>
  <si>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</si>
  <si>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</si>
  <si>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</si>
  <si>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</si>
  <si>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</si>
  <si>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</si>
  <si>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</si>
  <si>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</si>
  <si>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</si>
  <si>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</si>
  <si>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</si>
  <si>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</si>
  <si>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</si>
  <si>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</si>
  <si>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</si>
  <si>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</si>
  <si>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</si>
  <si>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</si>
  <si>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</si>
  <si>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</si>
  <si>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</si>
  <si>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</si>
  <si>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</si>
  <si>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</si>
  <si>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</si>
  <si>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</si>
  <si>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</si>
  <si>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</si>
  <si>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</si>
  <si>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</si>
  <si>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</si>
  <si>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</si>
  <si>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</si>
  <si>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</si>
  <si>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</si>
  <si>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</si>
  <si>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</si>
  <si>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</si>
  <si>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</si>
  <si>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</si>
  <si>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</si>
  <si>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</si>
  <si>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</si>
  <si>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</si>
  <si>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</si>
  <si>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</si>
  <si>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</si>
  <si>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</si>
  <si>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</si>
  <si>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</si>
  <si>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</si>
  <si>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</si>
  <si>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</si>
  <si>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</si>
  <si>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</si>
  <si>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</si>
  <si>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</si>
  <si>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</si>
  <si>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</si>
  <si>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</si>
  <si>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</si>
  <si>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</si>
  <si>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</si>
  <si>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</si>
  <si>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</si>
  <si>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</si>
  <si>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</si>
  <si>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</si>
  <si>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</si>
  <si>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</si>
  <si>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</si>
  <si>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</si>
  <si>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</si>
  <si>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</si>
  <si>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</si>
  <si>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</si>
  <si>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</si>
  <si>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</si>
  <si>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</si>
  <si>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</si>
  <si>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</si>
  <si>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</si>
  <si>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</si>
  <si>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</si>
  <si>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</si>
  <si>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</si>
  <si>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</si>
  <si>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</si>
  <si>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</si>
  <si>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</si>
  <si>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</si>
  <si>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</si>
  <si>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</si>
  <si>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</si>
  <si>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</si>
  <si>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</si>
  <si>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</si>
  <si>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</si>
  <si>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</si>
  <si>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</si>
  <si>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</si>
  <si>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</si>
  <si>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</si>
  <si>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</si>
  <si>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</si>
  <si>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</si>
  <si>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</si>
  <si>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</si>
  <si>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</si>
  <si>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</si>
  <si>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</si>
  <si>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</si>
  <si>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</si>
  <si>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</si>
  <si>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</si>
  <si>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</si>
  <si>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</si>
  <si>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</si>
  <si>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</si>
  <si>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</si>
  <si>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</si>
  <si>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</si>
  <si>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</si>
  <si>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</si>
  <si>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</si>
  <si>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</si>
  <si>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</si>
  <si>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</si>
  <si>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</si>
  <si>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</si>
  <si>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</si>
  <si>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</si>
  <si>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</si>
  <si>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</si>
  <si>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</si>
  <si>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</si>
  <si>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</si>
  <si>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</si>
  <si>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</si>
  <si>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</si>
  <si>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</si>
  <si>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</si>
  <si>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</si>
  <si>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</si>
  <si>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</si>
  <si>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</si>
  <si>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</si>
  <si>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</si>
  <si>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</si>
  <si>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</si>
  <si>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</si>
  <si>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</si>
  <si>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</si>
  <si>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</si>
  <si>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</si>
  <si>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</si>
  <si>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</si>
  <si>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</si>
  <si>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</si>
  <si>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</si>
  <si>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</si>
  <si>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</si>
  <si>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</si>
  <si>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</si>
  <si>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</si>
  <si>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</si>
  <si>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</si>
  <si>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</si>
  <si>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</si>
  <si>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</si>
  <si>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</si>
  <si>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</si>
  <si>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</si>
  <si>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</si>
  <si>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</si>
  <si>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</si>
  <si>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</si>
  <si>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</si>
  <si>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</si>
  <si>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</si>
  <si>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</si>
  <si>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</si>
  <si>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</si>
  <si>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</si>
  <si>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</si>
  <si>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</si>
  <si>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</si>
  <si>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</si>
  <si>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</si>
  <si>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</si>
  <si>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</si>
  <si>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</si>
  <si>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</si>
  <si>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</si>
  <si>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</si>
  <si>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</si>
  <si>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</si>
  <si>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</si>
  <si>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</si>
  <si>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</si>
  <si>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</si>
  <si>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</si>
  <si>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</si>
  <si>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</si>
  <si>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</si>
  <si>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</si>
  <si>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</si>
  <si>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</si>
  <si>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</si>
  <si>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</si>
  <si>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</si>
  <si>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</si>
  <si>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</si>
  <si>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</si>
  <si>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</si>
  <si>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</si>
  <si>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</si>
  <si>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</si>
  <si>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</si>
  <si>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</si>
  <si>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</si>
  <si>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</si>
  <si>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</si>
  <si>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</si>
  <si>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</si>
  <si>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</si>
  <si>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</si>
  <si>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</si>
  <si>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</si>
  <si>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</si>
  <si>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</si>
  <si>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</si>
  <si>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</si>
  <si>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</si>
  <si>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</si>
  <si>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</si>
  <si>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</si>
  <si>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</si>
  <si>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</si>
  <si>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</si>
  <si>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</si>
  <si>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</si>
  <si>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</si>
  <si>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</si>
  <si>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</si>
  <si>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</si>
  <si>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</si>
  <si>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</si>
  <si>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</si>
  <si>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</si>
  <si>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</si>
  <si>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</si>
  <si>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</si>
  <si>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</si>
  <si>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</si>
  <si>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</si>
  <si>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</si>
  <si>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</si>
  <si>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</si>
  <si>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</si>
  <si>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</si>
  <si>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</si>
  <si>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</si>
  <si>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</si>
  <si>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</si>
  <si>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</si>
  <si>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</si>
  <si>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</si>
  <si>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</si>
  <si>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</si>
  <si>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</si>
  <si>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</si>
  <si>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</si>
  <si>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</si>
  <si>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</si>
  <si>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</si>
  <si>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</si>
  <si>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</si>
  <si>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</si>
  <si>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</si>
  <si>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</si>
  <si>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</si>
  <si>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</si>
  <si>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</si>
  <si>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</si>
  <si>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</si>
  <si>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</si>
  <si>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</si>
  <si>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</si>
  <si>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</si>
  <si>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</si>
  <si>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</si>
  <si>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</si>
  <si>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</si>
  <si>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</si>
  <si>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</si>
  <si>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</si>
  <si>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</si>
  <si>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</si>
  <si>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</si>
  <si>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</si>
  <si>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</si>
  <si>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</si>
  <si>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</si>
  <si>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</si>
  <si>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</si>
  <si>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</si>
  <si>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</si>
  <si>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</si>
  <si>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</si>
  <si>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</si>
  <si>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</si>
  <si>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</si>
  <si>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</si>
  <si>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</si>
  <si>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</si>
  <si>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</si>
  <si>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</si>
  <si>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</si>
  <si>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</si>
  <si>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</si>
  <si>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</si>
  <si>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</si>
  <si>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</si>
  <si>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</si>
  <si>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</si>
  <si>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</si>
  <si>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</si>
  <si>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</si>
  <si>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</si>
  <si>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</si>
  <si>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</si>
  <si>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</si>
  <si>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</si>
  <si>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</si>
  <si>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</si>
  <si>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</si>
  <si>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</si>
  <si>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</si>
  <si>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</si>
  <si>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</si>
  <si>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</si>
  <si>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</si>
  <si>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</si>
  <si>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</si>
  <si>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</si>
  <si>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</si>
  <si>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</si>
  <si>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</si>
  <si>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</si>
  <si>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</si>
  <si>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</si>
  <si>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</si>
  <si>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</si>
  <si>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</si>
  <si>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</si>
  <si>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</si>
  <si>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</si>
  <si>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</si>
  <si>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</si>
  <si>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</si>
  <si>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</si>
  <si>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</si>
  <si>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</si>
  <si>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</si>
  <si>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</si>
  <si>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</si>
  <si>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</si>
  <si>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</si>
  <si>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</si>
  <si>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</si>
  <si>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</si>
  <si>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</si>
  <si>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</si>
  <si>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</si>
  <si>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</si>
  <si>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</si>
  <si>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</si>
  <si>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</si>
  <si>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</si>
  <si>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</si>
  <si>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</si>
  <si>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</si>
  <si>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</si>
  <si>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</si>
  <si>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</si>
  <si>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</si>
  <si>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</si>
  <si>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</si>
  <si>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</si>
  <si>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</si>
  <si>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</si>
  <si>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</si>
  <si>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</si>
  <si>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</si>
  <si>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</si>
  <si>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</si>
  <si>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</si>
  <si>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</si>
  <si>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</si>
  <si>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</si>
  <si>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</si>
  <si>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</si>
  <si>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</si>
  <si>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</si>
  <si>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</si>
  <si>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</si>
  <si>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</si>
  <si>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</si>
  <si>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</si>
  <si>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</si>
  <si>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</si>
  <si>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</si>
  <si>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</si>
  <si>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</si>
  <si>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</si>
  <si>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</si>
  <si>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</si>
  <si>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</si>
  <si>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</si>
  <si>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</si>
  <si>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</si>
  <si>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</si>
  <si>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</si>
  <si>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</si>
  <si>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</si>
  <si>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</si>
  <si>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</si>
  <si>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</si>
  <si>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</si>
  <si>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</si>
  <si>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</si>
  <si>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</si>
  <si>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</si>
  <si>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</si>
  <si>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</si>
  <si>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</si>
  <si>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</si>
  <si>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</si>
  <si>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</si>
  <si>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</si>
  <si>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</si>
  <si>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</si>
  <si>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</si>
  <si>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</si>
  <si>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</si>
  <si>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</si>
  <si>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</si>
  <si>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</si>
  <si>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</si>
  <si>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</si>
  <si>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</si>
  <si>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</si>
  <si>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</si>
  <si>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</si>
  <si>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</si>
  <si>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</si>
  <si>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</si>
  <si>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</si>
  <si>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</si>
  <si>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</si>
  <si>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</si>
  <si>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</si>
  <si>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</si>
  <si>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</si>
  <si>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</si>
  <si>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</si>
  <si>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</si>
  <si>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</si>
  <si>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</si>
  <si>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</si>
  <si>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</si>
  <si>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</si>
  <si>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</si>
  <si>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</si>
  <si>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</si>
  <si>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</si>
  <si>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</si>
  <si>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</si>
  <si>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</si>
  <si>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</si>
  <si>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</si>
  <si>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</si>
  <si>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</si>
  <si>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</si>
  <si>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</si>
  <si>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</si>
  <si>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</si>
  <si>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</si>
  <si>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</si>
  <si>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</si>
  <si>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</si>
  <si>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</si>
  <si>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</si>
  <si>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</si>
  <si>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</si>
  <si>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</si>
  <si>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</si>
  <si>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</si>
  <si>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</si>
  <si>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</si>
  <si>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</si>
  <si>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</si>
  <si>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</si>
  <si>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</si>
  <si>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</si>
  <si>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</si>
  <si>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</si>
  <si>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</si>
  <si>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</si>
  <si>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</si>
  <si>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</si>
  <si>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</si>
  <si>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</si>
  <si>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</si>
  <si>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</si>
  <si>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</si>
  <si>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</si>
  <si>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</si>
  <si>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</si>
  <si>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</si>
  <si>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</si>
  <si>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</si>
  <si>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</si>
  <si>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</si>
  <si>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</si>
  <si>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</si>
  <si>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</si>
  <si>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</si>
  <si>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</si>
  <si>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</si>
  <si>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</si>
  <si>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</si>
  <si>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</si>
  <si>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</si>
  <si>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</si>
  <si>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</si>
  <si>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</si>
  <si>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</si>
  <si>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</si>
  <si>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</si>
  <si>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</si>
  <si>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</si>
  <si>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</si>
  <si>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</si>
  <si>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</si>
  <si>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</si>
  <si>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</si>
  <si>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</si>
  <si>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</si>
  <si>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</si>
  <si>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</si>
  <si>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</si>
  <si>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</si>
  <si>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</si>
  <si>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</si>
  <si>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</si>
  <si>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</si>
  <si>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</si>
  <si>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</si>
  <si>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</si>
  <si>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</si>
  <si>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</si>
  <si>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</si>
  <si>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</si>
  <si>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</si>
  <si>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</si>
  <si>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</si>
  <si>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</si>
  <si>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</si>
  <si>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</si>
  <si>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</si>
  <si>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</si>
  <si>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</si>
  <si>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</si>
  <si>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</si>
  <si>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</si>
  <si>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</si>
  <si>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</si>
  <si>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</si>
  <si>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</si>
  <si>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</si>
  <si>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</si>
  <si>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</si>
  <si>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</si>
  <si>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</si>
  <si>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</si>
  <si>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</si>
  <si>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</si>
  <si>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</si>
  <si>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</si>
  <si>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</si>
  <si>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</si>
  <si>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</si>
  <si>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</si>
  <si>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</si>
  <si>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</si>
  <si>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</si>
  <si>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</si>
  <si>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</si>
  <si>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</si>
  <si>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</si>
  <si>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</si>
  <si>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</si>
  <si>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</si>
  <si>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</si>
  <si>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</si>
  <si>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</si>
  <si>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</si>
  <si>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</si>
  <si>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</si>
  <si>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</si>
  <si>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</si>
  <si>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</si>
  <si>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</si>
  <si>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</si>
  <si>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</si>
  <si>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</si>
  <si>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</si>
  <si>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</si>
  <si>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</si>
  <si>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</si>
  <si>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</si>
  <si>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</si>
  <si>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</si>
  <si>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</si>
  <si>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</si>
  <si>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</si>
  <si>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</si>
  <si>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</si>
  <si>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</si>
  <si>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</si>
  <si>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</si>
  <si>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</si>
  <si>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</si>
  <si>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</si>
  <si>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</si>
  <si>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</si>
  <si>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</si>
  <si>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</si>
  <si>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</si>
  <si>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</si>
  <si>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</si>
  <si>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</si>
  <si>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</si>
  <si>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</si>
  <si>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</si>
  <si>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</si>
  <si>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</si>
  <si>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</si>
  <si>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</si>
  <si>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</si>
  <si>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</si>
  <si>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</si>
  <si>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</si>
  <si>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</si>
  <si>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</si>
  <si>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</si>
  <si>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</si>
  <si>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</si>
  <si>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</si>
  <si>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</si>
  <si>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</si>
  <si>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</si>
  <si>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</si>
  <si>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</si>
  <si>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</si>
  <si>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</si>
  <si>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</si>
  <si>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</si>
  <si>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</si>
  <si>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</si>
  <si>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</si>
  <si>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</si>
  <si>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</si>
  <si>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</si>
  <si>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</si>
  <si>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</si>
  <si>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</si>
  <si>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</si>
  <si>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</si>
  <si>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</si>
  <si>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</si>
  <si>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</si>
  <si>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</si>
  <si>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</si>
  <si>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</si>
  <si>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</si>
  <si>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</si>
  <si>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</si>
  <si>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</si>
  <si>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</si>
  <si>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</si>
  <si>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</si>
  <si>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</si>
  <si>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</si>
  <si>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</si>
  <si>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</si>
  <si>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</si>
  <si>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</si>
  <si>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</si>
  <si>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</si>
  <si>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</si>
  <si>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</si>
  <si>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</si>
  <si>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</si>
  <si>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</si>
  <si>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</si>
  <si>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</si>
  <si>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</si>
  <si>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</si>
  <si>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</si>
  <si>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</si>
  <si>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</si>
  <si>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</si>
  <si>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</si>
  <si>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</si>
  <si>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</si>
  <si>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</si>
  <si>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</si>
  <si>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</si>
  <si>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</si>
  <si>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</si>
  <si>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</si>
  <si>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</si>
  <si>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</si>
  <si>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</si>
  <si>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</si>
  <si>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</si>
  <si>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</si>
  <si>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</si>
  <si>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</si>
  <si>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</si>
  <si>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</si>
  <si>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</si>
  <si>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</si>
  <si>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</si>
  <si>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</si>
  <si>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</si>
  <si>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</si>
  <si>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</si>
  <si>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</si>
  <si>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</si>
  <si>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</si>
  <si>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</si>
  <si>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</si>
  <si>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</si>
  <si>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</si>
  <si>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</si>
  <si>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</si>
  <si>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</si>
  <si>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</si>
  <si>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</si>
  <si>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</si>
  <si>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</si>
  <si>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</si>
  <si>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</si>
  <si>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</si>
  <si>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</si>
  <si>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</si>
  <si>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</si>
  <si>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</si>
  <si>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</si>
  <si>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</si>
  <si>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</si>
  <si>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</si>
  <si>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</si>
  <si>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</si>
  <si>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</si>
  <si>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</si>
  <si>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</si>
  <si>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</si>
  <si>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</si>
  <si>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</si>
  <si>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</si>
  <si>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</si>
  <si>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</si>
  <si>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</si>
  <si>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</si>
  <si>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</si>
  <si>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</si>
  <si>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</si>
  <si>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</si>
  <si>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</si>
  <si>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</si>
  <si>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</si>
  <si>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</si>
  <si>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</si>
  <si>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</si>
  <si>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</si>
  <si>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</si>
  <si>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</si>
  <si>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</si>
  <si>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</si>
  <si>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</si>
  <si>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</si>
  <si>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</si>
  <si>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</si>
  <si>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</si>
  <si>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</si>
  <si>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</si>
  <si>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</si>
  <si>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</si>
  <si>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</si>
  <si>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</si>
  <si>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</si>
  <si>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</si>
  <si>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</si>
  <si>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</si>
  <si>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</si>
  <si>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</si>
  <si>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</si>
  <si>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</si>
  <si>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</si>
  <si>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</si>
  <si>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</si>
  <si>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</si>
  <si>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</si>
  <si>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</si>
  <si>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</si>
  <si>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</si>
  <si>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</si>
  <si>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</si>
  <si>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</si>
  <si>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</si>
  <si>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</si>
  <si>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</si>
  <si>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</si>
  <si>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</si>
  <si>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</si>
  <si>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</si>
  <si>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</si>
  <si>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</si>
  <si>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</si>
  <si>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</si>
  <si>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</si>
  <si>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</si>
  <si>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</si>
  <si>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</si>
  <si>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</si>
  <si>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</si>
  <si>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</si>
  <si>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</si>
  <si>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</si>
  <si>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</si>
  <si>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</si>
  <si>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</si>
  <si>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</si>
  <si>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</si>
  <si>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</si>
  <si>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</si>
  <si>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</si>
  <si>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</si>
  <si>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</si>
  <si>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</si>
  <si>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</si>
  <si>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</si>
  <si>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</si>
  <si>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</si>
  <si>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</si>
  <si>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</si>
  <si>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</si>
  <si>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</si>
  <si>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</si>
  <si>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</si>
  <si>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</si>
  <si>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</si>
  <si>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</si>
  <si>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</si>
  <si>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</si>
  <si>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</si>
  <si>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</si>
  <si>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</si>
  <si>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</si>
  <si>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</si>
  <si>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</si>
  <si>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</si>
  <si>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</si>
  <si>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</si>
  <si>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</si>
  <si>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</si>
  <si>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</si>
  <si>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</si>
  <si>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</si>
  <si>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</si>
  <si>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</si>
  <si>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</si>
  <si>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</si>
  <si>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</si>
  <si>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</si>
  <si>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</si>
  <si>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</si>
  <si>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</si>
  <si>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</si>
  <si>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</si>
  <si>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</si>
  <si>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</si>
  <si>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</si>
  <si>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</si>
  <si>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</si>
  <si>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</si>
  <si>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</si>
  <si>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</si>
  <si>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</si>
  <si>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</si>
  <si>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</si>
  <si>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</si>
  <si>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</si>
  <si>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</si>
  <si>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</si>
  <si>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</si>
  <si>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</si>
  <si>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</si>
  <si>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</si>
  <si>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</si>
  <si>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</si>
  <si>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</si>
  <si>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</si>
  <si>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</si>
  <si>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</si>
  <si>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</si>
  <si>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</si>
  <si>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</si>
  <si>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</si>
  <si>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</si>
  <si>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</si>
  <si>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</si>
  <si>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</si>
  <si>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</si>
  <si>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</si>
  <si>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</si>
  <si>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</si>
  <si>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</si>
  <si>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</si>
  <si>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</si>
  <si>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</si>
  <si>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</si>
  <si>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</si>
  <si>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</si>
  <si>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</si>
  <si>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</si>
  <si>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</si>
  <si>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</si>
  <si>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</si>
  <si>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</si>
  <si>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</si>
  <si>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</si>
  <si>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</si>
  <si>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</si>
  <si>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</si>
  <si>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</si>
  <si>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</si>
  <si>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</si>
  <si>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</si>
  <si>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</si>
  <si>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</si>
  <si>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</si>
  <si>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</si>
  <si>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</si>
  <si>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</si>
  <si>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</si>
  <si>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</si>
  <si>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</si>
  <si>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</si>
  <si>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</si>
  <si>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</si>
  <si>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</si>
  <si>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</si>
  <si>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</si>
  <si>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</si>
  <si>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</si>
  <si>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</si>
  <si>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</si>
  <si>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</si>
  <si>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</si>
  <si>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</si>
  <si>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</si>
  <si>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</si>
  <si>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</si>
  <si>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</si>
  <si>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</si>
  <si>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</si>
  <si>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</si>
  <si>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</si>
  <si>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</si>
  <si>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</si>
  <si>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</si>
  <si>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</si>
  <si>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</si>
  <si>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</si>
  <si>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</si>
  <si>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</si>
  <si>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</si>
  <si>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</si>
  <si>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</si>
  <si>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</si>
  <si>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</si>
  <si>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</si>
  <si>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</si>
  <si>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</si>
  <si>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</si>
  <si>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</si>
  <si>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</si>
  <si>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</si>
  <si>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</si>
  <si>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</si>
  <si>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</si>
  <si>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</si>
  <si>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</si>
  <si>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</si>
  <si>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</si>
  <si>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</si>
  <si>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</si>
  <si>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</si>
  <si>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</si>
  <si>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</si>
  <si>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</si>
  <si>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</si>
  <si>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</si>
  <si>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</si>
  <si>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</si>
  <si>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</si>
  <si>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</si>
  <si>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</si>
  <si>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</si>
  <si>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</si>
  <si>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</si>
  <si>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</si>
  <si>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</si>
  <si>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</si>
  <si>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</si>
  <si>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</si>
  <si>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</si>
  <si>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</si>
  <si>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</si>
  <si>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</si>
  <si>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</si>
  <si>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</si>
  <si>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</si>
  <si>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</si>
  <si>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</si>
  <si>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</si>
  <si>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</si>
  <si>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</si>
  <si>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</si>
  <si>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</si>
  <si>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</si>
  <si>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</si>
  <si>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</si>
  <si>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</si>
  <si>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</si>
  <si>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</si>
  <si>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</si>
  <si>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</si>
  <si>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</si>
  <si>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</si>
  <si>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</si>
  <si>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</si>
  <si>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</si>
  <si>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</si>
  <si>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</si>
  <si>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</si>
  <si>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</si>
  <si>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</si>
  <si>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</si>
  <si>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</si>
  <si>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</si>
  <si>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</si>
  <si>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</si>
  <si>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</si>
  <si>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</si>
  <si>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</si>
  <si>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</si>
  <si>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</si>
  <si>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</si>
  <si>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</si>
  <si>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</si>
  <si>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</si>
  <si>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</si>
  <si>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</si>
  <si>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</si>
  <si>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</si>
  <si>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</si>
  <si>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</si>
  <si>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</si>
  <si>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</si>
  <si>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</si>
  <si>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</si>
  <si>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</si>
  <si>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</si>
  <si>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</si>
  <si>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</si>
  <si>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</si>
  <si>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</si>
  <si>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</si>
  <si>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</si>
  <si>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</si>
  <si>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</si>
  <si>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</si>
  <si>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</si>
  <si>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</si>
  <si>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</si>
  <si>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</si>
  <si>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</si>
  <si>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</si>
  <si>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</si>
  <si>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</si>
  <si>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</si>
  <si>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</si>
  <si>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</si>
  <si>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</si>
  <si>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</si>
  <si>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</si>
  <si>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</si>
  <si>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</si>
  <si>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</si>
  <si>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</si>
  <si>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</si>
  <si>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</si>
  <si>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</si>
  <si>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</si>
  <si>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</si>
  <si>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</si>
  <si>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</si>
  <si>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</si>
  <si>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</si>
  <si>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</si>
  <si>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</si>
  <si>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</si>
  <si>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</si>
  <si>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</si>
  <si>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</si>
  <si>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</si>
  <si>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</si>
  <si>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</si>
  <si>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</si>
  <si>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</si>
  <si>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</si>
  <si>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</si>
  <si>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</si>
  <si>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</si>
  <si>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</si>
  <si>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</si>
  <si>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</si>
  <si>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</si>
  <si>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</si>
  <si>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</si>
  <si>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</si>
  <si>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</si>
  <si>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</si>
  <si>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</si>
  <si>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</si>
  <si>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</si>
  <si>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</si>
  <si>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</si>
  <si>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</si>
  <si>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</si>
  <si>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</si>
  <si>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</si>
  <si>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</si>
  <si>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</si>
  <si>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</si>
  <si>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</si>
  <si>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</si>
  <si>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</si>
  <si>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</si>
  <si>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</si>
  <si>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</si>
  <si>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</si>
  <si>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</si>
  <si>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</si>
  <si>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</si>
  <si>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</si>
  <si>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</si>
  <si>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</si>
  <si>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</si>
  <si>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</si>
  <si>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</si>
  <si>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</si>
  <si>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</si>
  <si>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</si>
  <si>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</si>
  <si>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</si>
  <si>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</si>
  <si>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</si>
  <si>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</si>
  <si>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</si>
  <si>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</si>
  <si>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</si>
  <si>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</si>
  <si>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</si>
  <si>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</si>
  <si>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</si>
  <si>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</si>
  <si>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</si>
  <si>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</si>
  <si>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</si>
  <si>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</si>
  <si>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</si>
  <si>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</si>
  <si>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</si>
  <si>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</si>
  <si>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</si>
  <si>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</si>
  <si>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</si>
  <si>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</si>
  <si>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</si>
  <si>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</si>
  <si>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</si>
  <si>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</si>
  <si>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</si>
  <si>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</si>
  <si>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</si>
  <si>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</si>
  <si>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</si>
  <si>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</si>
  <si>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</si>
  <si>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</si>
  <si>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</si>
  <si>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</si>
  <si>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</si>
  <si>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</si>
  <si>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</si>
  <si>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</si>
  <si>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</si>
  <si>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</si>
  <si>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</si>
  <si>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</si>
  <si>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</si>
  <si>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</si>
  <si>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</si>
  <si>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</si>
  <si>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</si>
  <si>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</si>
  <si>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</si>
  <si>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</si>
  <si>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</si>
  <si>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</si>
  <si>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</si>
  <si>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</si>
  <si>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</si>
  <si>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</si>
  <si>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</si>
  <si>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</si>
  <si>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</si>
  <si>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</si>
  <si>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</si>
  <si>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</si>
  <si>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</si>
  <si>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</si>
  <si>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</si>
  <si>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</si>
  <si>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</si>
  <si>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</si>
  <si>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</si>
  <si>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</si>
  <si>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</si>
  <si>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</si>
  <si>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</si>
  <si>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</si>
  <si>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</si>
  <si>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</si>
  <si>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</si>
  <si>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</si>
  <si>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</si>
  <si>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</si>
  <si>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</si>
  <si>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</si>
  <si>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</si>
  <si>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</si>
  <si>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</si>
  <si>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</si>
  <si>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</si>
  <si>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</si>
  <si>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</si>
  <si>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</si>
  <si>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</si>
  <si>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</si>
  <si>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</si>
  <si>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</si>
  <si>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</si>
  <si>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</si>
  <si>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</si>
  <si>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</si>
  <si>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</si>
  <si>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</si>
  <si>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</si>
  <si>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</si>
  <si>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</si>
  <si>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</si>
  <si>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</si>
  <si>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</si>
  <si>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</si>
  <si>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</si>
  <si>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</si>
  <si>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</si>
  <si>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</si>
  <si>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</si>
  <si>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</si>
  <si>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</si>
  <si>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</si>
  <si>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</si>
  <si>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</si>
  <si>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</si>
  <si>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</si>
  <si>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</si>
  <si>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</si>
  <si>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</si>
  <si>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</si>
  <si>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</si>
  <si>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</si>
  <si>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</si>
  <si>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</si>
  <si>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</si>
  <si>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</si>
  <si>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</si>
  <si>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</si>
  <si>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</si>
  <si>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</si>
  <si>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</si>
  <si>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</si>
  <si>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</si>
  <si>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</si>
  <si>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</si>
  <si>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</si>
  <si>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</si>
  <si>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</si>
  <si>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</si>
  <si>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</si>
  <si>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</si>
  <si>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</si>
  <si>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</si>
  <si>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</si>
  <si>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</si>
  <si>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</si>
  <si>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</si>
  <si>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</si>
  <si>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</si>
  <si>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</si>
  <si>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</si>
  <si>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</si>
  <si>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</si>
  <si>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</si>
  <si>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</si>
  <si>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</si>
  <si>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</si>
  <si>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</si>
  <si>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</si>
  <si>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</si>
  <si>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</si>
  <si>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</si>
  <si>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</si>
  <si>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</si>
  <si>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</si>
  <si>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</si>
  <si>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</si>
  <si>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</si>
  <si>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</si>
  <si>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</si>
  <si>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</si>
  <si>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</si>
  <si>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</si>
  <si>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</si>
  <si>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</si>
  <si>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</si>
  <si>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</si>
  <si>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</si>
  <si>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</si>
  <si>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</si>
  <si>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</si>
  <si>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</si>
  <si>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</si>
  <si>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</si>
  <si>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</si>
  <si>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</si>
  <si>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</si>
  <si>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</si>
  <si>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</si>
  <si>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</si>
  <si>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</si>
  <si>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</si>
  <si>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</si>
  <si>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</si>
  <si>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</si>
  <si>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</si>
  <si>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</si>
  <si>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</si>
  <si>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</si>
  <si>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</si>
  <si>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</si>
  <si>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</si>
  <si>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</si>
  <si>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</si>
  <si>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</si>
  <si>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</si>
  <si>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</si>
  <si>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</si>
  <si>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</si>
  <si>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</si>
  <si>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</si>
  <si>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</si>
  <si>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</si>
  <si>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</si>
  <si>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</si>
  <si>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</si>
  <si>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</si>
  <si>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</si>
  <si>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</si>
  <si>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</si>
  <si>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</si>
  <si>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</si>
  <si>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</si>
  <si>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</si>
  <si>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</si>
  <si>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</si>
  <si>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</si>
  <si>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</si>
  <si>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</si>
  <si>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</si>
  <si>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</si>
  <si>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</si>
  <si>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</si>
  <si>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</si>
  <si>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</si>
  <si>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</si>
  <si>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</si>
  <si>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</si>
  <si>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</si>
  <si>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</si>
  <si>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</si>
  <si>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</si>
  <si>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</si>
  <si>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</si>
  <si>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</si>
  <si>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</si>
  <si>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</si>
  <si>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</si>
  <si>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</si>
  <si>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</si>
  <si>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</si>
  <si>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</si>
  <si>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</si>
  <si>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</si>
  <si>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</si>
  <si>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</si>
  <si>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</si>
  <si>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</si>
  <si>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</si>
  <si>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</si>
  <si>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</si>
  <si>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</si>
  <si>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</si>
  <si>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</si>
  <si>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</si>
  <si>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</si>
  <si>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</si>
  <si>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</si>
  <si>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</si>
  <si>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</si>
  <si>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</si>
  <si>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</si>
  <si>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</si>
  <si>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</si>
  <si>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</si>
  <si>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</si>
  <si>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</si>
  <si>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</si>
  <si>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</si>
  <si>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</si>
  <si>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</si>
  <si>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</si>
  <si>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</si>
  <si>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</si>
  <si>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</si>
  <si>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</si>
  <si>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</si>
  <si>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</si>
  <si>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</si>
  <si>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</si>
  <si>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</si>
  <si>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</si>
  <si>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</si>
  <si>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</si>
  <si>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</si>
  <si>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</si>
  <si>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</si>
  <si>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</si>
  <si>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</si>
  <si>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</si>
  <si>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</si>
  <si>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</si>
  <si>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</si>
  <si>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</si>
  <si>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</si>
  <si>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</si>
  <si>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</si>
  <si>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</si>
  <si>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</si>
  <si>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</si>
  <si>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</si>
  <si>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</si>
  <si>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</si>
  <si>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</si>
  <si>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</si>
  <si>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</si>
  <si>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</si>
  <si>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</si>
  <si>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</si>
  <si>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</si>
  <si>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</si>
  <si>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</si>
  <si>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</si>
  <si>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</si>
  <si>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</si>
  <si>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</si>
  <si>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</si>
  <si>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</si>
  <si>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</si>
  <si>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</si>
  <si>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</si>
  <si>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</si>
  <si>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</si>
  <si>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</si>
  <si>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</si>
  <si>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</si>
  <si>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</si>
  <si>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</si>
  <si>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</si>
  <si>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</si>
  <si>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</si>
  <si>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</si>
  <si>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</si>
  <si>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</si>
  <si>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</si>
  <si>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</si>
  <si>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</si>
  <si>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</si>
  <si>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</si>
  <si>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</si>
  <si>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</si>
  <si>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</si>
  <si>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</si>
  <si>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</si>
  <si>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</si>
  <si>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</si>
  <si>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</si>
  <si>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</si>
  <si>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</si>
  <si>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</si>
  <si>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</si>
  <si>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</si>
  <si>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</si>
  <si>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</si>
  <si>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</si>
  <si>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</si>
  <si>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</si>
  <si>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</si>
  <si>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</si>
  <si>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</si>
  <si>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</si>
  <si>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</si>
  <si>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</si>
  <si>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</si>
  <si>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</si>
  <si>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</si>
  <si>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</si>
  <si>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</si>
  <si>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</si>
  <si>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</si>
  <si>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</si>
  <si>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</si>
  <si>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</si>
  <si>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</si>
  <si>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</si>
  <si>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</si>
  <si>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</si>
  <si>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</si>
  <si>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</si>
  <si>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</si>
  <si>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</si>
  <si>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</si>
  <si>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</si>
  <si>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</si>
  <si>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</si>
  <si>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</si>
  <si>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</si>
  <si>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</si>
  <si>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</si>
  <si>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</si>
  <si>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</si>
  <si>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</si>
  <si>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</si>
  <si>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</si>
  <si>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</si>
  <si>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</si>
  <si>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</si>
  <si>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</si>
  <si>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</si>
  <si>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</si>
  <si>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</si>
  <si>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</si>
  <si>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</si>
  <si>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</si>
  <si>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</si>
  <si>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</si>
  <si>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</si>
  <si>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</si>
  <si>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</si>
  <si>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</si>
  <si>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</si>
  <si>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</si>
  <si>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</si>
  <si>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</si>
  <si>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</si>
  <si>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</si>
  <si>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</si>
  <si>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</si>
  <si>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</si>
  <si>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</si>
  <si>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</si>
  <si>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</si>
  <si>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</si>
  <si>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</si>
  <si>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</si>
  <si>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</si>
  <si>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</si>
  <si>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</si>
  <si>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</si>
  <si>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</si>
  <si>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</si>
  <si>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</si>
  <si>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</si>
  <si>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</si>
  <si>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</si>
  <si>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</si>
  <si>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</si>
  <si>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</si>
  <si>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</si>
  <si>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</si>
  <si>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</si>
  <si>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</si>
  <si>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</si>
  <si>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</si>
  <si>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</si>
  <si>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</si>
  <si>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</si>
  <si>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</si>
  <si>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</si>
  <si>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</si>
  <si>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</si>
  <si>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</si>
  <si>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</si>
  <si>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</si>
  <si>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</si>
  <si>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</si>
  <si>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</si>
  <si>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</si>
  <si>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</si>
  <si>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</si>
  <si>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</si>
  <si>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</si>
  <si>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</si>
  <si>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</si>
  <si>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</si>
  <si>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</si>
  <si>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</si>
  <si>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</si>
  <si>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</si>
  <si>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</si>
  <si>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</si>
  <si>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</si>
  <si>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</si>
  <si>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</si>
  <si>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</si>
  <si>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</si>
  <si>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</si>
  <si>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</si>
  <si>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</si>
  <si>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</si>
  <si>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</si>
  <si>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</si>
  <si>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</si>
  <si>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</si>
  <si>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</si>
  <si>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</si>
  <si>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</si>
  <si>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</si>
  <si>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</si>
  <si>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</si>
  <si>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</si>
  <si>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</si>
  <si>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</si>
  <si>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</si>
  <si>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</si>
  <si>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</si>
  <si>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</si>
  <si>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</si>
  <si>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</si>
  <si>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</si>
  <si>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</si>
  <si>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</si>
  <si>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</si>
  <si>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</si>
  <si>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</si>
  <si>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</si>
  <si>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</si>
  <si>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</si>
  <si>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</si>
  <si>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</si>
  <si>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</si>
  <si>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</si>
  <si>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</si>
  <si>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</si>
  <si>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</si>
  <si>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</si>
  <si>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</si>
  <si>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</si>
  <si>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</si>
  <si>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</si>
  <si>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</si>
  <si>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</si>
  <si>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</si>
  <si>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</si>
  <si>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</si>
  <si>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</si>
  <si>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</si>
  <si>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</si>
  <si>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</si>
  <si>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</si>
  <si>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</si>
  <si>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</si>
  <si>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</si>
  <si>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</si>
  <si>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</si>
  <si>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</si>
  <si>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</si>
  <si>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</si>
  <si>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</si>
  <si>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</si>
  <si>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</si>
  <si>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</si>
  <si>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</si>
  <si>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</si>
  <si>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</si>
  <si>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</si>
  <si>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</si>
  <si>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</si>
  <si>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</si>
  <si>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</si>
  <si>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</si>
  <si>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</si>
  <si>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</si>
  <si>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</si>
  <si>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</si>
  <si>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</si>
  <si>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</si>
  <si>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</si>
  <si>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</si>
  <si>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</si>
  <si>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</si>
  <si>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</si>
  <si>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</si>
  <si>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</si>
  <si>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</si>
  <si>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</si>
  <si>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</si>
  <si>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</si>
  <si>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</si>
  <si>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</si>
  <si>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</si>
  <si>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</si>
  <si>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</si>
  <si>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</si>
  <si>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</si>
  <si>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</si>
  <si>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</si>
  <si>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</si>
  <si>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</si>
  <si>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</si>
  <si>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</si>
  <si>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</si>
  <si>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</si>
  <si>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</si>
  <si>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</si>
  <si>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</si>
  <si>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</si>
  <si>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</si>
  <si>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</si>
  <si>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</si>
  <si>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</si>
  <si>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</si>
  <si>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</si>
  <si>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</si>
  <si>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</si>
  <si>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</si>
  <si>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</si>
  <si>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</si>
  <si>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</si>
  <si>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</si>
  <si>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</si>
  <si>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</si>
  <si>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</si>
  <si>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</si>
  <si>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</si>
  <si>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</si>
  <si>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</si>
  <si>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</si>
  <si>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</si>
  <si>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</si>
  <si>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</si>
  <si>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</si>
  <si>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</si>
  <si>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</si>
  <si>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</si>
  <si>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</si>
  <si>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</si>
  <si>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</si>
  <si>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</si>
  <si>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</si>
  <si>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</si>
  <si>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</si>
  <si>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</si>
  <si>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</si>
  <si>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</si>
  <si>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</si>
  <si>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</si>
  <si>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</si>
  <si>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</si>
  <si>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</si>
  <si>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</si>
  <si>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</si>
  <si>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</si>
  <si>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</si>
  <si>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</si>
  <si>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</si>
  <si>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</si>
  <si>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</si>
  <si>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</si>
  <si>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</si>
  <si>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</si>
  <si>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</si>
  <si>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</si>
  <si>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</si>
  <si>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</si>
  <si>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</si>
  <si>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</si>
  <si>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</si>
  <si>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</si>
  <si>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</si>
  <si>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</si>
  <si>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</si>
  <si>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</si>
  <si>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</si>
  <si>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</si>
  <si>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</si>
  <si>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</si>
  <si>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</si>
  <si>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</si>
  <si>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</si>
  <si>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</si>
  <si>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</si>
  <si>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</si>
  <si>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</si>
  <si>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</si>
  <si>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</si>
  <si>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</si>
  <si>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</si>
  <si>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</si>
  <si>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</si>
  <si>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</si>
  <si>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</si>
  <si>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</si>
  <si>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</si>
  <si>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</si>
  <si>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</si>
  <si>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</si>
  <si>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</si>
  <si>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</si>
  <si>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</si>
  <si>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</si>
  <si>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</si>
  <si>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</si>
  <si>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</si>
  <si>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</si>
  <si>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</si>
  <si>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</si>
  <si>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</si>
  <si>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</si>
  <si>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</si>
  <si>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</si>
  <si>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</si>
  <si>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</si>
  <si>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</si>
  <si>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</si>
  <si>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</si>
  <si>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</si>
  <si>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</si>
  <si>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</si>
  <si>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</si>
  <si>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</si>
  <si>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</si>
  <si>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</si>
  <si>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</si>
  <si>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</si>
  <si>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</si>
  <si>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</si>
  <si>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</si>
  <si>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</si>
  <si>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</si>
  <si>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</si>
  <si>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</si>
  <si>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</si>
  <si>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</si>
  <si>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</si>
  <si>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</si>
  <si>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</si>
  <si>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</si>
  <si>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</si>
  <si>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</si>
  <si>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</si>
  <si>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</si>
  <si>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</si>
  <si>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</si>
  <si>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</si>
  <si>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</si>
  <si>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</si>
  <si>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</si>
  <si>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</si>
  <si>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</si>
  <si>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</si>
  <si>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</si>
  <si>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</si>
  <si>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</si>
  <si>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</si>
  <si>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</si>
  <si>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</si>
  <si>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</si>
  <si>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</si>
  <si>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</si>
  <si>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</si>
  <si>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</si>
  <si>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</si>
  <si>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</si>
  <si>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</si>
  <si>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</si>
  <si>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</si>
  <si>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</si>
  <si>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</si>
  <si>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</si>
  <si>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</si>
  <si>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</si>
  <si>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</si>
  <si>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</si>
  <si>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</si>
  <si>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</si>
  <si>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</si>
  <si>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</si>
  <si>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</si>
  <si>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</si>
  <si>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</si>
  <si>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</si>
  <si>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</si>
  <si>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</si>
  <si>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</si>
  <si>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</si>
  <si>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</si>
  <si>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</si>
  <si>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</si>
  <si>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</si>
  <si>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</si>
  <si>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</si>
  <si>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</si>
  <si>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</si>
  <si>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</si>
  <si>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</si>
  <si>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</si>
  <si>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</si>
  <si>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</si>
  <si>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</si>
  <si>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</si>
  <si>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</si>
  <si>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</si>
  <si>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</si>
  <si>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</si>
  <si>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</si>
  <si>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</si>
  <si>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</si>
  <si>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</si>
  <si>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</si>
  <si>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</si>
  <si>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</si>
  <si>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</si>
  <si>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</si>
  <si>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</si>
  <si>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</si>
  <si>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</si>
  <si>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</si>
  <si>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</si>
  <si>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</si>
  <si>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</si>
  <si>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</si>
  <si>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</si>
  <si>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</si>
  <si>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</si>
  <si>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</si>
  <si>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</si>
  <si>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</si>
  <si>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</si>
  <si>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</si>
  <si>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</si>
  <si>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</si>
  <si>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</si>
  <si>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</si>
  <si>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</si>
  <si>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</si>
  <si>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</si>
  <si>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</si>
  <si>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</si>
  <si>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</si>
  <si>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</si>
  <si>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</si>
  <si>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</si>
  <si>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</si>
  <si>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</si>
  <si>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</si>
  <si>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</si>
  <si>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</si>
  <si>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</si>
  <si>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</si>
  <si>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</si>
  <si>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</si>
  <si>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</si>
  <si>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</si>
  <si>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</si>
  <si>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</si>
  <si>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</si>
  <si>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</si>
  <si>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</si>
  <si>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</si>
  <si>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</si>
  <si>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</si>
  <si>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</si>
  <si>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</si>
  <si>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</si>
  <si>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</si>
  <si>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</si>
  <si>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</si>
  <si>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</si>
  <si>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</si>
  <si>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</si>
  <si>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</si>
  <si>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</si>
  <si>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</si>
  <si>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</si>
  <si>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</si>
  <si>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</si>
  <si>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</si>
  <si>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</si>
  <si>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</si>
  <si>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</si>
  <si>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</si>
  <si>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</si>
  <si>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</si>
  <si>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</si>
  <si>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</si>
  <si>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</si>
  <si>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</si>
  <si>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</si>
  <si>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</si>
  <si>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</si>
  <si>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</si>
  <si>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</si>
  <si>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</si>
  <si>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</si>
  <si>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</si>
  <si>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</si>
  <si>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</si>
  <si>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</si>
  <si>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</si>
  <si>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</si>
  <si>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</si>
  <si>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</si>
  <si>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</si>
  <si>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</si>
  <si>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</si>
  <si>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</si>
  <si>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</si>
  <si>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</si>
  <si>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</si>
  <si>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</si>
  <si>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</si>
  <si>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</si>
  <si>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</si>
  <si>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</si>
  <si>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</si>
  <si>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</si>
  <si>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</si>
  <si>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</si>
  <si>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</si>
  <si>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</si>
  <si>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</si>
  <si>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</si>
  <si>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</si>
  <si>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</si>
  <si>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</si>
  <si>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</si>
  <si>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</si>
  <si>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</si>
  <si>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</si>
  <si>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</si>
  <si>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</si>
  <si>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</si>
  <si>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</si>
  <si>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</si>
  <si>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</si>
  <si>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</si>
  <si>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</si>
  <si>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</si>
  <si>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</si>
  <si>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</si>
  <si>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</si>
  <si>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</si>
  <si>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</si>
  <si>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</si>
  <si>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</si>
  <si>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</si>
  <si>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</si>
  <si>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</si>
  <si>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</si>
  <si>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</si>
  <si>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</si>
  <si>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</si>
  <si>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</si>
  <si>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</si>
  <si>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</si>
  <si>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</si>
  <si>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</si>
  <si>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</si>
  <si>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</si>
  <si>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</si>
  <si>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</si>
  <si>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</si>
  <si>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</si>
  <si>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</si>
  <si>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</si>
  <si>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</si>
  <si>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</si>
  <si>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</si>
  <si>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</si>
  <si>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</si>
  <si>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</si>
  <si>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</si>
  <si>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</si>
  <si>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</si>
  <si>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</si>
  <si>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</si>
  <si>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</si>
  <si>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</si>
  <si>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</si>
  <si>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</si>
  <si>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</si>
  <si>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</si>
  <si>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</si>
  <si>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</si>
  <si>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</si>
  <si>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</si>
  <si>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</si>
  <si>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</si>
  <si>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</si>
  <si>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</si>
  <si>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</si>
  <si>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</si>
  <si>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</si>
  <si>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</si>
  <si>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</si>
  <si>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</si>
  <si>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(Todas)</t>
  </si>
  <si>
    <t>Etiquetas de fila</t>
  </si>
  <si>
    <t>Total general</t>
  </si>
  <si>
    <t>Cuenta de outcomes</t>
  </si>
  <si>
    <t>Etiquetas de columna</t>
  </si>
  <si>
    <t>Date Created Conversion</t>
  </si>
  <si>
    <t>Date Ended Conversion column</t>
  </si>
  <si>
    <t>ago</t>
  </si>
  <si>
    <t>sep</t>
  </si>
  <si>
    <t>oct</t>
  </si>
  <si>
    <t>nov</t>
  </si>
  <si>
    <t>dic</t>
  </si>
  <si>
    <t>ene</t>
  </si>
  <si>
    <t>feb</t>
  </si>
  <si>
    <t>mar</t>
  </si>
  <si>
    <t>abr</t>
  </si>
  <si>
    <t>may</t>
  </si>
  <si>
    <t>jun</t>
  </si>
  <si>
    <t>jul</t>
  </si>
  <si>
    <t>Años2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</si>
  <si>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</si>
  <si>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</si>
  <si>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</si>
  <si>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</si>
  <si>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</si>
  <si>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</si>
  <si>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</si>
  <si>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</si>
  <si>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</si>
  <si>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</si>
  <si>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</si>
  <si>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</si>
  <si>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</si>
  <si>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</si>
  <si>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</si>
  <si>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</si>
  <si>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</si>
  <si>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</si>
  <si>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Años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</si>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</sst>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orcentaje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REM.xlsx]Theater Outcomes by Launch Date!TablaDinámica1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 Based on Launch</a:t>
            </a:r>
            <a:r>
              <a:rPr lang="es-MX" baseline="0"/>
              <a:t> Date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20-4B8D-B637-31A58EC68CB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20-4B8D-B637-31A58EC68CB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20-4B8D-B637-31A58EC68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2390543"/>
        <c:axId val="1849725999"/>
      </c:lineChart>
      <c:catAx>
        <c:axId val="194239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49725999"/>
        <c:crosses val="autoZero"/>
        <c:auto val="1"/>
        <c:lblAlgn val="ctr"/>
        <c:lblOffset val="100"/>
        <c:noMultiLvlLbl val="0"/>
      </c:catAx>
      <c:valAx>
        <c:axId val="184972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4239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1-435E-8693-077B15153B7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41-435E-8693-077B15153B7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41-435E-8693-077B15153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9358399"/>
        <c:axId val="2062738575"/>
      </c:lineChart>
      <c:catAx>
        <c:axId val="200935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62738575"/>
        <c:crosses val="autoZero"/>
        <c:auto val="1"/>
        <c:lblAlgn val="ctr"/>
        <c:lblOffset val="100"/>
        <c:noMultiLvlLbl val="0"/>
      </c:catAx>
      <c:valAx>
        <c:axId val="206273857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09358399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REM.xlsx]Category Statistics!TablaDinámica1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2-4CFA-87C1-17C2D1F435E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2-4CFA-87C1-17C2D1F435E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2-4CFA-87C1-17C2D1F435E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2-4CFA-87C1-17C2D1F43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7186128"/>
        <c:axId val="737944272"/>
      </c:barChart>
      <c:catAx>
        <c:axId val="217186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000" b="0" i="0" u="none" strike="noStrike" baseline="0">
                    <a:effectLst/>
                  </a:rPr>
                  <a:t>Parent Category Outcomes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7944272"/>
        <c:crosses val="autoZero"/>
        <c:auto val="1"/>
        <c:lblAlgn val="ctr"/>
        <c:lblOffset val="100"/>
        <c:noMultiLvlLbl val="0"/>
      </c:catAx>
      <c:valAx>
        <c:axId val="7379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718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REM.xlsx]Tabla Dinámica!TablaDinámica3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'Tabla Dinámica'!$B$4:$B$5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 Dinámica'!$A$6:$A$43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'Tabla Dinámica'!$B$6:$B$43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6-45FD-9946-3C9F59592228}"/>
            </c:ext>
          </c:extLst>
        </c:ser>
        <c:ser>
          <c:idx val="1"/>
          <c:order val="1"/>
          <c:tx>
            <c:strRef>
              <c:f>'Tabla Dinámica'!$C$4:$C$5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'Tabla Dinámica'!$A$6:$A$43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'Tabla Dinámica'!$C$6:$C$43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86-45FD-9946-3C9F59592228}"/>
            </c:ext>
          </c:extLst>
        </c:ser>
        <c:ser>
          <c:idx val="2"/>
          <c:order val="2"/>
          <c:tx>
            <c:strRef>
              <c:f>'Tabla Dinámica'!$D$4:$D$5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'Tabla Dinámica'!$A$6:$A$43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'Tabla Dinámica'!$D$6:$D$43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86-45FD-9946-3C9F59592228}"/>
            </c:ext>
          </c:extLst>
        </c:ser>
        <c:ser>
          <c:idx val="3"/>
          <c:order val="3"/>
          <c:tx>
            <c:strRef>
              <c:f>'Tabla Dinámica'!$E$4:$E$5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'Tabla Dinámica'!$A$6:$A$43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'Tabla Dinámica'!$E$6:$E$43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86-45FD-9946-3C9F59592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5255904"/>
        <c:axId val="777817568"/>
      </c:barChart>
      <c:catAx>
        <c:axId val="77525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7817568"/>
        <c:crosses val="autoZero"/>
        <c:auto val="1"/>
        <c:lblAlgn val="ctr"/>
        <c:lblOffset val="100"/>
        <c:noMultiLvlLbl val="0"/>
      </c:catAx>
      <c:valAx>
        <c:axId val="77781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25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REM.xlsx]Outcomes Based on Launch Date!TablaDinámica4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B-4B81-B066-DA8ECB818EA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3B-4B81-B066-DA8ECB818EA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3B-4B81-B066-DA8ECB818EA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3B-4B81-B066-DA8ECB818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33200"/>
        <c:axId val="777756816"/>
      </c:lineChart>
      <c:catAx>
        <c:axId val="20423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7756816"/>
        <c:crosses val="autoZero"/>
        <c:auto val="1"/>
        <c:lblAlgn val="ctr"/>
        <c:lblOffset val="100"/>
        <c:noMultiLvlLbl val="0"/>
      </c:catAx>
      <c:valAx>
        <c:axId val="77775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423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20</xdr:row>
      <xdr:rowOff>138112</xdr:rowOff>
    </xdr:from>
    <xdr:to>
      <xdr:col>5</xdr:col>
      <xdr:colOff>180975</xdr:colOff>
      <xdr:row>35</xdr:row>
      <xdr:rowOff>23812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1C81BC5-F6B3-4D30-B433-511EE9F67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414336</xdr:colOff>
      <xdr:row>13</xdr:row>
      <xdr:rowOff>90487</xdr:rowOff>
    </xdr:from>
    <xdr:to>
      <xdr:col>10</xdr:col>
      <xdr:colOff>638175</xdr:colOff>
      <xdr:row>34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79C951-2A91-41D8-B6A8-228304103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10</xdr:row>
      <xdr:rowOff>109537</xdr:rowOff>
    </xdr:from>
    <xdr:to>
      <xdr:col>13</xdr:col>
      <xdr:colOff>485775</xdr:colOff>
      <xdr:row>24</xdr:row>
      <xdr:rowOff>185737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370322-5CBC-41F7-BEFB-C71B16509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7</xdr:row>
      <xdr:rowOff>42862</xdr:rowOff>
    </xdr:from>
    <xdr:to>
      <xdr:col>12</xdr:col>
      <xdr:colOff>685800</xdr:colOff>
      <xdr:row>21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FCA083D-7F86-46D7-8D8F-320E79DD7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19</xdr:row>
      <xdr:rowOff>176212</xdr:rowOff>
    </xdr:from>
    <xdr:to>
      <xdr:col>5</xdr:col>
      <xdr:colOff>647700</xdr:colOff>
      <xdr:row>34</xdr:row>
      <xdr:rowOff>61912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3C89659-C44B-4E0D-ACF5-9038A7F59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ul Esqueda Martinez" refreshedDate="44742.659371064816" createdVersion="6" refreshedVersion="6" minRefreshableVersion="3" recordCount="4114" xr:uid="{4763A318-5893-4E41-BD13-8411C1DD1C6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ul Esqueda Martinez" refreshedDate="44742.691942476849" createdVersion="6" refreshedVersion="6" minRefreshableVersion="3" recordCount="4114" xr:uid="{FB1B1207-56F6-48E3-8A55-7B4612A814DA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Trimestres" numFmtId="0" databaseField="0">
      <fieldGroup base="19">
        <rangePr groupBy="quarters" startDate="2009-08-10T19:26:00" endDate="2017-05-03T19:12:00"/>
        <groupItems count="6">
          <s v="&lt;10/08/2009"/>
          <s v="Trim.1"/>
          <s v="Trim.2"/>
          <s v="Trim.3"/>
          <s v="Trim.4"/>
          <s v="&gt;03/05/2017"/>
        </groupItems>
      </fieldGroup>
    </cacheField>
    <cacheField name="Años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  <cacheField name="Trimestres2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ul Esqueda Martinez" refreshedDate="44745.757948726852" createdVersion="6" refreshedVersion="6" minRefreshableVersion="3" recordCount="4114" xr:uid="{78A4B621-E3FF-4315-BE86-ECC8DEB0902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168AA-4D7C-4CEE-AE03-A3BD501F000F}" name="TablaDinámica1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 defaultSubtotal="0">
      <items count="4">
        <item x="0"/>
        <item h="1" x="3"/>
        <item x="2"/>
        <item x="1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uenta de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279A90-9854-4277-AD52-3C0CB3C0E024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716F6-7AAB-407A-B618-8048A5697183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A2C36D-08F0-4D5A-B1C8-B419534C19B3}" name="TablaDinámica4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xSplit="2" ySplit="2" topLeftCell="J3196" activePane="bottomRight" state="frozen"/>
      <selection pane="topRight" activeCell="C1" sqref="C1"/>
      <selection pane="bottomLeft" activeCell="A3" sqref="A3"/>
      <selection pane="bottomRight" activeCell="J3204" sqref="J3204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7.14062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7.140625" bestFit="1" customWidth="1"/>
    <col min="17" max="17" width="15.140625" bestFit="1" customWidth="1"/>
    <col min="18" max="18" width="18.85546875" bestFit="1" customWidth="1"/>
    <col min="19" max="20" width="11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8397</v>
      </c>
    </row>
    <row r="2" spans="1:21" ht="60" x14ac:dyDescent="0.2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45" x14ac:dyDescent="0.2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  <c r="U3764">
        <f t="shared" si="237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0" t="s">
        <v>8315</v>
      </c>
      <c r="R3779" t="s">
        <v>8357</v>
      </c>
      <c r="S3779" s="14">
        <f t="shared" ref="S3779:S3842" si="240">(((J3779/60)/60)/24)+DATE(1970,1,1)</f>
        <v>41887.111354166671</v>
      </c>
      <c r="T3779" s="14">
        <f t="shared" ref="T3779:T3842" si="241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4">
        <f t="shared" si="240"/>
        <v>41989.819212962961</v>
      </c>
      <c r="T3780" s="14">
        <f t="shared" si="241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4">
        <f t="shared" si="240"/>
        <v>42425.735416666663</v>
      </c>
      <c r="T3781" s="14">
        <f t="shared" si="241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4">
        <f t="shared" si="240"/>
        <v>42166.219733796301</v>
      </c>
      <c r="T3782" s="14">
        <f t="shared" si="241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4">
        <f t="shared" si="240"/>
        <v>41865.882928240739</v>
      </c>
      <c r="T3783" s="14">
        <f t="shared" si="24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4">
        <f t="shared" si="240"/>
        <v>42546.862233796302</v>
      </c>
      <c r="T3784" s="14">
        <f t="shared" si="241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4">
        <f t="shared" si="240"/>
        <v>42420.140277777777</v>
      </c>
      <c r="T3785" s="14">
        <f t="shared" si="241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4">
        <f t="shared" si="240"/>
        <v>42531.980694444443</v>
      </c>
      <c r="T3786" s="14">
        <f t="shared" si="24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4">
        <f t="shared" si="240"/>
        <v>42548.63853009259</v>
      </c>
      <c r="T3787" s="14">
        <f t="shared" si="241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4">
        <f t="shared" si="240"/>
        <v>42487.037905092591</v>
      </c>
      <c r="T3788" s="14">
        <f t="shared" si="241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4">
        <f t="shared" si="240"/>
        <v>42167.534791666665</v>
      </c>
      <c r="T3789" s="14">
        <f t="shared" si="241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4">
        <f t="shared" si="240"/>
        <v>42333.695821759262</v>
      </c>
      <c r="T3790" s="14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4">
        <f t="shared" si="240"/>
        <v>42138.798819444448</v>
      </c>
      <c r="T3791" s="14">
        <f t="shared" si="241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4">
        <f t="shared" si="240"/>
        <v>42666.666932870372</v>
      </c>
      <c r="T3792" s="14">
        <f t="shared" si="241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4">
        <f t="shared" si="240"/>
        <v>41766.692037037035</v>
      </c>
      <c r="T3793" s="14">
        <f t="shared" si="241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4">
        <f t="shared" si="240"/>
        <v>42170.447013888886</v>
      </c>
      <c r="T3794" s="14">
        <f t="shared" si="241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4">
        <f t="shared" si="240"/>
        <v>41968.938993055555</v>
      </c>
      <c r="T3795" s="14">
        <f t="shared" si="24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4">
        <f t="shared" si="240"/>
        <v>42132.58048611111</v>
      </c>
      <c r="T3796" s="14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4">
        <f t="shared" si="240"/>
        <v>42201.436226851853</v>
      </c>
      <c r="T3797" s="14">
        <f t="shared" si="241"/>
        <v>42244.9375</v>
      </c>
      <c r="U3797">
        <f t="shared" si="242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4">
        <f t="shared" si="240"/>
        <v>42689.029583333337</v>
      </c>
      <c r="T3798" s="14">
        <f t="shared" si="241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4">
        <f t="shared" si="240"/>
        <v>42084.881539351853</v>
      </c>
      <c r="T3799" s="14">
        <f t="shared" si="241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4">
        <f t="shared" si="240"/>
        <v>41831.722777777781</v>
      </c>
      <c r="T3800" s="14">
        <f t="shared" si="241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4">
        <f t="shared" si="240"/>
        <v>42410.93105324074</v>
      </c>
      <c r="T3801" s="14">
        <f t="shared" si="241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4">
        <f t="shared" si="240"/>
        <v>41982.737071759257</v>
      </c>
      <c r="T3802" s="14">
        <f t="shared" si="241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4">
        <f t="shared" si="240"/>
        <v>41975.676111111112</v>
      </c>
      <c r="T3803" s="14">
        <f t="shared" si="241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4">
        <f t="shared" si="240"/>
        <v>42269.126226851848</v>
      </c>
      <c r="T3804" s="14">
        <f t="shared" si="241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4">
        <f t="shared" si="240"/>
        <v>42403.971851851849</v>
      </c>
      <c r="T3805" s="14">
        <f t="shared" si="241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4">
        <f t="shared" si="240"/>
        <v>42527.00953703704</v>
      </c>
      <c r="T3806" s="14">
        <f t="shared" si="241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4">
        <f t="shared" si="240"/>
        <v>41849.887037037035</v>
      </c>
      <c r="T3807" s="14">
        <f t="shared" si="241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4">
        <f t="shared" si="240"/>
        <v>41799.259039351848</v>
      </c>
      <c r="T3808" s="14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4">
        <f t="shared" si="240"/>
        <v>42090.909016203703</v>
      </c>
      <c r="T3809" s="14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4">
        <f t="shared" si="240"/>
        <v>42059.453923611116</v>
      </c>
      <c r="T3810" s="14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4">
        <f t="shared" si="240"/>
        <v>41800.526701388888</v>
      </c>
      <c r="T3811" s="14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4">
        <f t="shared" si="240"/>
        <v>42054.849050925928</v>
      </c>
      <c r="T3812" s="14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4">
        <f t="shared" si="240"/>
        <v>42487.62700231481</v>
      </c>
      <c r="T3813" s="14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4">
        <f t="shared" si="240"/>
        <v>42109.751250000001</v>
      </c>
      <c r="T3814" s="14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4">
        <f t="shared" si="240"/>
        <v>42497.275706018518</v>
      </c>
      <c r="T3815" s="14">
        <f t="shared" si="241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4">
        <f t="shared" si="240"/>
        <v>42058.904074074075</v>
      </c>
      <c r="T3816" s="14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4">
        <f t="shared" si="240"/>
        <v>42207.259918981479</v>
      </c>
      <c r="T3817" s="14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4">
        <f t="shared" si="240"/>
        <v>41807.690081018518</v>
      </c>
      <c r="T3818" s="14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4">
        <f t="shared" si="240"/>
        <v>42284.69694444444</v>
      </c>
      <c r="T3819" s="14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4">
        <f t="shared" si="240"/>
        <v>42045.84238425926</v>
      </c>
      <c r="T3820" s="14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4">
        <f t="shared" si="240"/>
        <v>42184.209537037037</v>
      </c>
      <c r="T3821" s="14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4">
        <f t="shared" si="240"/>
        <v>42160.651817129634</v>
      </c>
      <c r="T3822" s="14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4">
        <f t="shared" si="240"/>
        <v>42341.180636574078</v>
      </c>
      <c r="T3823" s="14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4">
        <f t="shared" si="240"/>
        <v>42329.838159722218</v>
      </c>
      <c r="T3824" s="14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4">
        <f t="shared" si="240"/>
        <v>42170.910231481481</v>
      </c>
      <c r="T3825" s="14">
        <f t="shared" si="241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4">
        <f t="shared" si="240"/>
        <v>42571.626192129625</v>
      </c>
      <c r="T3826" s="14">
        <f t="shared" si="241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4">
        <f t="shared" si="240"/>
        <v>42151.069606481484</v>
      </c>
      <c r="T3827" s="14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4">
        <f t="shared" si="240"/>
        <v>42101.423541666663</v>
      </c>
      <c r="T3828" s="14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4">
        <f t="shared" si="240"/>
        <v>42034.928252314814</v>
      </c>
      <c r="T3829" s="14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4">
        <f t="shared" si="240"/>
        <v>41944.527627314819</v>
      </c>
      <c r="T3830" s="14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4">
        <f t="shared" si="240"/>
        <v>42593.865405092598</v>
      </c>
      <c r="T3831" s="14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4">
        <f t="shared" si="240"/>
        <v>42503.740868055553</v>
      </c>
      <c r="T3832" s="14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4">
        <f t="shared" si="240"/>
        <v>41927.848900462966</v>
      </c>
      <c r="T3833" s="14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4">
        <f t="shared" si="240"/>
        <v>42375.114988425921</v>
      </c>
      <c r="T3834" s="14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4">
        <f t="shared" si="240"/>
        <v>41963.872361111105</v>
      </c>
      <c r="T3835" s="14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4">
        <f t="shared" si="240"/>
        <v>42143.445219907408</v>
      </c>
      <c r="T3836" s="14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4">
        <f t="shared" si="240"/>
        <v>42460.94222222222</v>
      </c>
      <c r="T3837" s="14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4">
        <f t="shared" si="240"/>
        <v>42553.926527777774</v>
      </c>
      <c r="T3838" s="14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4">
        <f t="shared" si="240"/>
        <v>42152.765717592592</v>
      </c>
      <c r="T3839" s="14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4">
        <f t="shared" si="240"/>
        <v>42116.710752314815</v>
      </c>
      <c r="T3840" s="14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4">
        <f t="shared" si="240"/>
        <v>42155.142638888887</v>
      </c>
      <c r="T3841" s="14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8315</v>
      </c>
      <c r="R3842" t="s">
        <v>8316</v>
      </c>
      <c r="S3842" s="14">
        <f t="shared" si="240"/>
        <v>42432.701724537037</v>
      </c>
      <c r="T3842" s="14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0" t="s">
        <v>8315</v>
      </c>
      <c r="R3843" t="s">
        <v>8316</v>
      </c>
      <c r="S3843" s="14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14">
        <f t="shared" si="245"/>
        <v>41740.493657407409</v>
      </c>
      <c r="T3844" s="14">
        <f t="shared" si="246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14">
        <f t="shared" si="245"/>
        <v>41766.072500000002</v>
      </c>
      <c r="T3845" s="14">
        <f t="shared" si="246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14">
        <f t="shared" si="245"/>
        <v>41766.617291666669</v>
      </c>
      <c r="T3846" s="14">
        <f t="shared" si="24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14">
        <f t="shared" si="245"/>
        <v>42248.627013888887</v>
      </c>
      <c r="T3847" s="14">
        <f t="shared" si="24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14">
        <f t="shared" si="245"/>
        <v>41885.221550925926</v>
      </c>
      <c r="T3848" s="14">
        <f t="shared" si="24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14">
        <f t="shared" si="245"/>
        <v>42159.224432870367</v>
      </c>
      <c r="T3849" s="14">
        <f t="shared" si="246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14">
        <f t="shared" si="245"/>
        <v>42265.817002314812</v>
      </c>
      <c r="T3850" s="14">
        <f t="shared" si="246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4">
        <f t="shared" si="245"/>
        <v>42136.767175925925</v>
      </c>
      <c r="T3851" s="14">
        <f t="shared" si="24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4">
        <f t="shared" si="245"/>
        <v>41975.124340277776</v>
      </c>
      <c r="T3852" s="14">
        <f t="shared" si="24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4">
        <f t="shared" si="245"/>
        <v>42172.439571759256</v>
      </c>
      <c r="T3853" s="14">
        <f t="shared" si="24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4">
        <f t="shared" si="245"/>
        <v>42065.190694444449</v>
      </c>
      <c r="T3854" s="14">
        <f t="shared" si="246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4">
        <f t="shared" si="245"/>
        <v>41848.84002314815</v>
      </c>
      <c r="T3855" s="14">
        <f t="shared" si="24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4">
        <f t="shared" si="245"/>
        <v>42103.884930555556</v>
      </c>
      <c r="T3856" s="14">
        <f t="shared" si="246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4">
        <f t="shared" si="245"/>
        <v>42059.970729166671</v>
      </c>
      <c r="T3857" s="14">
        <f t="shared" si="246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4">
        <f t="shared" si="245"/>
        <v>42041.743090277778</v>
      </c>
      <c r="T3858" s="14">
        <f t="shared" si="246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4">
        <f t="shared" si="245"/>
        <v>41829.73715277778</v>
      </c>
      <c r="T3859" s="14">
        <f t="shared" si="246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4">
        <f t="shared" si="245"/>
        <v>42128.431064814817</v>
      </c>
      <c r="T3860" s="14">
        <f t="shared" si="246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4">
        <f t="shared" si="245"/>
        <v>41789.893599537041</v>
      </c>
      <c r="T3861" s="14">
        <f t="shared" si="246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4">
        <f t="shared" si="245"/>
        <v>41833.660995370366</v>
      </c>
      <c r="T3862" s="14">
        <f t="shared" si="246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4">
        <f t="shared" si="245"/>
        <v>41914.590011574073</v>
      </c>
      <c r="T3863" s="14">
        <f t="shared" si="246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4">
        <f t="shared" si="245"/>
        <v>42611.261064814811</v>
      </c>
      <c r="T3864" s="14">
        <f t="shared" si="246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4">
        <f t="shared" si="245"/>
        <v>42253.633159722223</v>
      </c>
      <c r="T3865" s="14">
        <f t="shared" si="246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4">
        <f t="shared" si="245"/>
        <v>42295.891828703709</v>
      </c>
      <c r="T3866" s="14">
        <f t="shared" si="246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4">
        <f t="shared" si="245"/>
        <v>41841.651597222226</v>
      </c>
      <c r="T3867" s="14">
        <f t="shared" si="246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4">
        <f t="shared" si="245"/>
        <v>42402.947002314817</v>
      </c>
      <c r="T3868" s="14">
        <f t="shared" si="246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4">
        <f t="shared" si="245"/>
        <v>42509.814108796301</v>
      </c>
      <c r="T3869" s="14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4">
        <f t="shared" si="245"/>
        <v>41865.659780092588</v>
      </c>
      <c r="T3870" s="14">
        <f t="shared" si="246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4">
        <f t="shared" si="245"/>
        <v>42047.724444444444</v>
      </c>
      <c r="T3871" s="14">
        <f t="shared" si="246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4">
        <f t="shared" si="245"/>
        <v>41793.17219907407</v>
      </c>
      <c r="T3872" s="14">
        <f t="shared" si="246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4">
        <f t="shared" si="245"/>
        <v>42763.780671296292</v>
      </c>
      <c r="T3873" s="14">
        <f t="shared" si="246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4">
        <f t="shared" si="245"/>
        <v>42180.145787037036</v>
      </c>
      <c r="T3874" s="14">
        <f t="shared" si="246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4">
        <f t="shared" si="245"/>
        <v>42255.696006944447</v>
      </c>
      <c r="T3875" s="14">
        <f t="shared" si="246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4">
        <f t="shared" si="245"/>
        <v>42007.016458333332</v>
      </c>
      <c r="T3876" s="14">
        <f t="shared" si="246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4">
        <f t="shared" si="245"/>
        <v>42615.346817129626</v>
      </c>
      <c r="T3877" s="14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4">
        <f t="shared" si="245"/>
        <v>42372.624166666668</v>
      </c>
      <c r="T3878" s="14">
        <f t="shared" si="246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4">
        <f t="shared" si="245"/>
        <v>42682.67768518519</v>
      </c>
      <c r="T3879" s="14">
        <f t="shared" si="246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4">
        <f t="shared" si="245"/>
        <v>42154.818819444445</v>
      </c>
      <c r="T3880" s="14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4">
        <f t="shared" si="245"/>
        <v>41999.861064814817</v>
      </c>
      <c r="T3881" s="14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4">
        <f t="shared" si="245"/>
        <v>41815.815046296295</v>
      </c>
      <c r="T3882" s="14">
        <f t="shared" si="246"/>
        <v>41850.958333333336</v>
      </c>
      <c r="U3882">
        <f t="shared" si="247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4">
        <f t="shared" si="245"/>
        <v>42756.018506944441</v>
      </c>
      <c r="T3883" s="14">
        <f t="shared" si="246"/>
        <v>42786.018506944441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4">
        <f t="shared" si="245"/>
        <v>42373.983449074076</v>
      </c>
      <c r="T3884" s="14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4">
        <f t="shared" si="245"/>
        <v>41854.602650462963</v>
      </c>
      <c r="T3885" s="14">
        <f t="shared" si="246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4">
        <f t="shared" si="245"/>
        <v>42065.791574074072</v>
      </c>
      <c r="T3886" s="14">
        <f t="shared" si="246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4">
        <f t="shared" si="245"/>
        <v>42469.951284722221</v>
      </c>
      <c r="T3887" s="14">
        <f t="shared" si="246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4">
        <f t="shared" si="245"/>
        <v>41954.228032407409</v>
      </c>
      <c r="T3888" s="14">
        <f t="shared" si="246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4">
        <f t="shared" si="245"/>
        <v>42079.857974537037</v>
      </c>
      <c r="T3889" s="14">
        <f t="shared" si="246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4">
        <f t="shared" si="245"/>
        <v>42762.545810185184</v>
      </c>
      <c r="T3890" s="14">
        <f t="shared" si="24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4">
        <f t="shared" si="245"/>
        <v>41977.004976851851</v>
      </c>
      <c r="T3891" s="14">
        <f t="shared" si="246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4">
        <f t="shared" si="245"/>
        <v>42171.758611111116</v>
      </c>
      <c r="T3892" s="14">
        <f t="shared" si="24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4">
        <f t="shared" si="245"/>
        <v>42056.1324537037</v>
      </c>
      <c r="T3893" s="14">
        <f t="shared" si="246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4">
        <f t="shared" si="245"/>
        <v>41867.652280092596</v>
      </c>
      <c r="T3894" s="14">
        <f t="shared" si="246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4">
        <f t="shared" si="245"/>
        <v>41779.657870370371</v>
      </c>
      <c r="T3895" s="14">
        <f t="shared" si="246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4">
        <f t="shared" si="245"/>
        <v>42679.958472222221</v>
      </c>
      <c r="T3896" s="14">
        <f t="shared" si="246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4">
        <f t="shared" si="245"/>
        <v>42032.250208333338</v>
      </c>
      <c r="T3897" s="14">
        <f t="shared" si="246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4">
        <f t="shared" si="245"/>
        <v>41793.191875000004</v>
      </c>
      <c r="T3898" s="14">
        <f t="shared" si="246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4">
        <f t="shared" si="245"/>
        <v>41982.87364583333</v>
      </c>
      <c r="T3899" s="14">
        <f t="shared" si="246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4">
        <f t="shared" si="245"/>
        <v>42193.482291666667</v>
      </c>
      <c r="T3900" s="14">
        <f t="shared" si="24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4">
        <f t="shared" si="245"/>
        <v>41843.775011574071</v>
      </c>
      <c r="T3901" s="14">
        <f t="shared" si="246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5"/>
        <v>42136.092488425929</v>
      </c>
      <c r="T3902" s="14">
        <f t="shared" si="246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5"/>
        <v>42317.826377314821</v>
      </c>
      <c r="T3903" s="14">
        <f t="shared" si="246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5"/>
        <v>42663.468078703707</v>
      </c>
      <c r="T3904" s="14">
        <f t="shared" si="246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4">
        <f t="shared" si="245"/>
        <v>42186.01116898148</v>
      </c>
      <c r="T3905" s="14">
        <f t="shared" si="246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5"/>
        <v>42095.229166666672</v>
      </c>
      <c r="T3906" s="14">
        <f t="shared" si="246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0" t="s">
        <v>8315</v>
      </c>
      <c r="R3907" t="s">
        <v>8316</v>
      </c>
      <c r="S3907" s="14">
        <f t="shared" ref="S3907:S3970" si="250">(((J3907/60)/60)/24)+DATE(1970,1,1)</f>
        <v>42124.623877314814</v>
      </c>
      <c r="T3907" s="14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t="s">
        <v>8316</v>
      </c>
      <c r="S3908" s="14">
        <f t="shared" si="250"/>
        <v>42143.917743055557</v>
      </c>
      <c r="T3908" s="14">
        <f t="shared" si="25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t="s">
        <v>8316</v>
      </c>
      <c r="S3909" s="14">
        <f t="shared" si="250"/>
        <v>41906.819513888891</v>
      </c>
      <c r="T3909" s="14">
        <f t="shared" si="25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t="s">
        <v>8316</v>
      </c>
      <c r="S3910" s="14">
        <f t="shared" si="250"/>
        <v>41834.135370370372</v>
      </c>
      <c r="T3910" s="14">
        <f t="shared" si="25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t="s">
        <v>8316</v>
      </c>
      <c r="S3911" s="14">
        <f t="shared" si="250"/>
        <v>41863.359282407408</v>
      </c>
      <c r="T3911" s="14">
        <f t="shared" si="25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t="s">
        <v>8316</v>
      </c>
      <c r="S3912" s="14">
        <f t="shared" si="250"/>
        <v>42224.756909722222</v>
      </c>
      <c r="T3912" s="14">
        <f t="shared" si="25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t="s">
        <v>8316</v>
      </c>
      <c r="S3913" s="14">
        <f t="shared" si="250"/>
        <v>41939.8122337963</v>
      </c>
      <c r="T3913" s="14">
        <f t="shared" si="25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t="s">
        <v>8316</v>
      </c>
      <c r="S3914" s="14">
        <f t="shared" si="250"/>
        <v>42059.270023148143</v>
      </c>
      <c r="T3914" s="14">
        <f t="shared" si="25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t="s">
        <v>8316</v>
      </c>
      <c r="S3915" s="14">
        <f t="shared" si="250"/>
        <v>42308.211215277777</v>
      </c>
      <c r="T3915" s="14">
        <f t="shared" si="25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t="s">
        <v>8316</v>
      </c>
      <c r="S3916" s="14">
        <f t="shared" si="250"/>
        <v>42114.818935185183</v>
      </c>
      <c r="T3916" s="14">
        <f t="shared" si="25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t="s">
        <v>8316</v>
      </c>
      <c r="S3917" s="14">
        <f t="shared" si="250"/>
        <v>42492.98505787037</v>
      </c>
      <c r="T3917" s="14">
        <f t="shared" si="251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t="s">
        <v>8316</v>
      </c>
      <c r="S3918" s="14">
        <f t="shared" si="250"/>
        <v>42494.471666666665</v>
      </c>
      <c r="T3918" s="14">
        <f t="shared" si="2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t="s">
        <v>8316</v>
      </c>
      <c r="S3919" s="14">
        <f t="shared" si="250"/>
        <v>41863.527326388888</v>
      </c>
      <c r="T3919" s="14">
        <f t="shared" si="25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t="s">
        <v>8316</v>
      </c>
      <c r="S3920" s="14">
        <f t="shared" si="250"/>
        <v>41843.664618055554</v>
      </c>
      <c r="T3920" s="14">
        <f t="shared" si="2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t="s">
        <v>8316</v>
      </c>
      <c r="S3921" s="14">
        <f t="shared" si="250"/>
        <v>42358.684872685189</v>
      </c>
      <c r="T3921" s="14">
        <f t="shared" si="25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t="s">
        <v>8316</v>
      </c>
      <c r="S3922" s="14">
        <f t="shared" si="250"/>
        <v>42657.38726851852</v>
      </c>
      <c r="T3922" s="14">
        <f t="shared" si="25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t="s">
        <v>8316</v>
      </c>
      <c r="S3923" s="14">
        <f t="shared" si="250"/>
        <v>41926.542303240742</v>
      </c>
      <c r="T3923" s="14">
        <f t="shared" si="25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t="s">
        <v>8316</v>
      </c>
      <c r="S3924" s="14">
        <f t="shared" si="250"/>
        <v>42020.768634259264</v>
      </c>
      <c r="T3924" s="14">
        <f t="shared" si="25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t="s">
        <v>8316</v>
      </c>
      <c r="S3925" s="14">
        <f t="shared" si="250"/>
        <v>42075.979988425926</v>
      </c>
      <c r="T3925" s="14">
        <f t="shared" si="25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t="s">
        <v>8316</v>
      </c>
      <c r="S3926" s="14">
        <f t="shared" si="250"/>
        <v>41786.959745370368</v>
      </c>
      <c r="T3926" s="14">
        <f t="shared" si="25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t="s">
        <v>8316</v>
      </c>
      <c r="S3927" s="14">
        <f t="shared" si="250"/>
        <v>41820.870821759258</v>
      </c>
      <c r="T3927" s="14">
        <f t="shared" si="25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t="s">
        <v>8316</v>
      </c>
      <c r="S3928" s="14">
        <f t="shared" si="250"/>
        <v>41970.085046296299</v>
      </c>
      <c r="T3928" s="14">
        <f t="shared" si="25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t="s">
        <v>8316</v>
      </c>
      <c r="S3929" s="14">
        <f t="shared" si="250"/>
        <v>41830.267407407409</v>
      </c>
      <c r="T3929" s="14">
        <f t="shared" si="25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t="s">
        <v>8316</v>
      </c>
      <c r="S3930" s="14">
        <f t="shared" si="250"/>
        <v>42265.683182870373</v>
      </c>
      <c r="T3930" s="14">
        <f t="shared" si="25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t="s">
        <v>8316</v>
      </c>
      <c r="S3931" s="14">
        <f t="shared" si="250"/>
        <v>42601.827141203699</v>
      </c>
      <c r="T3931" s="14">
        <f t="shared" si="25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t="s">
        <v>8316</v>
      </c>
      <c r="S3932" s="14">
        <f t="shared" si="250"/>
        <v>42433.338749999995</v>
      </c>
      <c r="T3932" s="14">
        <f t="shared" si="25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t="s">
        <v>8316</v>
      </c>
      <c r="S3933" s="14">
        <f t="shared" si="250"/>
        <v>42228.151701388888</v>
      </c>
      <c r="T3933" s="14">
        <f t="shared" si="25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t="s">
        <v>8316</v>
      </c>
      <c r="S3934" s="14">
        <f t="shared" si="250"/>
        <v>42415.168564814812</v>
      </c>
      <c r="T3934" s="14">
        <f t="shared" si="25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t="s">
        <v>8316</v>
      </c>
      <c r="S3935" s="14">
        <f t="shared" si="250"/>
        <v>42538.968310185184</v>
      </c>
      <c r="T3935" s="14">
        <f t="shared" si="25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t="s">
        <v>8316</v>
      </c>
      <c r="S3936" s="14">
        <f t="shared" si="250"/>
        <v>42233.671747685185</v>
      </c>
      <c r="T3936" s="14">
        <f t="shared" si="2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t="s">
        <v>8316</v>
      </c>
      <c r="S3937" s="14">
        <f t="shared" si="250"/>
        <v>42221.656782407401</v>
      </c>
      <c r="T3937" s="14">
        <f t="shared" si="25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t="s">
        <v>8316</v>
      </c>
      <c r="S3938" s="14">
        <f t="shared" si="250"/>
        <v>42675.262962962966</v>
      </c>
      <c r="T3938" s="14">
        <f t="shared" si="25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t="s">
        <v>8316</v>
      </c>
      <c r="S3939" s="14">
        <f t="shared" si="250"/>
        <v>42534.631481481483</v>
      </c>
      <c r="T3939" s="14">
        <f t="shared" si="25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t="s">
        <v>8316</v>
      </c>
      <c r="S3940" s="14">
        <f t="shared" si="250"/>
        <v>42151.905717592599</v>
      </c>
      <c r="T3940" s="14">
        <f t="shared" si="25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t="s">
        <v>8316</v>
      </c>
      <c r="S3941" s="14">
        <f t="shared" si="250"/>
        <v>41915.400219907409</v>
      </c>
      <c r="T3941" s="14">
        <f t="shared" si="251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t="s">
        <v>8316</v>
      </c>
      <c r="S3942" s="14">
        <f t="shared" si="250"/>
        <v>41961.492488425924</v>
      </c>
      <c r="T3942" s="14">
        <f t="shared" si="25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t="s">
        <v>8316</v>
      </c>
      <c r="S3943" s="14">
        <f t="shared" si="250"/>
        <v>41940.587233796294</v>
      </c>
      <c r="T3943" s="14">
        <f t="shared" si="25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t="s">
        <v>8316</v>
      </c>
      <c r="S3944" s="14">
        <f t="shared" si="250"/>
        <v>42111.904097222221</v>
      </c>
      <c r="T3944" s="14">
        <f t="shared" si="25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t="s">
        <v>8316</v>
      </c>
      <c r="S3945" s="14">
        <f t="shared" si="250"/>
        <v>42279.778564814813</v>
      </c>
      <c r="T3945" s="14">
        <f t="shared" si="25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t="s">
        <v>8316</v>
      </c>
      <c r="S3946" s="14">
        <f t="shared" si="250"/>
        <v>42213.662905092591</v>
      </c>
      <c r="T3946" s="14">
        <f t="shared" si="25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t="s">
        <v>8316</v>
      </c>
      <c r="S3947" s="14">
        <f t="shared" si="250"/>
        <v>42109.801712962959</v>
      </c>
      <c r="T3947" s="14">
        <f t="shared" si="25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t="s">
        <v>8316</v>
      </c>
      <c r="S3948" s="14">
        <f t="shared" si="250"/>
        <v>42031.833587962959</v>
      </c>
      <c r="T3948" s="14">
        <f t="shared" si="25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t="s">
        <v>8316</v>
      </c>
      <c r="S3949" s="14">
        <f t="shared" si="250"/>
        <v>42615.142870370371</v>
      </c>
      <c r="T3949" s="14">
        <f t="shared" si="25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14">
        <f t="shared" si="250"/>
        <v>41829.325497685182</v>
      </c>
      <c r="T3950" s="14">
        <f t="shared" si="25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t="s">
        <v>8316</v>
      </c>
      <c r="S3951" s="14">
        <f t="shared" si="250"/>
        <v>42016.120613425926</v>
      </c>
      <c r="T3951" s="14">
        <f t="shared" si="25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t="s">
        <v>8316</v>
      </c>
      <c r="S3952" s="14">
        <f t="shared" si="250"/>
        <v>42439.702314814815</v>
      </c>
      <c r="T3952" s="14">
        <f t="shared" si="251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t="s">
        <v>8316</v>
      </c>
      <c r="S3953" s="14">
        <f t="shared" si="250"/>
        <v>42433.825717592597</v>
      </c>
      <c r="T3953" s="14">
        <f t="shared" si="25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t="s">
        <v>8316</v>
      </c>
      <c r="S3954" s="14">
        <f t="shared" si="250"/>
        <v>42243.790393518517</v>
      </c>
      <c r="T3954" s="14">
        <f t="shared" si="25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t="s">
        <v>8316</v>
      </c>
      <c r="S3955" s="14">
        <f t="shared" si="250"/>
        <v>42550.048449074078</v>
      </c>
      <c r="T3955" s="14">
        <f t="shared" si="25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t="s">
        <v>8316</v>
      </c>
      <c r="S3956" s="14">
        <f t="shared" si="250"/>
        <v>41774.651203703703</v>
      </c>
      <c r="T3956" s="14">
        <f t="shared" si="251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t="s">
        <v>8316</v>
      </c>
      <c r="S3957" s="14">
        <f t="shared" si="250"/>
        <v>42306.848854166667</v>
      </c>
      <c r="T3957" s="14">
        <f t="shared" si="25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t="s">
        <v>8316</v>
      </c>
      <c r="S3958" s="14">
        <f t="shared" si="250"/>
        <v>42457.932025462964</v>
      </c>
      <c r="T3958" s="14">
        <f t="shared" si="25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t="s">
        <v>8316</v>
      </c>
      <c r="S3959" s="14">
        <f t="shared" si="250"/>
        <v>42513.976319444439</v>
      </c>
      <c r="T3959" s="14">
        <f t="shared" si="25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t="s">
        <v>8316</v>
      </c>
      <c r="S3960" s="14">
        <f t="shared" si="250"/>
        <v>41816.950370370374</v>
      </c>
      <c r="T3960" s="14">
        <f t="shared" si="25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t="s">
        <v>8316</v>
      </c>
      <c r="S3961" s="14">
        <f t="shared" si="250"/>
        <v>41880.788842592592</v>
      </c>
      <c r="T3961" s="14">
        <f t="shared" si="25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t="s">
        <v>8316</v>
      </c>
      <c r="S3962" s="14">
        <f t="shared" si="250"/>
        <v>42342.845555555556</v>
      </c>
      <c r="T3962" s="14">
        <f t="shared" si="25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t="s">
        <v>8316</v>
      </c>
      <c r="S3963" s="14">
        <f t="shared" si="250"/>
        <v>41745.891319444447</v>
      </c>
      <c r="T3963" s="14">
        <f t="shared" si="25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t="s">
        <v>8316</v>
      </c>
      <c r="S3964" s="14">
        <f t="shared" si="250"/>
        <v>42311.621458333335</v>
      </c>
      <c r="T3964" s="14">
        <f t="shared" si="25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t="s">
        <v>8316</v>
      </c>
      <c r="S3965" s="14">
        <f t="shared" si="250"/>
        <v>42296.154131944444</v>
      </c>
      <c r="T3965" s="14">
        <f t="shared" si="25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t="s">
        <v>8316</v>
      </c>
      <c r="S3966" s="14">
        <f t="shared" si="250"/>
        <v>42053.722060185188</v>
      </c>
      <c r="T3966" s="14">
        <f t="shared" si="25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t="s">
        <v>8316</v>
      </c>
      <c r="S3967" s="14">
        <f t="shared" si="250"/>
        <v>42414.235879629632</v>
      </c>
      <c r="T3967" s="14">
        <f t="shared" si="25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t="s">
        <v>8316</v>
      </c>
      <c r="S3968" s="14">
        <f t="shared" si="250"/>
        <v>41801.711550925924</v>
      </c>
      <c r="T3968" s="14">
        <f t="shared" si="25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t="s">
        <v>8316</v>
      </c>
      <c r="S3969" s="14">
        <f t="shared" si="250"/>
        <v>42770.290590277778</v>
      </c>
      <c r="T3969" s="14">
        <f t="shared" si="25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0" t="s">
        <v>8315</v>
      </c>
      <c r="R3970" t="s">
        <v>8316</v>
      </c>
      <c r="S3970" s="14">
        <f t="shared" si="250"/>
        <v>42452.815659722226</v>
      </c>
      <c r="T3970" s="14">
        <f t="shared" si="25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0" t="s">
        <v>8315</v>
      </c>
      <c r="R3971" t="s">
        <v>8316</v>
      </c>
      <c r="S3971" s="14">
        <f t="shared" ref="S3971:S4034" si="254">(((J3971/60)/60)/24)+DATE(1970,1,1)</f>
        <v>42601.854699074072</v>
      </c>
      <c r="T3971" s="14">
        <f t="shared" ref="T3971:T4034" si="25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t="s">
        <v>8316</v>
      </c>
      <c r="S3972" s="14">
        <f t="shared" si="254"/>
        <v>42447.863553240735</v>
      </c>
      <c r="T3972" s="14">
        <f t="shared" si="25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t="s">
        <v>8316</v>
      </c>
      <c r="S3973" s="14">
        <f t="shared" si="254"/>
        <v>41811.536180555559</v>
      </c>
      <c r="T3973" s="14">
        <f t="shared" si="25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t="s">
        <v>8316</v>
      </c>
      <c r="S3974" s="14">
        <f t="shared" si="254"/>
        <v>41981.067523148144</v>
      </c>
      <c r="T3974" s="14">
        <f t="shared" si="25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t="s">
        <v>8316</v>
      </c>
      <c r="S3975" s="14">
        <f t="shared" si="254"/>
        <v>42469.68414351852</v>
      </c>
      <c r="T3975" s="14">
        <f t="shared" si="25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t="s">
        <v>8316</v>
      </c>
      <c r="S3976" s="14">
        <f t="shared" si="254"/>
        <v>42493.546851851846</v>
      </c>
      <c r="T3976" s="14">
        <f t="shared" si="25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t="s">
        <v>8316</v>
      </c>
      <c r="S3977" s="14">
        <f t="shared" si="254"/>
        <v>42534.866875</v>
      </c>
      <c r="T3977" s="14">
        <f t="shared" si="25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t="s">
        <v>8316</v>
      </c>
      <c r="S3978" s="14">
        <f t="shared" si="254"/>
        <v>41830.858344907407</v>
      </c>
      <c r="T3978" s="14">
        <f t="shared" si="25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t="s">
        <v>8316</v>
      </c>
      <c r="S3979" s="14">
        <f t="shared" si="254"/>
        <v>42543.788564814815</v>
      </c>
      <c r="T3979" s="14">
        <f t="shared" si="25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t="s">
        <v>8316</v>
      </c>
      <c r="S3980" s="14">
        <f t="shared" si="254"/>
        <v>41975.642974537041</v>
      </c>
      <c r="T3980" s="14">
        <f t="shared" si="25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t="s">
        <v>8316</v>
      </c>
      <c r="S3981" s="14">
        <f t="shared" si="254"/>
        <v>42069.903437500005</v>
      </c>
      <c r="T3981" s="14">
        <f t="shared" si="25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t="s">
        <v>8316</v>
      </c>
      <c r="S3982" s="14">
        <f t="shared" si="254"/>
        <v>41795.598923611113</v>
      </c>
      <c r="T3982" s="14">
        <f t="shared" si="25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t="s">
        <v>8316</v>
      </c>
      <c r="S3983" s="14">
        <f t="shared" si="254"/>
        <v>42508.179965277777</v>
      </c>
      <c r="T3983" s="14">
        <f t="shared" si="2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t="s">
        <v>8316</v>
      </c>
      <c r="S3984" s="14">
        <f t="shared" si="254"/>
        <v>42132.809953703705</v>
      </c>
      <c r="T3984" s="14">
        <f t="shared" si="25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t="s">
        <v>8316</v>
      </c>
      <c r="S3985" s="14">
        <f t="shared" si="254"/>
        <v>41747.86986111111</v>
      </c>
      <c r="T3985" s="14">
        <f t="shared" si="25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t="s">
        <v>8316</v>
      </c>
      <c r="S3986" s="14">
        <f t="shared" si="254"/>
        <v>41920.963472222218</v>
      </c>
      <c r="T3986" s="14">
        <f t="shared" si="25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t="s">
        <v>8316</v>
      </c>
      <c r="S3987" s="14">
        <f t="shared" si="254"/>
        <v>42399.707407407404</v>
      </c>
      <c r="T3987" s="14">
        <f t="shared" si="2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t="s">
        <v>8316</v>
      </c>
      <c r="S3988" s="14">
        <f t="shared" si="254"/>
        <v>42467.548541666663</v>
      </c>
      <c r="T3988" s="14">
        <f t="shared" si="2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t="s">
        <v>8316</v>
      </c>
      <c r="S3989" s="14">
        <f t="shared" si="254"/>
        <v>41765.92465277778</v>
      </c>
      <c r="T3989" s="14">
        <f t="shared" si="25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t="s">
        <v>8316</v>
      </c>
      <c r="S3990" s="14">
        <f t="shared" si="254"/>
        <v>42230.08116898148</v>
      </c>
      <c r="T3990" s="14">
        <f t="shared" si="25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t="s">
        <v>8316</v>
      </c>
      <c r="S3991" s="14">
        <f t="shared" si="254"/>
        <v>42286.749780092592</v>
      </c>
      <c r="T3991" s="14">
        <f t="shared" si="2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t="s">
        <v>8316</v>
      </c>
      <c r="S3992" s="14">
        <f t="shared" si="254"/>
        <v>42401.672372685185</v>
      </c>
      <c r="T3992" s="14">
        <f t="shared" si="25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t="s">
        <v>8316</v>
      </c>
      <c r="S3993" s="14">
        <f t="shared" si="254"/>
        <v>42125.644467592589</v>
      </c>
      <c r="T3993" s="14">
        <f t="shared" si="25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t="s">
        <v>8316</v>
      </c>
      <c r="S3994" s="14">
        <f t="shared" si="254"/>
        <v>42289.94049768518</v>
      </c>
      <c r="T3994" s="14">
        <f t="shared" si="25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t="s">
        <v>8316</v>
      </c>
      <c r="S3995" s="14">
        <f t="shared" si="254"/>
        <v>42107.864722222221</v>
      </c>
      <c r="T3995" s="14">
        <f t="shared" si="25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t="s">
        <v>8316</v>
      </c>
      <c r="S3996" s="14">
        <f t="shared" si="254"/>
        <v>41809.389930555553</v>
      </c>
      <c r="T3996" s="14">
        <f t="shared" si="25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t="s">
        <v>8316</v>
      </c>
      <c r="S3997" s="14">
        <f t="shared" si="254"/>
        <v>42019.683761574073</v>
      </c>
      <c r="T3997" s="14">
        <f t="shared" si="25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t="s">
        <v>8316</v>
      </c>
      <c r="S3998" s="14">
        <f t="shared" si="254"/>
        <v>41950.26694444444</v>
      </c>
      <c r="T3998" s="14">
        <f t="shared" si="25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14">
        <f t="shared" si="254"/>
        <v>42069.391446759255</v>
      </c>
      <c r="T3999" s="14">
        <f t="shared" si="25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t="s">
        <v>8316</v>
      </c>
      <c r="S4000" s="14">
        <f t="shared" si="254"/>
        <v>42061.963263888887</v>
      </c>
      <c r="T4000" s="14">
        <f t="shared" si="25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t="s">
        <v>8316</v>
      </c>
      <c r="S4001" s="14">
        <f t="shared" si="254"/>
        <v>41842.828680555554</v>
      </c>
      <c r="T4001" s="14">
        <f t="shared" si="25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t="s">
        <v>8316</v>
      </c>
      <c r="S4002" s="14">
        <f t="shared" si="254"/>
        <v>42437.64534722222</v>
      </c>
      <c r="T4002" s="14">
        <f t="shared" si="2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t="s">
        <v>8316</v>
      </c>
      <c r="S4003" s="14">
        <f t="shared" si="254"/>
        <v>42775.964212962965</v>
      </c>
      <c r="T4003" s="14">
        <f t="shared" si="25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t="s">
        <v>8316</v>
      </c>
      <c r="S4004" s="14">
        <f t="shared" si="254"/>
        <v>41879.043530092589</v>
      </c>
      <c r="T4004" s="14">
        <f t="shared" si="25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t="s">
        <v>8316</v>
      </c>
      <c r="S4005" s="14">
        <f t="shared" si="254"/>
        <v>42020.587349537032</v>
      </c>
      <c r="T4005" s="14">
        <f t="shared" si="25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t="s">
        <v>8316</v>
      </c>
      <c r="S4006" s="14">
        <f t="shared" si="254"/>
        <v>41890.16269675926</v>
      </c>
      <c r="T4006" s="14">
        <f t="shared" si="25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t="s">
        <v>8316</v>
      </c>
      <c r="S4007" s="14">
        <f t="shared" si="254"/>
        <v>41872.807696759257</v>
      </c>
      <c r="T4007" s="14">
        <f t="shared" si="25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t="s">
        <v>8316</v>
      </c>
      <c r="S4008" s="14">
        <f t="shared" si="254"/>
        <v>42391.772997685184</v>
      </c>
      <c r="T4008" s="14">
        <f t="shared" si="25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t="s">
        <v>8316</v>
      </c>
      <c r="S4009" s="14">
        <f t="shared" si="254"/>
        <v>41848.772928240738</v>
      </c>
      <c r="T4009" s="14">
        <f t="shared" si="25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t="s">
        <v>8316</v>
      </c>
      <c r="S4010" s="14">
        <f t="shared" si="254"/>
        <v>42177.964201388888</v>
      </c>
      <c r="T4010" s="14">
        <f t="shared" si="2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t="s">
        <v>8316</v>
      </c>
      <c r="S4011" s="14">
        <f t="shared" si="254"/>
        <v>41851.700925925928</v>
      </c>
      <c r="T4011" s="14">
        <f t="shared" si="25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t="s">
        <v>8316</v>
      </c>
      <c r="S4012" s="14">
        <f t="shared" si="254"/>
        <v>41921.770439814813</v>
      </c>
      <c r="T4012" s="14">
        <f t="shared" si="25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t="s">
        <v>8316</v>
      </c>
      <c r="S4013" s="14">
        <f t="shared" si="254"/>
        <v>42002.54488425926</v>
      </c>
      <c r="T4013" s="14">
        <f t="shared" si="25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t="s">
        <v>8316</v>
      </c>
      <c r="S4014" s="14">
        <f t="shared" si="254"/>
        <v>42096.544548611113</v>
      </c>
      <c r="T4014" s="14">
        <f t="shared" si="25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t="s">
        <v>8316</v>
      </c>
      <c r="S4015" s="14">
        <f t="shared" si="254"/>
        <v>42021.301192129627</v>
      </c>
      <c r="T4015" s="14">
        <f t="shared" si="25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t="s">
        <v>8316</v>
      </c>
      <c r="S4016" s="14">
        <f t="shared" si="254"/>
        <v>42419.246168981481</v>
      </c>
      <c r="T4016" s="14">
        <f t="shared" si="25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t="s">
        <v>8316</v>
      </c>
      <c r="S4017" s="14">
        <f t="shared" si="254"/>
        <v>42174.780821759254</v>
      </c>
      <c r="T4017" s="14">
        <f t="shared" si="25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t="s">
        <v>8316</v>
      </c>
      <c r="S4018" s="14">
        <f t="shared" si="254"/>
        <v>41869.872685185182</v>
      </c>
      <c r="T4018" s="14">
        <f t="shared" si="25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t="s">
        <v>8316</v>
      </c>
      <c r="S4019" s="14">
        <f t="shared" si="254"/>
        <v>41856.672152777777</v>
      </c>
      <c r="T4019" s="14">
        <f t="shared" si="2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t="s">
        <v>8316</v>
      </c>
      <c r="S4020" s="14">
        <f t="shared" si="254"/>
        <v>42620.91097222222</v>
      </c>
      <c r="T4020" s="14">
        <f t="shared" si="25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t="s">
        <v>8316</v>
      </c>
      <c r="S4021" s="14">
        <f t="shared" si="254"/>
        <v>42417.675879629634</v>
      </c>
      <c r="T4021" s="14">
        <f t="shared" si="255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t="s">
        <v>8316</v>
      </c>
      <c r="S4022" s="14">
        <f t="shared" si="254"/>
        <v>42057.190960648149</v>
      </c>
      <c r="T4022" s="14">
        <f t="shared" si="25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t="s">
        <v>8316</v>
      </c>
      <c r="S4023" s="14">
        <f t="shared" si="254"/>
        <v>41878.911550925928</v>
      </c>
      <c r="T4023" s="14">
        <f t="shared" si="25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t="s">
        <v>8316</v>
      </c>
      <c r="S4024" s="14">
        <f t="shared" si="254"/>
        <v>41990.584108796291</v>
      </c>
      <c r="T4024" s="14">
        <f t="shared" si="25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14">
        <f t="shared" si="254"/>
        <v>42408.999571759254</v>
      </c>
      <c r="T4025" s="14">
        <f t="shared" si="25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t="s">
        <v>8316</v>
      </c>
      <c r="S4026" s="14">
        <f t="shared" si="254"/>
        <v>42217.670104166667</v>
      </c>
      <c r="T4026" s="14">
        <f t="shared" si="25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t="s">
        <v>8316</v>
      </c>
      <c r="S4027" s="14">
        <f t="shared" si="254"/>
        <v>42151.237685185188</v>
      </c>
      <c r="T4027" s="14">
        <f t="shared" si="25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t="s">
        <v>8316</v>
      </c>
      <c r="S4028" s="14">
        <f t="shared" si="254"/>
        <v>42282.655543981484</v>
      </c>
      <c r="T4028" s="14">
        <f t="shared" si="25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t="s">
        <v>8316</v>
      </c>
      <c r="S4029" s="14">
        <f t="shared" si="254"/>
        <v>42768.97084490741</v>
      </c>
      <c r="T4029" s="14">
        <f t="shared" si="25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t="s">
        <v>8316</v>
      </c>
      <c r="S4030" s="14">
        <f t="shared" si="254"/>
        <v>41765.938657407409</v>
      </c>
      <c r="T4030" s="14">
        <f t="shared" si="25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t="s">
        <v>8316</v>
      </c>
      <c r="S4031" s="14">
        <f t="shared" si="254"/>
        <v>42322.025115740747</v>
      </c>
      <c r="T4031" s="14">
        <f t="shared" si="25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t="s">
        <v>8316</v>
      </c>
      <c r="S4032" s="14">
        <f t="shared" si="254"/>
        <v>42374.655081018514</v>
      </c>
      <c r="T4032" s="14">
        <f t="shared" si="25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t="s">
        <v>8316</v>
      </c>
      <c r="S4033" s="14">
        <f t="shared" si="254"/>
        <v>41941.585231481484</v>
      </c>
      <c r="T4033" s="14">
        <f t="shared" si="25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0" t="s">
        <v>8315</v>
      </c>
      <c r="R4034" t="s">
        <v>8316</v>
      </c>
      <c r="S4034" s="14">
        <f t="shared" si="254"/>
        <v>42293.809212962966</v>
      </c>
      <c r="T4034" s="14">
        <f t="shared" si="2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0" t="s">
        <v>8315</v>
      </c>
      <c r="R4035" t="s">
        <v>8316</v>
      </c>
      <c r="S4035" s="14">
        <f t="shared" ref="S4035:S4098" si="258">(((J4035/60)/60)/24)+DATE(1970,1,1)</f>
        <v>42614.268796296295</v>
      </c>
      <c r="T4035" s="14">
        <f t="shared" ref="T4035:T4098" si="25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t="s">
        <v>8316</v>
      </c>
      <c r="S4036" s="14">
        <f t="shared" si="258"/>
        <v>42067.947337962964</v>
      </c>
      <c r="T4036" s="14">
        <f t="shared" si="25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t="s">
        <v>8316</v>
      </c>
      <c r="S4037" s="14">
        <f t="shared" si="258"/>
        <v>41903.882951388885</v>
      </c>
      <c r="T4037" s="14">
        <f t="shared" si="25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t="s">
        <v>8316</v>
      </c>
      <c r="S4038" s="14">
        <f t="shared" si="258"/>
        <v>41804.937083333331</v>
      </c>
      <c r="T4038" s="14">
        <f t="shared" si="25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t="s">
        <v>8316</v>
      </c>
      <c r="S4039" s="14">
        <f t="shared" si="258"/>
        <v>42497.070775462969</v>
      </c>
      <c r="T4039" s="14">
        <f t="shared" si="25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t="s">
        <v>8316</v>
      </c>
      <c r="S4040" s="14">
        <f t="shared" si="258"/>
        <v>41869.798726851855</v>
      </c>
      <c r="T4040" s="14">
        <f t="shared" si="25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t="s">
        <v>8316</v>
      </c>
      <c r="S4041" s="14">
        <f t="shared" si="258"/>
        <v>42305.670914351853</v>
      </c>
      <c r="T4041" s="14">
        <f t="shared" si="25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t="s">
        <v>8316</v>
      </c>
      <c r="S4042" s="14">
        <f t="shared" si="258"/>
        <v>42144.231527777782</v>
      </c>
      <c r="T4042" s="14">
        <f t="shared" si="25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t="s">
        <v>8316</v>
      </c>
      <c r="S4043" s="14">
        <f t="shared" si="258"/>
        <v>42559.474004629628</v>
      </c>
      <c r="T4043" s="14">
        <f t="shared" si="25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t="s">
        <v>8316</v>
      </c>
      <c r="S4044" s="14">
        <f t="shared" si="258"/>
        <v>41995.084074074075</v>
      </c>
      <c r="T4044" s="14">
        <f t="shared" si="25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14">
        <f t="shared" si="258"/>
        <v>41948.957465277781</v>
      </c>
      <c r="T4045" s="14">
        <f t="shared" si="25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t="s">
        <v>8316</v>
      </c>
      <c r="S4046" s="14">
        <f t="shared" si="258"/>
        <v>42074.219699074078</v>
      </c>
      <c r="T4046" s="14">
        <f t="shared" si="25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t="s">
        <v>8316</v>
      </c>
      <c r="S4047" s="14">
        <f t="shared" si="258"/>
        <v>41842.201261574075</v>
      </c>
      <c r="T4047" s="14">
        <f t="shared" si="25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t="s">
        <v>8316</v>
      </c>
      <c r="S4048" s="14">
        <f t="shared" si="258"/>
        <v>41904.650578703702</v>
      </c>
      <c r="T4048" s="14">
        <f t="shared" si="25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t="s">
        <v>8316</v>
      </c>
      <c r="S4049" s="14">
        <f t="shared" si="258"/>
        <v>41991.022488425922</v>
      </c>
      <c r="T4049" s="14">
        <f t="shared" si="25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t="s">
        <v>8316</v>
      </c>
      <c r="S4050" s="14">
        <f t="shared" si="258"/>
        <v>42436.509108796294</v>
      </c>
      <c r="T4050" s="14">
        <f t="shared" si="25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t="s">
        <v>8316</v>
      </c>
      <c r="S4051" s="14">
        <f t="shared" si="258"/>
        <v>42169.958506944444</v>
      </c>
      <c r="T4051" s="14">
        <f t="shared" si="25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t="s">
        <v>8316</v>
      </c>
      <c r="S4052" s="14">
        <f t="shared" si="258"/>
        <v>41905.636469907404</v>
      </c>
      <c r="T4052" s="14">
        <f t="shared" si="25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t="s">
        <v>8316</v>
      </c>
      <c r="S4053" s="14">
        <f t="shared" si="258"/>
        <v>41761.810150462967</v>
      </c>
      <c r="T4053" s="14">
        <f t="shared" si="25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t="s">
        <v>8316</v>
      </c>
      <c r="S4054" s="14">
        <f t="shared" si="258"/>
        <v>41865.878657407404</v>
      </c>
      <c r="T4054" s="14">
        <f t="shared" si="25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t="s">
        <v>8316</v>
      </c>
      <c r="S4055" s="14">
        <f t="shared" si="258"/>
        <v>41928.690138888887</v>
      </c>
      <c r="T4055" s="14">
        <f t="shared" si="25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t="s">
        <v>8316</v>
      </c>
      <c r="S4056" s="14">
        <f t="shared" si="258"/>
        <v>42613.841261574074</v>
      </c>
      <c r="T4056" s="14">
        <f t="shared" si="25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t="s">
        <v>8316</v>
      </c>
      <c r="S4057" s="14">
        <f t="shared" si="258"/>
        <v>41779.648506944446</v>
      </c>
      <c r="T4057" s="14">
        <f t="shared" si="259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t="s">
        <v>8316</v>
      </c>
      <c r="S4058" s="14">
        <f t="shared" si="258"/>
        <v>42534.933321759265</v>
      </c>
      <c r="T4058" s="14">
        <f t="shared" si="25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t="s">
        <v>8316</v>
      </c>
      <c r="S4059" s="14">
        <f t="shared" si="258"/>
        <v>42310.968518518523</v>
      </c>
      <c r="T4059" s="14">
        <f t="shared" si="25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t="s">
        <v>8316</v>
      </c>
      <c r="S4060" s="14">
        <f t="shared" si="258"/>
        <v>42446.060694444444</v>
      </c>
      <c r="T4060" s="14">
        <f t="shared" si="25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t="s">
        <v>8316</v>
      </c>
      <c r="S4061" s="14">
        <f t="shared" si="258"/>
        <v>41866.640648148146</v>
      </c>
      <c r="T4061" s="14">
        <f t="shared" si="25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t="s">
        <v>8316</v>
      </c>
      <c r="S4062" s="14">
        <f t="shared" si="258"/>
        <v>41779.695092592592</v>
      </c>
      <c r="T4062" s="14">
        <f t="shared" si="25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t="s">
        <v>8316</v>
      </c>
      <c r="S4063" s="14">
        <f t="shared" si="258"/>
        <v>42421.141469907408</v>
      </c>
      <c r="T4063" s="14">
        <f t="shared" si="25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t="s">
        <v>8316</v>
      </c>
      <c r="S4064" s="14">
        <f t="shared" si="258"/>
        <v>42523.739212962959</v>
      </c>
      <c r="T4064" s="14">
        <f t="shared" si="25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t="s">
        <v>8316</v>
      </c>
      <c r="S4065" s="14">
        <f t="shared" si="258"/>
        <v>41787.681527777779</v>
      </c>
      <c r="T4065" s="14">
        <f t="shared" si="25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t="s">
        <v>8316</v>
      </c>
      <c r="S4066" s="14">
        <f t="shared" si="258"/>
        <v>42093.588263888887</v>
      </c>
      <c r="T4066" s="14">
        <f t="shared" si="25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t="s">
        <v>8316</v>
      </c>
      <c r="S4067" s="14">
        <f t="shared" si="258"/>
        <v>41833.951516203706</v>
      </c>
      <c r="T4067" s="14">
        <f t="shared" si="25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t="s">
        <v>8316</v>
      </c>
      <c r="S4068" s="14">
        <f t="shared" si="258"/>
        <v>42479.039212962962</v>
      </c>
      <c r="T4068" s="14">
        <f t="shared" si="25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t="s">
        <v>8316</v>
      </c>
      <c r="S4069" s="14">
        <f t="shared" si="258"/>
        <v>42235.117476851854</v>
      </c>
      <c r="T4069" s="14">
        <f t="shared" si="25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t="s">
        <v>8316</v>
      </c>
      <c r="S4070" s="14">
        <f t="shared" si="258"/>
        <v>42718.963599537034</v>
      </c>
      <c r="T4070" s="14">
        <f t="shared" si="2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t="s">
        <v>8316</v>
      </c>
      <c r="S4071" s="14">
        <f t="shared" si="258"/>
        <v>42022.661527777775</v>
      </c>
      <c r="T4071" s="14">
        <f t="shared" si="25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t="s">
        <v>8316</v>
      </c>
      <c r="S4072" s="14">
        <f t="shared" si="258"/>
        <v>42031.666898148149</v>
      </c>
      <c r="T4072" s="14">
        <f t="shared" si="25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14">
        <f t="shared" si="258"/>
        <v>42700.804756944446</v>
      </c>
      <c r="T4073" s="14">
        <f t="shared" si="2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t="s">
        <v>8316</v>
      </c>
      <c r="S4074" s="14">
        <f t="shared" si="258"/>
        <v>41812.77443287037</v>
      </c>
      <c r="T4074" s="14">
        <f t="shared" si="25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t="s">
        <v>8316</v>
      </c>
      <c r="S4075" s="14">
        <f t="shared" si="258"/>
        <v>42078.34520833334</v>
      </c>
      <c r="T4075" s="14">
        <f t="shared" si="25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t="s">
        <v>8316</v>
      </c>
      <c r="S4076" s="14">
        <f t="shared" si="258"/>
        <v>42283.552951388891</v>
      </c>
      <c r="T4076" s="14">
        <f t="shared" si="25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t="s">
        <v>8316</v>
      </c>
      <c r="S4077" s="14">
        <f t="shared" si="258"/>
        <v>41779.045937499999</v>
      </c>
      <c r="T4077" s="14">
        <f t="shared" si="25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14">
        <f t="shared" si="258"/>
        <v>41905.795706018522</v>
      </c>
      <c r="T4078" s="14">
        <f t="shared" si="25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t="s">
        <v>8316</v>
      </c>
      <c r="S4079" s="14">
        <f t="shared" si="258"/>
        <v>42695.7105787037</v>
      </c>
      <c r="T4079" s="14">
        <f t="shared" si="25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14">
        <f t="shared" si="258"/>
        <v>42732.787523148145</v>
      </c>
      <c r="T4080" s="14">
        <f t="shared" si="25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t="s">
        <v>8316</v>
      </c>
      <c r="S4081" s="14">
        <f t="shared" si="258"/>
        <v>42510.938900462963</v>
      </c>
      <c r="T4081" s="14">
        <f t="shared" si="259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t="s">
        <v>8316</v>
      </c>
      <c r="S4082" s="14">
        <f t="shared" si="258"/>
        <v>42511.698101851856</v>
      </c>
      <c r="T4082" s="14">
        <f t="shared" si="25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t="s">
        <v>8316</v>
      </c>
      <c r="S4083" s="14">
        <f t="shared" si="258"/>
        <v>42041.581307870365</v>
      </c>
      <c r="T4083" s="14">
        <f t="shared" si="25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t="s">
        <v>8316</v>
      </c>
      <c r="S4084" s="14">
        <f t="shared" si="258"/>
        <v>42307.189270833333</v>
      </c>
      <c r="T4084" s="14">
        <f t="shared" si="25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t="s">
        <v>8316</v>
      </c>
      <c r="S4085" s="14">
        <f t="shared" si="258"/>
        <v>42353.761759259258</v>
      </c>
      <c r="T4085" s="14">
        <f t="shared" si="25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t="s">
        <v>8316</v>
      </c>
      <c r="S4086" s="14">
        <f t="shared" si="258"/>
        <v>42622.436412037037</v>
      </c>
      <c r="T4086" s="14">
        <f t="shared" si="25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t="s">
        <v>8316</v>
      </c>
      <c r="S4087" s="14">
        <f t="shared" si="258"/>
        <v>42058.603877314818</v>
      </c>
      <c r="T4087" s="14">
        <f t="shared" si="25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t="s">
        <v>8316</v>
      </c>
      <c r="S4088" s="14">
        <f t="shared" si="258"/>
        <v>42304.940960648149</v>
      </c>
      <c r="T4088" s="14">
        <f t="shared" si="25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t="s">
        <v>8316</v>
      </c>
      <c r="S4089" s="14">
        <f t="shared" si="258"/>
        <v>42538.742893518516</v>
      </c>
      <c r="T4089" s="14">
        <f t="shared" si="2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t="s">
        <v>8316</v>
      </c>
      <c r="S4090" s="14">
        <f t="shared" si="258"/>
        <v>41990.612546296295</v>
      </c>
      <c r="T4090" s="14">
        <f t="shared" si="25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t="s">
        <v>8316</v>
      </c>
      <c r="S4091" s="14">
        <f t="shared" si="258"/>
        <v>42122.732499999998</v>
      </c>
      <c r="T4091" s="14">
        <f t="shared" si="25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t="s">
        <v>8316</v>
      </c>
      <c r="S4092" s="14">
        <f t="shared" si="258"/>
        <v>42209.67288194444</v>
      </c>
      <c r="T4092" s="14">
        <f t="shared" si="25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t="s">
        <v>8316</v>
      </c>
      <c r="S4093" s="14">
        <f t="shared" si="258"/>
        <v>41990.506377314814</v>
      </c>
      <c r="T4093" s="14">
        <f t="shared" si="25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t="s">
        <v>8316</v>
      </c>
      <c r="S4094" s="14">
        <f t="shared" si="258"/>
        <v>42039.194988425923</v>
      </c>
      <c r="T4094" s="14">
        <f t="shared" si="25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t="s">
        <v>8316</v>
      </c>
      <c r="S4095" s="14">
        <f t="shared" si="258"/>
        <v>42178.815891203703</v>
      </c>
      <c r="T4095" s="14">
        <f t="shared" si="25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t="s">
        <v>8316</v>
      </c>
      <c r="S4096" s="14">
        <f t="shared" si="258"/>
        <v>41890.086805555555</v>
      </c>
      <c r="T4096" s="14">
        <f t="shared" si="25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t="s">
        <v>8316</v>
      </c>
      <c r="S4097" s="14">
        <f t="shared" si="258"/>
        <v>42693.031828703708</v>
      </c>
      <c r="T4097" s="14">
        <f t="shared" si="2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0" t="s">
        <v>8315</v>
      </c>
      <c r="R4098" t="s">
        <v>8316</v>
      </c>
      <c r="S4098" s="14">
        <f t="shared" si="258"/>
        <v>42750.530312499999</v>
      </c>
      <c r="T4098" s="14">
        <f t="shared" si="25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0" t="s">
        <v>8315</v>
      </c>
      <c r="R4099" t="s">
        <v>8316</v>
      </c>
      <c r="S4099" s="14">
        <f t="shared" ref="S4099:S4115" si="262">(((J4099/60)/60)/24)+DATE(1970,1,1)</f>
        <v>42344.824502314819</v>
      </c>
      <c r="T4099" s="14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14">
        <f t="shared" si="262"/>
        <v>42495.722187499996</v>
      </c>
      <c r="T4100" s="14">
        <f t="shared" si="26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t="s">
        <v>8316</v>
      </c>
      <c r="S4101" s="14">
        <f t="shared" si="262"/>
        <v>42570.850381944445</v>
      </c>
      <c r="T4101" s="14">
        <f t="shared" si="26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14">
        <f t="shared" si="262"/>
        <v>41927.124884259261</v>
      </c>
      <c r="T4102" s="14">
        <f t="shared" si="26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4">
        <f t="shared" si="262"/>
        <v>42730.903726851851</v>
      </c>
      <c r="T4103" s="14">
        <f t="shared" si="26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t="s">
        <v>8316</v>
      </c>
      <c r="S4104" s="14">
        <f t="shared" si="262"/>
        <v>42475.848067129627</v>
      </c>
      <c r="T4104" s="14">
        <f t="shared" si="26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t="s">
        <v>8316</v>
      </c>
      <c r="S4105" s="14">
        <f t="shared" si="262"/>
        <v>42188.83293981482</v>
      </c>
      <c r="T4105" s="14">
        <f t="shared" si="26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t="s">
        <v>8316</v>
      </c>
      <c r="S4106" s="14">
        <f t="shared" si="262"/>
        <v>42640.278171296297</v>
      </c>
      <c r="T4106" s="14">
        <f t="shared" si="26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t="s">
        <v>8316</v>
      </c>
      <c r="S4107" s="14">
        <f t="shared" si="262"/>
        <v>42697.010520833333</v>
      </c>
      <c r="T4107" s="14">
        <f t="shared" si="26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t="s">
        <v>8316</v>
      </c>
      <c r="S4108" s="14">
        <f t="shared" si="262"/>
        <v>42053.049375000002</v>
      </c>
      <c r="T4108" s="14">
        <f t="shared" si="26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t="s">
        <v>8316</v>
      </c>
      <c r="S4109" s="14">
        <f t="shared" si="262"/>
        <v>41883.916678240741</v>
      </c>
      <c r="T4109" s="14">
        <f t="shared" si="26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t="s">
        <v>8316</v>
      </c>
      <c r="S4110" s="14">
        <f t="shared" si="262"/>
        <v>42767.031678240746</v>
      </c>
      <c r="T4110" s="14">
        <f t="shared" si="2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t="s">
        <v>8316</v>
      </c>
      <c r="S4111" s="14">
        <f t="shared" si="262"/>
        <v>42307.539398148147</v>
      </c>
      <c r="T4111" s="14">
        <f t="shared" si="26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t="s">
        <v>8316</v>
      </c>
      <c r="S4112" s="14">
        <f t="shared" si="262"/>
        <v>42512.626747685179</v>
      </c>
      <c r="T4112" s="14">
        <f t="shared" si="26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t="s">
        <v>8316</v>
      </c>
      <c r="S4113" s="14">
        <f t="shared" si="262"/>
        <v>42029.135879629626</v>
      </c>
      <c r="T4113" s="14">
        <f t="shared" si="263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t="s">
        <v>8316</v>
      </c>
      <c r="S4114" s="14">
        <f t="shared" si="262"/>
        <v>42400.946597222224</v>
      </c>
      <c r="T4114" s="14">
        <f t="shared" si="26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14">
        <f t="shared" si="262"/>
        <v>42358.573182870372</v>
      </c>
      <c r="T4115" s="14">
        <f t="shared" si="263"/>
        <v>42377.273611111115</v>
      </c>
    </row>
  </sheetData>
  <autoFilter ref="A1:T4115" xr:uid="{76E6E531-4DAC-4959-A75E-5D1CC02A70A4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 T1:U1">
    <cfRule type="colorScale" priority="2">
      <colorScale>
        <cfvo type="min"/>
        <cfvo type="percentile" val="90"/>
        <color rgb="FFC00000"/>
        <color theme="4"/>
      </colorScale>
    </cfRule>
  </conditionalFormatting>
  <conditionalFormatting sqref="S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AB23E-9549-49D9-8C6F-C8A0BF2F8755}">
  <dimension ref="A2:E19"/>
  <sheetViews>
    <sheetView workbookViewId="0">
      <selection activeCell="B20" sqref="B20:C20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8.85546875" bestFit="1" customWidth="1"/>
    <col min="5" max="6" width="12.5703125" bestFit="1" customWidth="1"/>
  </cols>
  <sheetData>
    <row r="2" spans="1:5" x14ac:dyDescent="0.25">
      <c r="A2" s="11" t="s">
        <v>8358</v>
      </c>
      <c r="B2" t="s">
        <v>8315</v>
      </c>
    </row>
    <row r="3" spans="1:5" x14ac:dyDescent="0.25">
      <c r="A3" s="11" t="s">
        <v>8398</v>
      </c>
      <c r="B3" t="s">
        <v>8360</v>
      </c>
    </row>
    <row r="5" spans="1:5" x14ac:dyDescent="0.25">
      <c r="A5" s="11" t="s">
        <v>8363</v>
      </c>
      <c r="B5" s="11" t="s">
        <v>8364</v>
      </c>
    </row>
    <row r="6" spans="1:5" x14ac:dyDescent="0.25">
      <c r="A6" s="11" t="s">
        <v>8361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5">
      <c r="A7" s="15" t="s">
        <v>8372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5" t="s">
        <v>8373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5" t="s">
        <v>8374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5" t="s">
        <v>8375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5" t="s">
        <v>8376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5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5" t="s">
        <v>8378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5" t="s">
        <v>8367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5" t="s">
        <v>8368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5" t="s">
        <v>8369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5" t="s">
        <v>8370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5" t="s">
        <v>8371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5" t="s">
        <v>8362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2346-6C21-4512-BA02-D5AD7E3A2E5F}">
  <dimension ref="A1:H13"/>
  <sheetViews>
    <sheetView workbookViewId="0">
      <selection activeCell="A2" sqref="A2:A13"/>
    </sheetView>
  </sheetViews>
  <sheetFormatPr baseColWidth="10" defaultRowHeight="15" x14ac:dyDescent="0.25"/>
  <cols>
    <col min="1" max="1" width="13.85546875" customWidth="1"/>
  </cols>
  <sheetData>
    <row r="1" spans="1:8" x14ac:dyDescent="0.25">
      <c r="A1" t="s">
        <v>8381</v>
      </c>
      <c r="B1" t="s">
        <v>8405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8406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7">
        <f>B2/$E2</f>
        <v>0.75806451612903225</v>
      </c>
      <c r="G2" s="17">
        <f t="shared" ref="G2:H4" si="0">C2/$E2</f>
        <v>0.24193548387096775</v>
      </c>
      <c r="H2" s="17">
        <f t="shared" si="0"/>
        <v>0</v>
      </c>
    </row>
    <row r="3" spans="1:8" x14ac:dyDescent="0.25">
      <c r="A3" t="s">
        <v>8407</v>
      </c>
      <c r="B3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>SUM(B3:D3)</f>
        <v>534</v>
      </c>
      <c r="F3" s="17">
        <f t="shared" ref="F3:F4" si="1">B3/$E3</f>
        <v>0.72659176029962547</v>
      </c>
      <c r="G3" s="17">
        <f t="shared" si="0"/>
        <v>0.27340823970037453</v>
      </c>
      <c r="H3" s="17">
        <f t="shared" si="0"/>
        <v>0</v>
      </c>
    </row>
    <row r="4" spans="1:8" x14ac:dyDescent="0.25">
      <c r="A4" t="s">
        <v>8408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>SUM(B4:D4)</f>
        <v>169</v>
      </c>
      <c r="F4" s="17">
        <f t="shared" si="1"/>
        <v>0.55029585798816572</v>
      </c>
      <c r="G4" s="17">
        <f t="shared" si="0"/>
        <v>0.44970414201183434</v>
      </c>
      <c r="H4" s="17">
        <f t="shared" si="0"/>
        <v>0</v>
      </c>
    </row>
    <row r="5" spans="1:8" x14ac:dyDescent="0.25">
      <c r="A5" t="s">
        <v>8409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ref="E5:E13" si="2">SUM(B5:D5)</f>
        <v>72</v>
      </c>
      <c r="F5" s="17">
        <f t="shared" ref="F5:F13" si="3">B5/$E5</f>
        <v>0.54166666666666663</v>
      </c>
      <c r="G5" s="17">
        <f t="shared" ref="G5:G13" si="4">C5/$E5</f>
        <v>0.45833333333333331</v>
      </c>
      <c r="H5" s="17">
        <f t="shared" ref="H5:H13" si="5">D5/$E5</f>
        <v>0</v>
      </c>
    </row>
    <row r="6" spans="1:8" x14ac:dyDescent="0.25">
      <c r="A6" t="s">
        <v>8410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2"/>
        <v>24</v>
      </c>
      <c r="F6" s="17">
        <f t="shared" si="3"/>
        <v>0.5</v>
      </c>
      <c r="G6" s="17">
        <f t="shared" si="4"/>
        <v>0.5</v>
      </c>
      <c r="H6" s="17">
        <f t="shared" si="5"/>
        <v>0</v>
      </c>
    </row>
    <row r="7" spans="1:8" x14ac:dyDescent="0.25">
      <c r="A7" t="s">
        <v>8411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2"/>
        <v>20</v>
      </c>
      <c r="F7" s="17">
        <f t="shared" si="3"/>
        <v>0.45</v>
      </c>
      <c r="G7" s="17">
        <f t="shared" si="4"/>
        <v>0.55000000000000004</v>
      </c>
      <c r="H7" s="17">
        <f t="shared" si="5"/>
        <v>0</v>
      </c>
    </row>
    <row r="8" spans="1:8" x14ac:dyDescent="0.25">
      <c r="A8" t="s">
        <v>8412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>SUM(B8:D8)</f>
        <v>5</v>
      </c>
      <c r="F8" s="17">
        <f t="shared" si="3"/>
        <v>0.2</v>
      </c>
      <c r="G8" s="17">
        <f t="shared" si="4"/>
        <v>0.8</v>
      </c>
      <c r="H8" s="17">
        <f t="shared" si="5"/>
        <v>0</v>
      </c>
    </row>
    <row r="9" spans="1:8" x14ac:dyDescent="0.25">
      <c r="A9" t="s">
        <v>8413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>SUM(B9:D9)</f>
        <v>11</v>
      </c>
      <c r="F9" s="17">
        <f t="shared" si="3"/>
        <v>0.27272727272727271</v>
      </c>
      <c r="G9" s="17">
        <f t="shared" si="4"/>
        <v>0.72727272727272729</v>
      </c>
      <c r="H9" s="17">
        <f t="shared" si="5"/>
        <v>0</v>
      </c>
    </row>
    <row r="10" spans="1:8" x14ac:dyDescent="0.25">
      <c r="A10" t="s">
        <v>8414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2"/>
        <v>6</v>
      </c>
      <c r="F10" s="17">
        <f t="shared" si="3"/>
        <v>0.66666666666666663</v>
      </c>
      <c r="G10" s="17">
        <f t="shared" si="4"/>
        <v>0.33333333333333331</v>
      </c>
      <c r="H10" s="17">
        <f t="shared" si="5"/>
        <v>0</v>
      </c>
    </row>
    <row r="11" spans="1:8" x14ac:dyDescent="0.25">
      <c r="A11" t="s">
        <v>8415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2"/>
        <v>3</v>
      </c>
      <c r="F11" s="17">
        <f t="shared" si="3"/>
        <v>0.66666666666666663</v>
      </c>
      <c r="G11" s="17">
        <f t="shared" si="4"/>
        <v>0.33333333333333331</v>
      </c>
      <c r="H11" s="17">
        <f t="shared" si="5"/>
        <v>0</v>
      </c>
    </row>
    <row r="12" spans="1:8" x14ac:dyDescent="0.25">
      <c r="A12" t="s">
        <v>8416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2"/>
        <v>1</v>
      </c>
      <c r="F12" s="17">
        <f t="shared" si="3"/>
        <v>0</v>
      </c>
      <c r="G12" s="17">
        <f t="shared" si="4"/>
        <v>1</v>
      </c>
      <c r="H12" s="17">
        <f t="shared" si="5"/>
        <v>0</v>
      </c>
    </row>
    <row r="13" spans="1:8" x14ac:dyDescent="0.25">
      <c r="A13" t="s">
        <v>8417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2"/>
        <v>12</v>
      </c>
      <c r="F13" s="17">
        <f t="shared" si="3"/>
        <v>0.16666666666666666</v>
      </c>
      <c r="G13" s="17">
        <f t="shared" si="4"/>
        <v>0.83333333333333337</v>
      </c>
      <c r="H13" s="17">
        <f t="shared" si="5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61B2-4211-48A2-96C3-837C275F5270}">
  <dimension ref="A1:G14"/>
  <sheetViews>
    <sheetView workbookViewId="0">
      <selection activeCell="E16" sqref="E16"/>
    </sheetView>
  </sheetViews>
  <sheetFormatPr baseColWidth="10" defaultRowHeight="15" x14ac:dyDescent="0.25"/>
  <cols>
    <col min="2" max="2" width="12" bestFit="1" customWidth="1"/>
    <col min="3" max="3" width="13" bestFit="1" customWidth="1"/>
  </cols>
  <sheetData>
    <row r="1" spans="1:7" x14ac:dyDescent="0.25">
      <c r="B1" t="s">
        <v>8387</v>
      </c>
      <c r="C1" t="s">
        <v>8388</v>
      </c>
      <c r="F1" t="s">
        <v>8387</v>
      </c>
      <c r="G1" t="s">
        <v>8388</v>
      </c>
    </row>
    <row r="2" spans="1:7" x14ac:dyDescent="0.25">
      <c r="A2" t="s">
        <v>8383</v>
      </c>
      <c r="B2" s="16" t="e">
        <f>AVERAGE(#REF!)</f>
        <v>#REF!</v>
      </c>
      <c r="C2" s="16" t="e">
        <f>AVERAGE(#REF!)</f>
        <v>#REF!</v>
      </c>
      <c r="E2" t="s">
        <v>8383</v>
      </c>
      <c r="F2">
        <v>5048.8786407766993</v>
      </c>
      <c r="G2">
        <v>10554.212</v>
      </c>
    </row>
    <row r="3" spans="1:7" x14ac:dyDescent="0.25">
      <c r="A3" t="s">
        <v>8384</v>
      </c>
      <c r="B3" s="16" t="e">
        <f>MEDIAN(#REF!)</f>
        <v>#REF!</v>
      </c>
      <c r="C3" s="16" t="e">
        <f>MEDIAN(#REF!)</f>
        <v>#REF!</v>
      </c>
      <c r="E3" t="s">
        <v>8384</v>
      </c>
      <c r="F3">
        <v>3000</v>
      </c>
      <c r="G3">
        <v>5000</v>
      </c>
    </row>
    <row r="4" spans="1:7" x14ac:dyDescent="0.25">
      <c r="A4" t="s">
        <v>8389</v>
      </c>
      <c r="B4" s="16" t="e">
        <f>_xlfn.STDEV.P(#REF!)</f>
        <v>#REF!</v>
      </c>
      <c r="C4" s="16" t="e">
        <f>_xlfn.STDEV.P(#REF!)</f>
        <v>#REF!</v>
      </c>
      <c r="E4" t="s">
        <v>8389</v>
      </c>
      <c r="F4">
        <v>7748.7537726373303</v>
      </c>
      <c r="G4">
        <v>21967.731061515115</v>
      </c>
    </row>
    <row r="5" spans="1:7" x14ac:dyDescent="0.25">
      <c r="A5" t="s">
        <v>8390</v>
      </c>
      <c r="B5" s="16" t="e">
        <f>_xlfn.QUARTILE.EXC(#REF!, 3)</f>
        <v>#REF!</v>
      </c>
      <c r="C5" s="16" t="e">
        <f>_xlfn.QUARTILE.EXC(#REF!, 3)</f>
        <v>#REF!</v>
      </c>
      <c r="E5" t="s">
        <v>8390</v>
      </c>
      <c r="F5">
        <v>5000</v>
      </c>
      <c r="G5">
        <v>10000</v>
      </c>
    </row>
    <row r="6" spans="1:7" x14ac:dyDescent="0.25">
      <c r="A6" t="s">
        <v>8391</v>
      </c>
      <c r="B6" s="16" t="e">
        <f>_xlfn.QUARTILE.EXC(#REF!, 1)</f>
        <v>#REF!</v>
      </c>
      <c r="C6" s="16" t="e">
        <f>_xlfn.QUARTILE.EXC(#REF!, 1)</f>
        <v>#REF!</v>
      </c>
      <c r="E6" t="s">
        <v>8391</v>
      </c>
      <c r="F6">
        <v>1500</v>
      </c>
      <c r="G6">
        <v>2000</v>
      </c>
    </row>
    <row r="7" spans="1:7" x14ac:dyDescent="0.25">
      <c r="A7" t="s">
        <v>8392</v>
      </c>
      <c r="B7" s="16" t="e">
        <f>B5-B6</f>
        <v>#REF!</v>
      </c>
      <c r="C7" s="16" t="e">
        <f>C5-C6</f>
        <v>#REF!</v>
      </c>
      <c r="E7" t="s">
        <v>8392</v>
      </c>
      <c r="F7">
        <v>3500</v>
      </c>
      <c r="G7">
        <v>8000</v>
      </c>
    </row>
    <row r="9" spans="1:7" x14ac:dyDescent="0.25">
      <c r="A9" t="s">
        <v>8385</v>
      </c>
      <c r="B9" s="16" t="e">
        <f>AVERAGE(#REF!)</f>
        <v>#REF!</v>
      </c>
      <c r="C9" s="16" t="e">
        <f>AVERAGE(#REF!)</f>
        <v>#REF!</v>
      </c>
      <c r="E9" t="s">
        <v>8385</v>
      </c>
      <c r="F9">
        <v>5601.5458009708727</v>
      </c>
      <c r="G9">
        <v>558.65484000000004</v>
      </c>
    </row>
    <row r="10" spans="1:7" x14ac:dyDescent="0.25">
      <c r="A10" t="s">
        <v>8386</v>
      </c>
      <c r="B10" s="16" t="e">
        <f>MEDIAN(#REF!)</f>
        <v>#REF!</v>
      </c>
      <c r="C10" s="16" t="e">
        <f>MEDIAN(#REF!)</f>
        <v>#REF!</v>
      </c>
      <c r="E10" t="s">
        <v>8386</v>
      </c>
      <c r="F10">
        <v>3167.5</v>
      </c>
      <c r="G10">
        <v>103</v>
      </c>
    </row>
    <row r="11" spans="1:7" x14ac:dyDescent="0.25">
      <c r="A11" t="s">
        <v>8393</v>
      </c>
      <c r="B11" s="16" t="e">
        <f>_xlfn.STDEV.P(#REF!)</f>
        <v>#REF!</v>
      </c>
      <c r="C11" s="16" t="e">
        <f>_xlfn.STDEV.P(#REF!)</f>
        <v>#REF!</v>
      </c>
      <c r="E11" t="s">
        <v>8393</v>
      </c>
      <c r="F11">
        <v>8334.5731699164608</v>
      </c>
      <c r="G11">
        <v>1330.5230280400915</v>
      </c>
    </row>
    <row r="12" spans="1:7" x14ac:dyDescent="0.25">
      <c r="A12" t="s">
        <v>8394</v>
      </c>
      <c r="B12" s="16" t="e">
        <f>_xlfn.QUARTILE.EXC(#REF!, 3)</f>
        <v>#REF!</v>
      </c>
      <c r="C12" s="16" t="e">
        <f>_xlfn.QUARTILE.EXC(#REF!, 3)</f>
        <v>#REF!</v>
      </c>
      <c r="E12" t="s">
        <v>8394</v>
      </c>
      <c r="F12">
        <v>5699</v>
      </c>
      <c r="G12">
        <v>501</v>
      </c>
    </row>
    <row r="13" spans="1:7" x14ac:dyDescent="0.25">
      <c r="A13" t="s">
        <v>8395</v>
      </c>
      <c r="B13" s="16" t="e">
        <f>_xlfn.QUARTILE.EXC(#REF!, 1)</f>
        <v>#REF!</v>
      </c>
      <c r="C13" s="16" t="e">
        <f>_xlfn.QUARTILE.EXC(#REF!, 1)</f>
        <v>#REF!</v>
      </c>
      <c r="E13" t="s">
        <v>8395</v>
      </c>
      <c r="F13">
        <v>1716.5074999999999</v>
      </c>
      <c r="G13">
        <v>9.25</v>
      </c>
    </row>
    <row r="14" spans="1:7" x14ac:dyDescent="0.25">
      <c r="A14" t="s">
        <v>8396</v>
      </c>
      <c r="B14" s="16" t="e">
        <f>B12-B13</f>
        <v>#REF!</v>
      </c>
      <c r="C14" s="16" t="e">
        <f>C12-C13</f>
        <v>#REF!</v>
      </c>
      <c r="E14" t="s">
        <v>8396</v>
      </c>
      <c r="F14">
        <v>3982.4925000000003</v>
      </c>
      <c r="G14"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080B7-AD06-43A2-BE02-ADDE60F5B31E}">
  <dimension ref="A1:D6"/>
  <sheetViews>
    <sheetView workbookViewId="0">
      <selection activeCell="D6" sqref="D6"/>
    </sheetView>
  </sheetViews>
  <sheetFormatPr baseColWidth="10" defaultRowHeight="15" x14ac:dyDescent="0.25"/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 Kickstarter!B:C, 2,0)</f>
        <v>Help us get actor-writer Ian Bonar's debut play - a hilarious, heartbreaking story of grief and loss - to the 2016 Edinburgh Fringe.</v>
      </c>
      <c r="C2">
        <f>VLOOKUP(A2, Kickstarter!B:E, 3, 0)</f>
        <v>2000</v>
      </c>
      <c r="D2">
        <f>VLOOKUP(A2, Kickstarter!B:E, 4, 0)</f>
        <v>2020</v>
      </c>
    </row>
    <row r="3" spans="1:4" x14ac:dyDescent="0.25">
      <c r="A3" t="s">
        <v>3616</v>
      </c>
      <c r="B3" t="str">
        <f>VLOOKUP(A3, Kickstarter!B:C, 2,0)</f>
        <v>The play yet to be described as "A surefire Edinburgh Fringe Festival Cult Hit". Coming to the Underbelly, Edinburgh, 5th-30th August.</v>
      </c>
      <c r="C3">
        <f>VLOOKUP(A3, Kickstarter!B:E, 3, 0)</f>
        <v>2000</v>
      </c>
      <c r="D3">
        <f>VLOOKUP(A3, Kickstarter!B:E, 4, 0)</f>
        <v>2020</v>
      </c>
    </row>
    <row r="4" spans="1:4" x14ac:dyDescent="0.25">
      <c r="A4" t="s">
        <v>3178</v>
      </c>
      <c r="B4" t="str">
        <f>VLOOKUP(A4, Kickstarter!B:C, 2,0)</f>
        <v>Cutting Off Kate Bush is a one-woman show written &amp; performed by Lucy Benson-Brown, premiering at the Edinburgh Fringe Festival 2014</v>
      </c>
      <c r="C4">
        <f>VLOOKUP(A4, Kickstarter!B:E, 3, 0)</f>
        <v>1500</v>
      </c>
      <c r="D4">
        <f>VLOOKUP(A4, Kickstarter!B:E, 4, 0)</f>
        <v>2576</v>
      </c>
    </row>
    <row r="5" spans="1:4" x14ac:dyDescent="0.25">
      <c r="A5" t="s">
        <v>3329</v>
      </c>
      <c r="B5" t="str">
        <f>VLOOKUP(A5, Kickstarter!B:C, 2,0)</f>
        <v>Jestia and Raedon is a brand new romantic comedy play going to the Edinburgh Fringe Festival this summer.</v>
      </c>
      <c r="C5">
        <f>VLOOKUP(A5, Kickstarter!B:E, 3, 0)</f>
        <v>1000</v>
      </c>
      <c r="D5">
        <f>VLOOKUP(A5, Kickstarter!B:E, 4, 0)</f>
        <v>1168</v>
      </c>
    </row>
    <row r="6" spans="1:4" x14ac:dyDescent="0.25">
      <c r="A6" t="s">
        <v>3221</v>
      </c>
      <c r="B6" t="str">
        <f>VLOOKUP(A6, Kickstarter!B:C, 2,0)</f>
        <v>A one-man show about love, loss, and motorways, written &amp; performed by Ben Norris. Help us get to the 2015 Edinburgh Fringe and beyond!</v>
      </c>
      <c r="C6">
        <f>VLOOKUP(A6, Kickstarter!B:E, 3, 0)</f>
        <v>4000</v>
      </c>
      <c r="D6">
        <f>VLOOKUP(A6, Kickstarter!B:E, 4, 0)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608C0-847A-4F07-BA91-571FC96CD3AE}">
  <dimension ref="A1:F14"/>
  <sheetViews>
    <sheetView topLeftCell="H1" workbookViewId="0">
      <selection activeCell="P24" sqref="P24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8364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1D1A6-9C40-4EDC-A342-4AABA14204E0}">
  <dimension ref="A1:F43"/>
  <sheetViews>
    <sheetView topLeftCell="A10" workbookViewId="0"/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8360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8362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DA7E6-7E4C-4F85-A586-7914CCFF0644}">
  <dimension ref="A1:F18"/>
  <sheetViews>
    <sheetView workbookViewId="0">
      <selection activeCell="E7" sqref="E7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1" t="s">
        <v>8358</v>
      </c>
      <c r="B1" t="s">
        <v>8360</v>
      </c>
    </row>
    <row r="2" spans="1:6" x14ac:dyDescent="0.25">
      <c r="A2" s="11" t="s">
        <v>8379</v>
      </c>
      <c r="B2" t="s">
        <v>8360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5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8376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8378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8367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8368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8369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8370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8371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 Research</vt:lpstr>
      <vt:lpstr>Category Statistics</vt:lpstr>
      <vt:lpstr>Tabla Dinámica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Raul Esqueda Martinez</cp:lastModifiedBy>
  <dcterms:created xsi:type="dcterms:W3CDTF">2017-04-20T15:17:24Z</dcterms:created>
  <dcterms:modified xsi:type="dcterms:W3CDTF">2022-07-04T02:32:34Z</dcterms:modified>
</cp:coreProperties>
</file>