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efc_\OneDrive\Escritorio\La Salle College\01 - First Semester (Winter 2024)\Courses\Computer Tools\Assignments\Final Exam\"/>
    </mc:Choice>
  </mc:AlternateContent>
  <xr:revisionPtr revIDLastSave="0" documentId="13_ncr:1_{D274325C-33C6-4CDD-9A53-51D342147B4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Sheet1!$B$2:$J$2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39" i="1"/>
  <c r="E32" i="1"/>
  <c r="E31" i="1"/>
  <c r="D32" i="1"/>
  <c r="D31" i="1"/>
  <c r="D36" i="1"/>
  <c r="D35" i="1"/>
  <c r="I26" i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<sst xmlns="http://schemas.openxmlformats.org/spreadsheetml/2006/main" count="152" uniqueCount="88">
  <si>
    <t>EEID</t>
  </si>
  <si>
    <t>Full Name</t>
  </si>
  <si>
    <t>Job Title</t>
  </si>
  <si>
    <t>Department</t>
  </si>
  <si>
    <t>Gender</t>
  </si>
  <si>
    <t>Age</t>
  </si>
  <si>
    <t>Annual Salary</t>
  </si>
  <si>
    <t>Country</t>
  </si>
  <si>
    <t>City</t>
  </si>
  <si>
    <t>E02387</t>
  </si>
  <si>
    <t>Emily Davis</t>
  </si>
  <si>
    <t>Sr. Manger</t>
  </si>
  <si>
    <t>IT</t>
  </si>
  <si>
    <t>Female</t>
  </si>
  <si>
    <t>United States</t>
  </si>
  <si>
    <t>Seattle</t>
  </si>
  <si>
    <t>E04105</t>
  </si>
  <si>
    <t>Theodore Dinh</t>
  </si>
  <si>
    <t>Technical Architect</t>
  </si>
  <si>
    <t>Male</t>
  </si>
  <si>
    <t>China</t>
  </si>
  <si>
    <t>Chongqing</t>
  </si>
  <si>
    <t>E02572</t>
  </si>
  <si>
    <t>Luna Sanders</t>
  </si>
  <si>
    <t>Director</t>
  </si>
  <si>
    <t>Finance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</si>
  <si>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</si>
  <si>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</si>
  <si>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</si>
  <si>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</si>
  <si>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</si>
  <si>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</si>
  <si>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</si>
  <si>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</si>
  <si>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</si>
  <si>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</si>
  <si>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</si>
  <si>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</si>
  <si>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</si>
  <si>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</si>
  <si>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</si>
  <si>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</si>
  <si>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</si>
  <si>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</si>
  <si>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</si>
  <si>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</si>
  <si>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</si>
  <si>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</si>
  <si>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</si>
  <si>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</si>
  <si>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</si>
  <si>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</si>
  <si>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</si>
  <si>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</si>
  <si>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</si>
  <si>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</si>
  <si>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</si>
  <si>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</si>
  <si>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</si>
  <si>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</si>
  <si>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</si>
  <si>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</si>
  <si>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</si>
  <si>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Add filter for columns.</t>
  </si>
  <si>
    <t>Create (formula) the Average for salary.</t>
  </si>
  <si>
    <t>Create (formula) to get the Count of employees if the employee is older than 50.</t>
  </si>
  <si>
    <t>Create(formula) statement to Get the information about the IT department Annual salary on total.</t>
  </si>
  <si>
    <t>Create (formula) to find how many females employees work in IT department.</t>
  </si>
  <si>
    <t>Create(formula) to get the Full name and EEID for youngest and oldest Employee.</t>
  </si>
  <si>
    <t>Create(formula) to get the Count for all employees from United States.</t>
  </si>
  <si>
    <t>Create(formula) to get the Average salary based on the gender.</t>
  </si>
  <si>
    <t>Create(formula) to get the name of all managers for each department.</t>
  </si>
  <si>
    <t>Create (Formula) to find top earner based on annual salary.</t>
  </si>
  <si>
    <t>Status</t>
  </si>
  <si>
    <t>Complete</t>
  </si>
  <si>
    <t>Formula Results</t>
  </si>
  <si>
    <t>Question 7</t>
  </si>
  <si>
    <t>Youngest Emp.</t>
  </si>
  <si>
    <t>Oldest Emp.</t>
  </si>
  <si>
    <t>Name</t>
  </si>
  <si>
    <t>Avg. Salary</t>
  </si>
  <si>
    <t>Question 9</t>
  </si>
  <si>
    <t>Question 10</t>
  </si>
  <si>
    <t>Please, go to cell c30</t>
  </si>
  <si>
    <t>Please, go to cell c34</t>
  </si>
  <si>
    <t>Please, go to cell c38</t>
  </si>
  <si>
    <t xml:space="preserve">Raul Francia </t>
  </si>
  <si>
    <t>Student Code: 2415411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</si>
</sst>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AF8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6" fontId="0" fillId="0" borderId="0" xfId="0" applyNumberFormat="1"/>
    <xf numFmtId="6" fontId="4" fillId="0" borderId="4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horizontal="right" vertical="center" wrapText="1"/>
    </xf>
    <xf numFmtId="6" fontId="4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/>
    <xf numFmtId="1" fontId="0" fillId="0" borderId="0" xfId="0" applyNumberFormat="1"/>
    <xf numFmtId="6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20" workbookViewId="0">
      <selection activeCell="E39" sqref="E39"/>
    </sheetView>
  </sheetViews>
  <sheetFormatPr defaultRowHeight="14.25" x14ac:dyDescent="0.45"/>
  <cols>
    <col min="3" max="3" width="13.33203125" customWidth="1"/>
    <col min="4" max="4" width="22.33203125" customWidth="1"/>
    <col min="5" max="5" width="16.265625" customWidth="1"/>
    <col min="9" max="9" width="16.9296875" customWidth="1"/>
  </cols>
  <sheetData>
    <row r="1" spans="2:12" ht="14.65" thickBot="1" x14ac:dyDescent="0.5">
      <c r="B1" s="27" t="s">
        <v>86</v>
      </c>
      <c r="C1" s="27"/>
      <c r="D1" s="27" t="s">
        <v>87</v>
      </c>
    </row>
    <row r="2" spans="2:12" ht="25.5" customHeight="1" thickBot="1" x14ac:dyDescent="0.5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spans="2:12" ht="14.35" customHeight="1" thickBot="1" x14ac:dyDescent="0.5">
      <c r="B3" s="1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7">
        <v>55</v>
      </c>
      <c r="H3" s="4">
        <v>141604</v>
      </c>
      <c r="I3" s="2" t="s">
        <v>14</v>
      </c>
      <c r="J3" s="2" t="s">
        <v>15</v>
      </c>
      <c r="L3" s="3"/>
    </row>
    <row r="4" spans="2:12" ht="14.35" customHeight="1" thickBot="1" x14ac:dyDescent="0.5">
      <c r="B4" s="1" t="s">
        <v>16</v>
      </c>
      <c r="C4" s="2" t="s">
        <v>17</v>
      </c>
      <c r="D4" s="2" t="s">
        <v>18</v>
      </c>
      <c r="E4" s="2" t="s">
        <v>12</v>
      </c>
      <c r="F4" s="2" t="s">
        <v>19</v>
      </c>
      <c r="G4" s="7">
        <v>59</v>
      </c>
      <c r="H4" s="4">
        <v>99975</v>
      </c>
      <c r="I4" s="2" t="s">
        <v>20</v>
      </c>
      <c r="J4" s="2" t="s">
        <v>21</v>
      </c>
    </row>
    <row r="5" spans="2:12" ht="14.35" customHeight="1" thickBot="1" x14ac:dyDescent="0.5">
      <c r="B5" s="1" t="s">
        <v>22</v>
      </c>
      <c r="C5" s="2" t="s">
        <v>23</v>
      </c>
      <c r="D5" s="2" t="s">
        <v>24</v>
      </c>
      <c r="E5" s="2" t="s">
        <v>25</v>
      </c>
      <c r="F5" s="2" t="s">
        <v>13</v>
      </c>
      <c r="G5" s="7">
        <v>50</v>
      </c>
      <c r="H5" s="4">
        <v>163099</v>
      </c>
      <c r="I5" s="2" t="s">
        <v>14</v>
      </c>
      <c r="J5" s="2" t="s">
        <v>26</v>
      </c>
    </row>
    <row r="6" spans="2:12" ht="14.35" customHeight="1" thickBot="1" x14ac:dyDescent="0.5">
      <c r="B6" s="1" t="s">
        <v>27</v>
      </c>
      <c r="C6" s="2" t="s">
        <v>28</v>
      </c>
      <c r="D6" s="2" t="s">
        <v>29</v>
      </c>
      <c r="E6" s="2" t="s">
        <v>12</v>
      </c>
      <c r="F6" s="2" t="s">
        <v>13</v>
      </c>
      <c r="G6" s="7">
        <v>26</v>
      </c>
      <c r="H6" s="4">
        <v>84913</v>
      </c>
      <c r="I6" s="2" t="s">
        <v>14</v>
      </c>
      <c r="J6" s="2" t="s">
        <v>26</v>
      </c>
    </row>
    <row r="7" spans="2:12" ht="14.35" customHeight="1" thickBot="1" x14ac:dyDescent="0.5">
      <c r="B7" s="1" t="s">
        <v>30</v>
      </c>
      <c r="C7" s="2" t="s">
        <v>31</v>
      </c>
      <c r="D7" s="2" t="s">
        <v>32</v>
      </c>
      <c r="E7" s="2" t="s">
        <v>25</v>
      </c>
      <c r="F7" s="2" t="s">
        <v>19</v>
      </c>
      <c r="G7" s="7">
        <v>55</v>
      </c>
      <c r="H7" s="4">
        <v>95409</v>
      </c>
      <c r="I7" s="2" t="s">
        <v>14</v>
      </c>
      <c r="J7" s="2" t="s">
        <v>33</v>
      </c>
    </row>
    <row r="8" spans="2:12" ht="14.35" customHeight="1" thickBot="1" x14ac:dyDescent="0.5">
      <c r="B8" s="1" t="s">
        <v>34</v>
      </c>
      <c r="C8" s="2" t="s">
        <v>35</v>
      </c>
      <c r="D8" s="2" t="s">
        <v>36</v>
      </c>
      <c r="E8" s="2" t="s">
        <v>37</v>
      </c>
      <c r="F8" s="2" t="s">
        <v>19</v>
      </c>
      <c r="G8" s="7">
        <v>57</v>
      </c>
      <c r="H8" s="4">
        <v>50994</v>
      </c>
      <c r="I8" s="2" t="s">
        <v>20</v>
      </c>
      <c r="J8" s="2" t="s">
        <v>21</v>
      </c>
    </row>
    <row r="9" spans="2:12" ht="14.35" customHeight="1" thickBot="1" x14ac:dyDescent="0.5">
      <c r="B9" s="1" t="s">
        <v>38</v>
      </c>
      <c r="C9" s="2" t="s">
        <v>39</v>
      </c>
      <c r="D9" s="2" t="s">
        <v>40</v>
      </c>
      <c r="E9" s="2" t="s">
        <v>12</v>
      </c>
      <c r="F9" s="2" t="s">
        <v>13</v>
      </c>
      <c r="G9" s="7">
        <v>27</v>
      </c>
      <c r="H9" s="4">
        <v>119746</v>
      </c>
      <c r="I9" s="2" t="s">
        <v>14</v>
      </c>
      <c r="J9" s="2" t="s">
        <v>33</v>
      </c>
    </row>
    <row r="10" spans="2:12" ht="14.35" customHeight="1" thickBot="1" x14ac:dyDescent="0.5">
      <c r="B10" s="1" t="s">
        <v>41</v>
      </c>
      <c r="C10" s="2" t="s">
        <v>42</v>
      </c>
      <c r="D10" s="2" t="s">
        <v>43</v>
      </c>
      <c r="E10" s="2" t="s">
        <v>25</v>
      </c>
      <c r="F10" s="2" t="s">
        <v>19</v>
      </c>
      <c r="G10" s="7">
        <v>25</v>
      </c>
      <c r="H10" s="4">
        <v>41336</v>
      </c>
      <c r="I10" s="2" t="s">
        <v>14</v>
      </c>
      <c r="J10" s="2" t="s">
        <v>44</v>
      </c>
    </row>
    <row r="11" spans="2:12" ht="14.35" customHeight="1" thickBot="1" x14ac:dyDescent="0.5">
      <c r="B11" s="1" t="s">
        <v>45</v>
      </c>
      <c r="C11" s="2" t="s">
        <v>46</v>
      </c>
      <c r="D11" s="2" t="s">
        <v>40</v>
      </c>
      <c r="E11" s="2" t="s">
        <v>47</v>
      </c>
      <c r="F11" s="2" t="s">
        <v>19</v>
      </c>
      <c r="G11" s="7">
        <v>29</v>
      </c>
      <c r="H11" s="4">
        <v>113527</v>
      </c>
      <c r="I11" s="2" t="s">
        <v>14</v>
      </c>
      <c r="J11" s="2" t="s">
        <v>48</v>
      </c>
    </row>
    <row r="12" spans="2:12" ht="14.35" customHeight="1" thickBot="1" x14ac:dyDescent="0.5">
      <c r="B12" s="1" t="s">
        <v>49</v>
      </c>
      <c r="C12" s="2" t="s">
        <v>50</v>
      </c>
      <c r="D12" s="2" t="s">
        <v>32</v>
      </c>
      <c r="E12" s="2" t="s">
        <v>25</v>
      </c>
      <c r="F12" s="2" t="s">
        <v>13</v>
      </c>
      <c r="G12" s="7">
        <v>34</v>
      </c>
      <c r="H12" s="4">
        <v>77203</v>
      </c>
      <c r="I12" s="2" t="s">
        <v>14</v>
      </c>
      <c r="J12" s="2" t="s">
        <v>26</v>
      </c>
    </row>
    <row r="13" spans="2:12" ht="14.35" customHeight="1" thickBot="1" x14ac:dyDescent="0.5">
      <c r="B13" s="1" t="s">
        <v>51</v>
      </c>
      <c r="C13" s="2" t="s">
        <v>52</v>
      </c>
      <c r="D13" s="2" t="s">
        <v>11</v>
      </c>
      <c r="E13" s="2" t="s">
        <v>53</v>
      </c>
      <c r="F13" s="2" t="s">
        <v>13</v>
      </c>
      <c r="G13" s="7">
        <v>36</v>
      </c>
      <c r="H13" s="4">
        <v>157333</v>
      </c>
      <c r="I13" s="2" t="s">
        <v>14</v>
      </c>
      <c r="J13" s="2" t="s">
        <v>44</v>
      </c>
    </row>
    <row r="14" spans="2:12" ht="14.35" customHeight="1" thickBot="1" x14ac:dyDescent="0.5">
      <c r="B14" s="1" t="s">
        <v>54</v>
      </c>
      <c r="C14" s="2" t="s">
        <v>55</v>
      </c>
      <c r="D14" s="2" t="s">
        <v>56</v>
      </c>
      <c r="E14" s="2" t="s">
        <v>57</v>
      </c>
      <c r="F14" s="2" t="s">
        <v>13</v>
      </c>
      <c r="G14" s="7">
        <v>27</v>
      </c>
      <c r="H14" s="4">
        <v>109851</v>
      </c>
      <c r="I14" s="2" t="s">
        <v>14</v>
      </c>
      <c r="J14" s="2" t="s">
        <v>15</v>
      </c>
    </row>
    <row r="15" spans="2:12" ht="14.35" customHeight="1" thickBot="1" x14ac:dyDescent="0.5">
      <c r="B15" s="1" t="s">
        <v>58</v>
      </c>
      <c r="C15" s="2" t="s">
        <v>59</v>
      </c>
      <c r="D15" s="2" t="s">
        <v>40</v>
      </c>
      <c r="E15" s="2" t="s">
        <v>53</v>
      </c>
      <c r="F15" s="2" t="s">
        <v>19</v>
      </c>
      <c r="G15" s="7">
        <v>59</v>
      </c>
      <c r="H15" s="4">
        <v>105086</v>
      </c>
      <c r="I15" s="2" t="s">
        <v>14</v>
      </c>
      <c r="J15" s="2" t="s">
        <v>48</v>
      </c>
    </row>
    <row r="16" spans="2:12" ht="14.35" customHeight="1" thickBot="1" x14ac:dyDescent="0.5">
      <c r="B16" s="1" t="s">
        <v>60</v>
      </c>
      <c r="C16" s="2" t="s">
        <v>61</v>
      </c>
      <c r="D16" s="2" t="s">
        <v>11</v>
      </c>
      <c r="E16" s="2" t="s">
        <v>25</v>
      </c>
      <c r="F16" s="2" t="s">
        <v>13</v>
      </c>
      <c r="G16" s="7">
        <v>51</v>
      </c>
      <c r="H16" s="4">
        <v>146742</v>
      </c>
      <c r="I16" s="2" t="s">
        <v>20</v>
      </c>
      <c r="J16" s="2" t="s">
        <v>62</v>
      </c>
    </row>
    <row r="17" spans="1:10" ht="14.35" customHeight="1" x14ac:dyDescent="0.45">
      <c r="B17" s="8"/>
      <c r="C17" s="8"/>
      <c r="D17" s="8"/>
      <c r="E17" s="8"/>
      <c r="F17" s="8"/>
      <c r="G17" s="9"/>
      <c r="H17" s="10"/>
      <c r="I17" s="8"/>
      <c r="J17" s="8"/>
    </row>
    <row r="18" spans="1:10" x14ac:dyDescent="0.45">
      <c r="I18" s="15" t="s">
        <v>75</v>
      </c>
      <c r="J18" s="14" t="s">
        <v>73</v>
      </c>
    </row>
    <row r="19" spans="1:10" x14ac:dyDescent="0.45">
      <c r="B19">
        <v>1</v>
      </c>
      <c r="C19" s="24" t="s">
        <v>63</v>
      </c>
      <c r="D19" s="24"/>
      <c r="E19" s="24"/>
      <c r="F19" s="24"/>
      <c r="G19" s="24"/>
      <c r="H19" s="24"/>
      <c r="I19" s="12"/>
      <c r="J19" s="12" t="s">
        <v>74</v>
      </c>
    </row>
    <row r="20" spans="1:10" x14ac:dyDescent="0.45">
      <c r="B20">
        <v>2</v>
      </c>
      <c r="C20" s="24" t="s">
        <v>64</v>
      </c>
      <c r="D20" s="24"/>
      <c r="E20" s="24"/>
      <c r="F20" s="24"/>
      <c r="G20" s="24"/>
      <c r="H20" s="24"/>
      <c r="I20" s="25">
        <f>AVERAGE(H3:H16)</f>
        <v>107629.85714285714</v>
      </c>
      <c r="J20" s="12" t="s">
        <v>74</v>
      </c>
    </row>
    <row r="21" spans="1:10" x14ac:dyDescent="0.45">
      <c r="B21">
        <v>3</v>
      </c>
      <c r="C21" s="24" t="s">
        <v>65</v>
      </c>
      <c r="D21" s="24"/>
      <c r="E21" s="24"/>
      <c r="F21" s="24"/>
      <c r="G21" s="24"/>
      <c r="H21" s="24"/>
      <c r="I21" s="11">
        <f>COUNTIFS(G3:G16,"&gt;50")</f>
        <v>6</v>
      </c>
      <c r="J21" s="13" t="s">
        <v>74</v>
      </c>
    </row>
    <row r="22" spans="1:10" x14ac:dyDescent="0.45">
      <c r="B22">
        <v>4</v>
      </c>
      <c r="C22" s="24" t="s">
        <v>66</v>
      </c>
      <c r="D22" s="24"/>
      <c r="E22" s="24"/>
      <c r="F22" s="24"/>
      <c r="G22" s="24"/>
      <c r="H22" s="24"/>
      <c r="I22" s="25">
        <f>SUMIFS(H3:H16,E3:E16,"IT")</f>
        <v>446238</v>
      </c>
      <c r="J22" s="13" t="s">
        <v>74</v>
      </c>
    </row>
    <row r="23" spans="1:10" x14ac:dyDescent="0.45">
      <c r="B23">
        <v>5</v>
      </c>
      <c r="C23" s="24" t="s">
        <v>67</v>
      </c>
      <c r="D23" s="24"/>
      <c r="E23" s="24"/>
      <c r="F23" s="24"/>
      <c r="G23" s="24"/>
      <c r="H23" s="24"/>
      <c r="I23" s="11">
        <f>COUNTIFS(F3:F16,"Female",E3:E16,"IT")</f>
        <v>3</v>
      </c>
      <c r="J23" s="13" t="s">
        <v>74</v>
      </c>
    </row>
    <row r="24" spans="1:10" x14ac:dyDescent="0.45">
      <c r="B24">
        <v>6</v>
      </c>
      <c r="C24" s="24" t="s">
        <v>72</v>
      </c>
      <c r="D24" s="24"/>
      <c r="E24" s="24"/>
      <c r="F24" s="24"/>
      <c r="G24" s="24"/>
      <c r="H24" s="24"/>
      <c r="I24" s="25">
        <f>MAX(H3:H16)</f>
        <v>163099</v>
      </c>
      <c r="J24" s="13" t="s">
        <v>74</v>
      </c>
    </row>
    <row r="25" spans="1:10" x14ac:dyDescent="0.45">
      <c r="A25" s="19"/>
      <c r="B25">
        <v>7</v>
      </c>
      <c r="C25" s="24" t="s">
        <v>68</v>
      </c>
      <c r="D25" s="24"/>
      <c r="E25" s="24"/>
      <c r="F25" s="24"/>
      <c r="G25" s="24"/>
      <c r="H25" s="24"/>
      <c r="I25" s="26" t="s">
        <v>83</v>
      </c>
      <c r="J25" s="13" t="s">
        <v>74</v>
      </c>
    </row>
    <row r="26" spans="1:10" x14ac:dyDescent="0.45">
      <c r="B26">
        <v>8</v>
      </c>
      <c r="C26" s="24" t="s">
        <v>69</v>
      </c>
      <c r="D26" s="24"/>
      <c r="E26" s="24"/>
      <c r="F26" s="24"/>
      <c r="G26" s="24"/>
      <c r="H26" s="24"/>
      <c r="I26" s="11">
        <f>COUNTIFS(I3:I16,"United States")</f>
        <v>11</v>
      </c>
      <c r="J26" s="13" t="s">
        <v>74</v>
      </c>
    </row>
    <row r="27" spans="1:10" x14ac:dyDescent="0.45">
      <c r="B27">
        <v>9</v>
      </c>
      <c r="C27" s="24" t="s">
        <v>70</v>
      </c>
      <c r="D27" s="24"/>
      <c r="E27" s="24"/>
      <c r="F27" s="24"/>
      <c r="G27" s="24"/>
      <c r="H27" s="24"/>
      <c r="I27" s="26" t="s">
        <v>84</v>
      </c>
      <c r="J27" s="13" t="s">
        <v>74</v>
      </c>
    </row>
    <row r="28" spans="1:10" x14ac:dyDescent="0.45">
      <c r="B28">
        <v>10</v>
      </c>
      <c r="C28" s="24" t="s">
        <v>71</v>
      </c>
      <c r="D28" s="24"/>
      <c r="E28" s="24"/>
      <c r="F28" s="24"/>
      <c r="G28" s="24"/>
      <c r="H28" s="24"/>
      <c r="I28" s="26" t="s">
        <v>85</v>
      </c>
      <c r="J28" s="13" t="s">
        <v>74</v>
      </c>
    </row>
    <row r="30" spans="1:10" x14ac:dyDescent="0.45">
      <c r="C30" s="17" t="s">
        <v>76</v>
      </c>
      <c r="D30" s="22" t="s">
        <v>79</v>
      </c>
      <c r="E30" s="22" t="s">
        <v>0</v>
      </c>
      <c r="F30" s="11"/>
    </row>
    <row r="31" spans="1:10" x14ac:dyDescent="0.45">
      <c r="C31" s="18" t="s">
        <v>77</v>
      </c>
      <c r="D31" s="18" t="str">
        <f>INDEX(C3:C16,8)</f>
        <v>Luke Martin</v>
      </c>
      <c r="E31" s="18" t="str">
        <f>INDEX(B3:B16,8)</f>
        <v>E04332</v>
      </c>
      <c r="F31" s="20"/>
    </row>
    <row r="32" spans="1:10" x14ac:dyDescent="0.45">
      <c r="C32" s="18" t="s">
        <v>78</v>
      </c>
      <c r="D32" s="18" t="str">
        <f>INDEX(C3:C16,2)</f>
        <v>Theodore Dinh</v>
      </c>
      <c r="E32" s="18" t="str">
        <f>INDEX(B3:B16,2)</f>
        <v>E04105</v>
      </c>
      <c r="F32" s="20"/>
    </row>
    <row r="34" spans="3:5" x14ac:dyDescent="0.45">
      <c r="C34" s="17" t="s">
        <v>81</v>
      </c>
      <c r="D34" s="22" t="s">
        <v>80</v>
      </c>
    </row>
    <row r="35" spans="3:5" x14ac:dyDescent="0.45">
      <c r="C35" s="18" t="s">
        <v>19</v>
      </c>
      <c r="D35" s="21">
        <f>AVERAGEIFS(H3:H16,F3:F16,"Male")</f>
        <v>84387.833333333328</v>
      </c>
    </row>
    <row r="36" spans="3:5" x14ac:dyDescent="0.45">
      <c r="C36" s="18" t="s">
        <v>13</v>
      </c>
      <c r="D36" s="21">
        <f>AVERAGEIFS(H3:H16,F3:F16,"Female")</f>
        <v>125061.375</v>
      </c>
    </row>
    <row r="38" spans="3:5" x14ac:dyDescent="0.45">
      <c r="C38" s="17" t="s">
        <v>82</v>
      </c>
      <c r="D38" s="22" t="s">
        <v>3</v>
      </c>
      <c r="E38" s="22" t="s">
        <v>40</v>
      </c>
    </row>
    <row r="39" spans="3:5" x14ac:dyDescent="0.45">
      <c r="C39" s="23"/>
      <c r="D39" s="21" t="s">
        <v>12</v>
      </c>
      <c r="E39" s="18" t="str">
        <f>INDEX(C3:C16,7,1)</f>
        <v>Ruby Barnes</v>
      </c>
    </row>
    <row r="40" spans="3:5" x14ac:dyDescent="0.45">
      <c r="C40" s="11"/>
      <c r="D40" s="21" t="s">
        <v>25</v>
      </c>
      <c r="E40" s="16"/>
    </row>
    <row r="41" spans="3:5" x14ac:dyDescent="0.45">
      <c r="D41" s="21" t="s">
        <v>37</v>
      </c>
      <c r="E41" s="16"/>
    </row>
    <row r="42" spans="3:5" x14ac:dyDescent="0.45">
      <c r="D42" s="21" t="s">
        <v>47</v>
      </c>
      <c r="E42" s="18" t="str">
        <f>INDEX(C3:C16,9,1)</f>
        <v>Easton Bailey</v>
      </c>
    </row>
    <row r="43" spans="3:5" x14ac:dyDescent="0.45">
      <c r="D43" s="21" t="s">
        <v>53</v>
      </c>
      <c r="E43" s="18" t="str">
        <f>INDEX(C3:C16,13,1)</f>
        <v>Eli Jones</v>
      </c>
    </row>
    <row r="44" spans="3:5" x14ac:dyDescent="0.45">
      <c r="D44" s="21" t="s">
        <v>57</v>
      </c>
      <c r="E44" s="16"/>
    </row>
  </sheetData>
  <autoFilter ref="B2:J2" xr:uid="{00000000-0001-0000-0000-000000000000}"/>
  <mergeCells count="10">
    <mergeCell ref="C25:H25"/>
    <mergeCell ref="C26:H26"/>
    <mergeCell ref="C27:H27"/>
    <mergeCell ref="C28:H28"/>
    <mergeCell ref="C19:H19"/>
    <mergeCell ref="C20:H20"/>
    <mergeCell ref="C21:H21"/>
    <mergeCell ref="C22:H22"/>
    <mergeCell ref="C23:H23"/>
    <mergeCell ref="C24:H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Raúl Ernesto Francia Cáceres</cp:lastModifiedBy>
  <dcterms:created xsi:type="dcterms:W3CDTF">2015-06-05T18:17:20Z</dcterms:created>
  <dcterms:modified xsi:type="dcterms:W3CDTF">2024-04-24T14:20:43Z</dcterms:modified>
</cp:coreProperties>
</file>