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as" sheetId="1" r:id="rId4"/>
    <sheet state="visible" name="CMVCol taco3" sheetId="2" r:id="rId5"/>
    <sheet state="visible" name="AGtaco3" sheetId="3" r:id="rId6"/>
    <sheet state="visible" name="Aminoácidos TACO3" sheetId="4" r:id="rId7"/>
  </sheets>
  <definedNames>
    <definedName name="ENERG_KCAL">#REF!</definedName>
    <definedName name="FIBER_TD">#REF!</definedName>
    <definedName name="RIBOFLAVIN">#REF!</definedName>
    <definedName name="CHOLESTRL">#REF!</definedName>
    <definedName localSheetId="2" name="_Toc144717415">#REF!</definedName>
    <definedName localSheetId="1" name="_Toc144717543">#REF!</definedName>
    <definedName name="NIACIN">#REF!</definedName>
    <definedName name="FA_SAT">#REF!</definedName>
    <definedName localSheetId="1" name="_Toc144717549">#REF!</definedName>
    <definedName localSheetId="1" name="_Toc144717547">#REF!</definedName>
    <definedName localSheetId="2" name="_Toc144717410">#REF!</definedName>
    <definedName localSheetId="2" name="_Toc144717408">#REF!</definedName>
    <definedName name="MAGNESIUM">#REF!</definedName>
    <definedName name="COPPER">#REF!</definedName>
    <definedName name="ASH">#REF!</definedName>
    <definedName name="VIT_B12">#REF!</definedName>
    <definedName localSheetId="1" name="_Toc144717545">#REF!</definedName>
    <definedName name="Consulta">#REF!</definedName>
    <definedName name="VIT_B6">#REF!</definedName>
    <definedName name="TOT_LIPID">#REF!</definedName>
    <definedName name="REFUSE_PCT">#REF!</definedName>
    <definedName localSheetId="1" name="_Toc144717540">#REF!</definedName>
    <definedName localSheetId="2" name="_Toc144717409">#REF!</definedName>
    <definedName name="GMWT_DESC1">#REF!</definedName>
    <definedName localSheetId="1" name="_Toc144717544">#REF!</definedName>
    <definedName localSheetId="2" name="_Toc144717418">#REF!</definedName>
    <definedName name="CARBOHYDRT">#REF!</definedName>
    <definedName localSheetId="1" name="_Toc144717550">#REF!</definedName>
    <definedName name="GMWT_DESC2">#REF!</definedName>
    <definedName name="VIT_E">#REF!</definedName>
    <definedName name="FA_MONO">#REF!</definedName>
    <definedName name="Consulta1">#REF!</definedName>
    <definedName name="ZINC">#REF!</definedName>
    <definedName name="VIT_A">#REF!</definedName>
    <definedName localSheetId="1" name="_Toc144717539">#REF!</definedName>
    <definedName name="IRON">#REF!</definedName>
    <definedName localSheetId="2" name="_Toc144717413">#REF!</definedName>
    <definedName name="ResulAcGr_Tabela_de_referência_cruzada">#REF!</definedName>
    <definedName localSheetId="1" name="_Toc144717552">#REF!</definedName>
    <definedName name="TACO_ALIMENTOS_MS">#REF!</definedName>
    <definedName name="SODIUM">#REF!</definedName>
    <definedName name="PANTO_ACID">#REF!</definedName>
    <definedName name="GMWT_1">#REF!</definedName>
    <definedName name="FA_POLY">#REF!</definedName>
    <definedName name="SELENIUM">#REF!</definedName>
    <definedName localSheetId="2" name="_Toc144717419">#REF!</definedName>
    <definedName localSheetId="2" name="_Toc144717411">#REF!</definedName>
    <definedName localSheetId="1" name="_Toc144717548">#REF!</definedName>
    <definedName name="WATER">#REF!</definedName>
    <definedName name="SHRT_DESC">#REF!</definedName>
    <definedName localSheetId="1" name="_Toc144717542">#REF!</definedName>
    <definedName localSheetId="1" name="_Toc144717546">#REF!</definedName>
    <definedName name="MANGANESE">#REF!</definedName>
    <definedName localSheetId="2" name="_Toc144717417">#REF!</definedName>
    <definedName name="VIT_C">#REF!</definedName>
    <definedName name="PHOSPHORUS">#REF!</definedName>
    <definedName localSheetId="2" name="_Toc144717414">#REF!</definedName>
    <definedName name="GMWT_2">#REF!</definedName>
    <definedName localSheetId="2" name="_Toc144717412">#REF!</definedName>
    <definedName name="FOLATE">#REF!</definedName>
    <definedName name="POTASSIUM">#REF!</definedName>
    <definedName name="NDB_NO">#REF!</definedName>
    <definedName localSheetId="2" name="_Toc144717407">#REF!</definedName>
    <definedName localSheetId="1" name="_Toc144717541">#REF!</definedName>
    <definedName localSheetId="1" name="_Toc144717551">#REF!</definedName>
    <definedName name="THIAMIN">#REF!</definedName>
    <definedName localSheetId="2" name="_Toc144717416">#REF!</definedName>
    <definedName name="PROTEIN">#REF!</definedName>
    <definedName name="NUTR_DEF">#REF!</definedName>
    <definedName name="Conferencia">#REF!</definedName>
    <definedName name="CALCIUM">#REF!</definedName>
  </definedNames>
  <calcPr/>
</workbook>
</file>

<file path=xl/sharedStrings.xml><?xml version="1.0" encoding="utf-8"?>
<sst xmlns="http://schemas.openxmlformats.org/spreadsheetml/2006/main" count="5428" uniqueCount="702">
  <si>
    <t>Legenda</t>
  </si>
  <si>
    <t>*</t>
  </si>
  <si>
    <t>as análises estão sendo reavaliadas</t>
  </si>
  <si>
    <t xml:space="preserve">† </t>
  </si>
  <si>
    <t>Valores em branco nesta tabela: análises não solicitadas</t>
  </si>
  <si>
    <t>††</t>
  </si>
  <si>
    <t>Teores alcoólicos (g/100g): ¹ Cana, aguardente: 31,1 e ² Cerveja, pilsen: 3,6.</t>
  </si>
  <si>
    <t>†††</t>
  </si>
  <si>
    <t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</si>
  <si>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t>††††</t>
  </si>
  <si>
    <t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</si>
  <si>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>Valores correspondentes à somatória do resultado analítico do retinol mais o valor calculado com base no teor de carotenóides segundo o livro Fontes brasileiras de carotenóides: tabela brasileira de composição de carotenóides em alimentos.</t>
  </si>
  <si>
    <t>Valores retirados do livro Fontes brasileiras de carotenóides: tabela brasileira de composição de carotenóides em alimentos.</t>
  </si>
  <si>
    <t>id</t>
  </si>
  <si>
    <t>category</t>
  </si>
  <si>
    <t>description</t>
  </si>
  <si>
    <t>Umidade (%)</t>
  </si>
  <si>
    <t>Energia (kcal)</t>
  </si>
  <si>
    <t>Energia (kJ)</t>
  </si>
  <si>
    <t>Proteína (g)</t>
  </si>
  <si>
    <t>Lipídeos (g)</t>
  </si>
  <si>
    <t>Colesterol (mg)</t>
  </si>
  <si>
    <t>Carboidrato (g)</t>
  </si>
  <si>
    <t>Fibra Alimentar (g)</t>
  </si>
  <si>
    <t>Cinzas (g)</t>
  </si>
  <si>
    <t>Cálcio (mg)</t>
  </si>
  <si>
    <t>Magnésio (mg)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</si>
  <si>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</si>
  <si>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</si>
  <si>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</si>
  <si>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</si>
  <si>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</si>
  <si>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</si>
  <si>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</si>
  <si>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</si>
  <si>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</si>
  <si>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 (mcg)</t>
  </si>
  <si>
    <t>Tiamina (mg)</t>
  </si>
  <si>
    <t>Riboflavina (mg)</t>
  </si>
  <si>
    <t>Piridoxina (mg)</t>
  </si>
  <si>
    <t>Niacina (mg)</t>
  </si>
  <si>
    <t>Vitamina C (mg)</t>
  </si>
  <si>
    <t>Cereais e derivados</t>
  </si>
  <si>
    <t>Arroz, integral, cozido</t>
  </si>
  <si>
    <t>NA</t>
  </si>
  <si>
    <t>Tr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</si>
  <si>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</si>
  <si>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</si>
  <si>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</si>
  <si>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</si>
  <si>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</si>
  <si>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</si>
  <si>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</si>
  <si>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</si>
  <si>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 xml:space="preserve"> 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</si>
  <si>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</si>
  <si>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</si>
  <si>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</si>
  <si>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</si>
  <si>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</si>
  <si>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</si>
  <si>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</si>
  <si>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</si>
  <si>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</si>
  <si>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</si>
  <si>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</si>
  <si>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</si>
  <si>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</si>
  <si>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</si>
  <si>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</si>
  <si>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</si>
  <si>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</si>
  <si>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</si>
  <si>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</si>
  <si>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</si>
  <si>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</si>
  <si>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</si>
  <si>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</si>
  <si>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</si>
  <si>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</si>
  <si>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</si>
  <si>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</si>
  <si>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</si>
  <si>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</si>
  <si>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</si>
  <si>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</si>
  <si>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</si>
  <si>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</si>
  <si>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</si>
  <si>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</si>
  <si>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</si>
  <si>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</si>
  <si>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</si>
  <si>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</si>
  <si>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</si>
  <si>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</si>
  <si>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</si>
  <si>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</si>
  <si>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</si>
  <si>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</si>
  <si>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</si>
  <si>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</si>
  <si>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</si>
  <si>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</si>
  <si>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</si>
  <si>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</si>
  <si>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</si>
  <si>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</si>
  <si>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</si>
  <si>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</si>
  <si>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</si>
  <si>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</si>
  <si>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</si>
  <si>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</si>
  <si>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</si>
  <si>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</si>
  <si>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</si>
  <si>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</si>
  <si>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</si>
  <si>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</si>
  <si>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</si>
  <si>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</si>
  <si>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</si>
  <si>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</si>
  <si>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</si>
  <si>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</si>
  <si>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</si>
  <si>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</si>
  <si>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</si>
  <si>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</si>
  <si>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</si>
  <si>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</si>
  <si>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</si>
  <si>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</si>
  <si>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</si>
  <si>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</si>
  <si>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</si>
  <si>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</si>
  <si>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</si>
  <si>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</si>
  <si>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</si>
  <si>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</si>
  <si>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</si>
  <si>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</si>
  <si>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</si>
  <si>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</si>
  <si>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</si>
  <si>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</si>
  <si>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</si>
  <si>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</si>
  <si>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</si>
  <si>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</si>
  <si>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</si>
  <si>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</si>
  <si>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</si>
  <si>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</si>
  <si>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</si>
  <si>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</si>
  <si>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</si>
  <si>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</si>
  <si>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</si>
  <si>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</si>
  <si>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</si>
  <si>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</si>
  <si>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</si>
  <si>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</si>
  <si>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</si>
  <si>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</si>
  <si>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</si>
  <si>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</si>
  <si>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</si>
  <si>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</si>
  <si>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</si>
  <si>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</si>
  <si>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</si>
  <si>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</si>
  <si>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</si>
  <si>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</si>
  <si>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</si>
  <si>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</si>
  <si>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</si>
  <si>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</si>
  <si>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</si>
  <si>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</si>
  <si>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</si>
  <si>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</si>
  <si>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</si>
  <si>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</si>
  <si>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</si>
  <si>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</si>
  <si>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</si>
  <si>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</si>
  <si>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</si>
  <si>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</si>
  <si>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</si>
  <si>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</si>
  <si>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</si>
  <si>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</si>
  <si>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</si>
  <si>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</si>
  <si>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</si>
  <si>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</si>
  <si>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</si>
  <si>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</si>
  <si>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</si>
  <si>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</si>
  <si>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</si>
  <si>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</si>
  <si>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</si>
  <si>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</si>
  <si>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</si>
  <si>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</si>
  <si>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</si>
  <si>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</si>
  <si>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</si>
  <si>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</si>
  <si>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</si>
  <si>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</si>
  <si>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</si>
  <si>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</si>
  <si>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</si>
  <si>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</si>
  <si>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</si>
  <si>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</si>
  <si>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</si>
  <si>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</si>
  <si>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</si>
  <si>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</si>
  <si>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</si>
  <si>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</si>
  <si>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</si>
  <si>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</si>
  <si>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</si>
  <si>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</si>
  <si>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</si>
  <si>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</si>
  <si>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</si>
  <si>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</si>
  <si>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</si>
  <si>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</si>
  <si>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</si>
  <si>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</si>
  <si>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</si>
  <si>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</si>
  <si>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</si>
  <si>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</si>
  <si>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</si>
  <si>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</si>
  <si>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</si>
  <si>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</si>
  <si>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</si>
  <si>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</si>
  <si>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</si>
  <si>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</si>
  <si>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</si>
  <si>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</si>
  <si>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</si>
  <si>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</si>
  <si>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</si>
  <si>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</si>
  <si>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</si>
  <si>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</si>
  <si>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</si>
  <si>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</si>
  <si>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</si>
  <si>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</si>
  <si>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</si>
  <si>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</si>
  <si>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</si>
  <si>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</si>
  <si>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</si>
  <si>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</si>
  <si>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</si>
  <si>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</si>
  <si>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</si>
  <si>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</si>
  <si>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</si>
  <si>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</si>
  <si>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</si>
  <si>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</si>
  <si>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</si>
  <si>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</si>
  <si>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</si>
  <si>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</si>
  <si>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</si>
  <si>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</si>
  <si>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</si>
  <si>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</si>
  <si>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</si>
  <si>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</si>
  <si>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</si>
  <si>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</si>
  <si>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</si>
  <si>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</si>
  <si>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</si>
  <si>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</si>
  <si>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</si>
  <si>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</si>
  <si>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</si>
  <si>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</si>
  <si>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</si>
  <si>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</si>
  <si>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</si>
  <si>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</si>
  <si>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</si>
  <si>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</si>
  <si>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</si>
  <si>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</si>
  <si>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</si>
  <si>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</si>
  <si>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</si>
  <si>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</si>
  <si>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</si>
  <si>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</si>
  <si>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</si>
  <si>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</si>
  <si>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</si>
  <si>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</si>
  <si>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</si>
  <si>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</si>
  <si>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</si>
  <si>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</si>
  <si>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</si>
  <si>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</si>
  <si>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</si>
  <si>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</si>
  <si>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</si>
  <si>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</si>
  <si>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</si>
  <si>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</si>
  <si>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</si>
  <si>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</si>
  <si>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</si>
  <si>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</si>
  <si>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</si>
  <si>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</si>
  <si>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</si>
  <si>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</si>
  <si>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</si>
  <si>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</si>
  <si>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</si>
  <si>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</si>
  <si>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</si>
  <si>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</si>
  <si>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</si>
  <si>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</si>
  <si>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</si>
  <si>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</si>
  <si>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</si>
  <si>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</si>
  <si>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</si>
  <si>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</si>
  <si>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</si>
  <si>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</si>
  <si>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</si>
  <si>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</si>
  <si>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</si>
  <si>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</si>
  <si>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</si>
  <si>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</si>
  <si>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</si>
  <si>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</si>
  <si>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</si>
  <si>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</si>
  <si>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</si>
  <si>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</si>
  <si>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</si>
  <si>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</si>
  <si>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</si>
  <si>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</si>
  <si>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</si>
  <si>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</si>
  <si>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</si>
  <si>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</si>
  <si>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</si>
  <si>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</si>
  <si>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</si>
  <si>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</si>
  <si>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</si>
  <si>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</si>
  <si>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</si>
  <si>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</si>
  <si>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</si>
  <si>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</si>
  <si>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</si>
  <si>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</si>
  <si>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</si>
  <si>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</si>
  <si>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</si>
  <si>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</si>
  <si>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</si>
  <si>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</si>
  <si>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</si>
  <si>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</si>
  <si>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</si>
  <si>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</si>
  <si>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</si>
  <si>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</si>
  <si>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</si>
  <si>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</si>
  <si>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</si>
  <si>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</si>
  <si>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</si>
  <si>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</si>
  <si>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</si>
  <si>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</si>
  <si>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</si>
  <si>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</si>
  <si>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</si>
  <si>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</si>
  <si>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</si>
  <si>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</si>
  <si>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</si>
  <si>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</si>
  <si>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</si>
  <si>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</si>
  <si>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</si>
  <si>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</si>
  <si>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</si>
  <si>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</si>
  <si>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</si>
  <si>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</si>
  <si>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</si>
  <si>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</si>
  <si>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</si>
  <si>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</si>
  <si>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</si>
  <si>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</si>
  <si>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</si>
  <si>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</si>
  <si>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</si>
  <si>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</si>
  <si>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</si>
  <si>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</si>
  <si>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</si>
  <si>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</si>
  <si>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</si>
  <si>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</si>
  <si>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</si>
  <si>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</si>
  <si>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</si>
  <si>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</si>
  <si>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</si>
  <si>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</si>
  <si>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</si>
  <si>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</si>
  <si>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</si>
  <si>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</si>
  <si>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</si>
  <si>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</si>
  <si>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</si>
  <si>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</si>
  <si>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</si>
  <si>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</si>
  <si>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</si>
  <si>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</si>
  <si>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</si>
  <si>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</si>
  <si>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</si>
  <si>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</si>
  <si>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</si>
  <si>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</si>
  <si>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</si>
  <si>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</si>
  <si>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</si>
  <si>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</si>
  <si>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</si>
  <si>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</si>
  <si>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</si>
  <si>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</si>
  <si>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</si>
  <si>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</si>
  <si>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</si>
  <si>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</si>
  <si>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</si>
  <si>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</si>
  <si>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</si>
  <si>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</si>
  <si>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</si>
  <si>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</si>
  <si>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</si>
  <si>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</si>
  <si>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</si>
  <si>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</si>
  <si>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</si>
  <si>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</si>
  <si>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</si>
  <si>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</si>
  <si>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</si>
  <si>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</si>
  <si>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</si>
  <si>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</si>
  <si>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</si>
  <si>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</si>
  <si>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</si>
  <si>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</si>
  <si>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</si>
  <si>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</si>
  <si>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</si>
  <si>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</si>
  <si>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</si>
  <si>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</si>
  <si>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</si>
  <si>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</si>
  <si>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</si>
  <si>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</si>
  <si>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</si>
  <si>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</si>
  <si>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</si>
  <si>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</si>
  <si>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</si>
  <si>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</si>
  <si>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</si>
  <si>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</si>
  <si>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</si>
  <si>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</si>
  <si>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</si>
  <si>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</si>
  <si>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</si>
  <si>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</si>
  <si>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</si>
  <si>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</si>
  <si>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</si>
  <si>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</si>
  <si>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</si>
  <si>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r>
      <rPr>
        <rFont val="Arial"/>
        <color theme="1"/>
        <sz val="12.0"/>
      </rPr>
      <t xml:space="preserve">Cana, aguardente </t>
    </r>
    <r>
      <rPr>
        <rFont val="Arial"/>
        <color theme="1"/>
        <sz val="12.0"/>
        <vertAlign val="superscript"/>
      </rPr>
      <t>1</t>
    </r>
  </si>
  <si>
    <t>Cana, caldo de</t>
  </si>
  <si>
    <r>
      <rPr>
        <rFont val="Arial"/>
        <color theme="1"/>
        <sz val="12.0"/>
      </rPr>
      <t xml:space="preserve">Cerveja, pilsen </t>
    </r>
    <r>
      <rPr>
        <rFont val="Arial"/>
        <color theme="1"/>
        <sz val="12.0"/>
        <vertAlign val="superscript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</si>
  <si>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</si>
  <si>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</si>
  <si>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</si>
  <si>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</si>
  <si>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</si>
  <si>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</si>
  <si>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</si>
  <si>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</si>
  <si>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</si>
  <si>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</si>
  <si>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</si>
  <si>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</si>
  <si>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</si>
  <si>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</si>
  <si>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</si>
  <si>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</si>
  <si>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</si>
  <si>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</si>
  <si>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</si>
  <si>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</si>
  <si>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 xml:space="preserve"> Tr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</si>
  <si>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</si>
  <si>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</si>
  <si>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</si>
  <si>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</si>
  <si>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</si>
  <si>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</si>
  <si>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</si>
  <si>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</si>
  <si>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</si>
  <si>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</si>
  <si>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</si>
  <si>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</si>
  <si>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</si>
  <si>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</si>
  <si>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</si>
  <si>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</si>
  <si>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</si>
  <si>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</si>
  <si>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</si>
  <si>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</si>
  <si>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</si>
  <si>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</si>
  <si>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</si>
  <si>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</si>
  <si>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</si>
  <si>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</si>
  <si>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</si>
  <si>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</si>
  <si>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</si>
  <si>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</si>
  <si>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</si>
  <si>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</si>
  <si>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</si>
  <si>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</si>
  <si>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</si>
  <si>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</si>
  <si>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</si>
  <si>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</si>
  <si>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</si>
  <si>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</si>
  <si>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</si>
  <si>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</si>
  <si>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</si>
  <si>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</si>
  <si>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</si>
  <si>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</si>
  <si>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</si>
  <si>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</si>
  <si>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</si>
  <si>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</si>
  <si>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</si>
  <si>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</si>
  <si>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</si>
  <si>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</si>
  <si>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</si>
  <si>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</si>
  <si>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</si>
  <si>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</si>
  <si>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</si>
  <si>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</si>
  <si>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</si>
  <si>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</si>
  <si>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</si>
  <si>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</si>
  <si>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</si>
  <si>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</si>
  <si>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</si>
  <si>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</si>
  <si>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</si>
  <si>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</si>
  <si>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</si>
  <si>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</si>
  <si>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</si>
  <si>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</si>
  <si>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</si>
  <si>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</si>
  <si>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</si>
  <si>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</si>
  <si>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</si>
  <si>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</si>
  <si>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</si>
  <si>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</si>
  <si>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</si>
  <si>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</si>
  <si>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</si>
  <si>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</si>
  <si>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</si>
  <si>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</si>
  <si>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</si>
  <si>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</si>
  <si>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</si>
  <si>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</si>
  <si>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</si>
  <si>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</si>
  <si>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</si>
  <si>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</si>
  <si>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</si>
  <si>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</si>
  <si>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</si>
  <si>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</si>
  <si>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</si>
  <si>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</si>
  <si>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</si>
  <si>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</si>
  <si>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</si>
  <si>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</si>
  <si>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</si>
  <si>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</si>
  <si>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</si>
  <si>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</si>
  <si>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Saturados (g)</t>
  </si>
  <si>
    <t>Monoinsaturados (g)</t>
  </si>
  <si>
    <t>Poliinsaturados (g)</t>
  </si>
  <si>
    <t>12:0 (g)</t>
  </si>
  <si>
    <t>14:0 (g)</t>
  </si>
  <si>
    <t>16:0 (g)</t>
  </si>
  <si>
    <t>18:0 (g)</t>
  </si>
  <si>
    <t>20:0 (g)</t>
  </si>
  <si>
    <t>22:0 (g)</t>
  </si>
  <si>
    <t>24:0 (g)</t>
  </si>
  <si>
    <t>14:1 (g)</t>
  </si>
  <si>
    <t>16:1 (g)</t>
  </si>
  <si>
    <t>18:1 (g)</t>
  </si>
  <si>
    <t>20:1 (g)</t>
  </si>
  <si>
    <t>18:2 n-6 (g)</t>
  </si>
  <si>
    <t>18:3 n-3 (g)</t>
  </si>
  <si>
    <t>20:4 (g)</t>
  </si>
  <si>
    <t>20:5 (g)</t>
  </si>
  <si>
    <t>22:5 (g)</t>
  </si>
  <si>
    <t>22:6 (g)</t>
  </si>
  <si>
    <t>18:1t (g)</t>
  </si>
  <si>
    <t>18:2t (g)</t>
  </si>
  <si>
    <t>Palmito, Juçara, em conserva</t>
  </si>
  <si>
    <t>Lambari, fresco,cru</t>
  </si>
  <si>
    <t>Coco, verde, cru</t>
  </si>
  <si>
    <t>Triptofano (g)</t>
  </si>
  <si>
    <t>Treonina (g)</t>
  </si>
  <si>
    <t>Isoleucina (g)</t>
  </si>
  <si>
    <t>Leucina (g)</t>
  </si>
  <si>
    <t>Lisina(g)</t>
  </si>
  <si>
    <t>Metionina(g)</t>
  </si>
  <si>
    <t>Cistina (g)</t>
  </si>
  <si>
    <t>Fenilalanina (g)</t>
  </si>
  <si>
    <t>Tirosina (g)</t>
  </si>
  <si>
    <t>Valina (g)</t>
  </si>
  <si>
    <t>Arginina (g)</t>
  </si>
  <si>
    <t>Histidina (g)</t>
  </si>
  <si>
    <t>Alanina (g)</t>
  </si>
  <si>
    <t>Ácido Aspártico (g)</t>
  </si>
  <si>
    <t>Ácido Glutâmico (g)</t>
  </si>
  <si>
    <t>Glicina (g)</t>
  </si>
  <si>
    <t>Prolina (g)</t>
  </si>
  <si>
    <t>Serina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</si>
</sst>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vertAlign val="superscript"/>
      <sz val="12.0"/>
      <color rgb="FF000000"/>
      <name val="Arial"/>
    </font>
    <font>
      <b/>
      <vertAlign val="superscript"/>
      <sz val="12.0"/>
      <color rgb="FF000000"/>
      <name val="Arial"/>
    </font>
    <font>
      <b/>
      <sz val="14.0"/>
      <name val="Arial"/>
    </font>
    <font>
      <sz val="12.0"/>
      <name val="Arial"/>
    </font>
    <font>
      <b/>
      <sz val="12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4" fontId="5" numFmtId="0" xfId="0" applyAlignment="1" applyBorder="1" applyFill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2" fillId="0" fontId="5" numFmtId="164" xfId="0" applyAlignment="1" applyBorder="1" applyFont="1" applyNumberFormat="1">
      <alignment horizontal="center" readingOrder="0" shrinkToFit="0" vertical="center" wrapText="0"/>
    </xf>
    <xf borderId="2" fillId="0" fontId="5" numFmtId="1" xfId="0" applyAlignment="1" applyBorder="1" applyFont="1" applyNumberFormat="1">
      <alignment horizontal="center" readingOrder="0" shrinkToFit="0" vertical="center" wrapText="0"/>
    </xf>
    <xf borderId="2" fillId="0" fontId="5" numFmtId="2" xfId="0" applyAlignment="1" applyBorder="1" applyFont="1" applyNumberFormat="1">
      <alignment horizontal="center" readingOrder="0" shrinkToFit="0" vertical="center" wrapText="0"/>
    </xf>
    <xf borderId="2" fillId="0" fontId="6" numFmtId="1" xfId="0" applyAlignment="1" applyBorder="1" applyFont="1" applyNumberFormat="1">
      <alignment horizontal="center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shrinkToFit="0" vertical="bottom" wrapText="0"/>
    </xf>
    <xf borderId="2" fillId="0" fontId="6" numFmtId="164" xfId="0" applyAlignment="1" applyBorder="1" applyFont="1" applyNumberFormat="1">
      <alignment horizontal="center" shrinkToFit="0" vertical="bottom" wrapText="0"/>
    </xf>
    <xf borderId="2" fillId="0" fontId="6" numFmtId="2" xfId="0" applyAlignment="1" applyBorder="1" applyFont="1" applyNumberFormat="1">
      <alignment horizontal="center" shrinkToFit="0" vertical="bottom" wrapText="0"/>
    </xf>
    <xf borderId="2" fillId="0" fontId="1" numFmtId="1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horizontal="center" shrinkToFit="0" vertical="top" wrapText="1"/>
    </xf>
    <xf borderId="2" fillId="0" fontId="1" numFmtId="2" xfId="0" applyAlignment="1" applyBorder="1" applyFont="1" applyNumberFormat="1">
      <alignment horizontal="center" shrinkToFit="0" vertical="bottom" wrapText="0"/>
    </xf>
    <xf borderId="2" fillId="0" fontId="6" numFmtId="2" xfId="0" applyAlignment="1" applyBorder="1" applyFont="1" applyNumberFormat="1">
      <alignment horizontal="center" shrinkToFit="0" vertical="bottom" wrapText="1"/>
    </xf>
    <xf borderId="2" fillId="0" fontId="6" numFmtId="0" xfId="0" applyAlignment="1" applyBorder="1" applyFont="1">
      <alignment horizontal="center" shrinkToFit="0" vertical="bottom" wrapText="0"/>
    </xf>
    <xf borderId="2" fillId="0" fontId="6" numFmtId="1" xfId="0" applyAlignment="1" applyBorder="1" applyFont="1" applyNumberFormat="1">
      <alignment horizontal="center" shrinkToFit="0" vertical="bottom" wrapText="1"/>
    </xf>
    <xf borderId="2" fillId="0" fontId="6" numFmtId="164" xfId="0" applyAlignment="1" applyBorder="1" applyFont="1" applyNumberFormat="1">
      <alignment horizontal="center" shrinkToFit="0" vertical="bottom" wrapText="1"/>
    </xf>
    <xf borderId="2" fillId="0" fontId="6" numFmtId="1" xfId="0" applyAlignment="1" applyBorder="1" applyFont="1" applyNumberFormat="1">
      <alignment horizontal="center" shrinkToFit="0" vertical="top" wrapText="1"/>
    </xf>
    <xf borderId="2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horizontal="center" shrinkToFit="0" vertical="bottom" wrapText="1"/>
    </xf>
    <xf borderId="2" fillId="0" fontId="2" numFmtId="1" xfId="0" applyAlignment="1" applyBorder="1" applyFont="1" applyNumberFormat="1">
      <alignment horizontal="center" shrinkToFit="0" vertical="bottom" wrapText="1"/>
    </xf>
    <xf borderId="2" fillId="0" fontId="2" numFmtId="2" xfId="0" applyAlignment="1" applyBorder="1" applyFont="1" applyNumberFormat="1">
      <alignment horizontal="center" shrinkToFit="0" vertical="bottom" wrapText="1"/>
    </xf>
    <xf borderId="2" fillId="2" fontId="2" numFmtId="1" xfId="0" applyAlignment="1" applyBorder="1" applyFont="1" applyNumberFormat="1">
      <alignment horizontal="center" shrinkToFit="0" vertical="bottom" wrapText="1"/>
    </xf>
    <xf borderId="2" fillId="3" fontId="6" numFmtId="1" xfId="0" applyAlignment="1" applyBorder="1" applyFont="1" applyNumberFormat="1">
      <alignment horizontal="center" shrinkToFit="0" vertical="bottom" wrapText="0"/>
    </xf>
    <xf borderId="2" fillId="0" fontId="6" numFmtId="2" xfId="0" applyAlignment="1" applyBorder="1" applyFont="1" applyNumberFormat="1">
      <alignment horizontal="center" shrinkToFit="0" vertical="top" wrapText="1"/>
    </xf>
    <xf borderId="2" fillId="0" fontId="2" numFmtId="164" xfId="0" applyAlignment="1" applyBorder="1" applyFont="1" applyNumberFormat="1">
      <alignment horizontal="center" shrinkToFit="0" vertical="bottom" wrapText="0"/>
    </xf>
    <xf borderId="2" fillId="0" fontId="2" numFmtId="1" xfId="0" applyAlignment="1" applyBorder="1" applyFont="1" applyNumberFormat="1">
      <alignment horizontal="center" shrinkToFit="0" vertical="bottom" wrapText="0"/>
    </xf>
    <xf borderId="2" fillId="0" fontId="6" numFmtId="1" xfId="0" applyAlignment="1" applyBorder="1" applyFont="1" applyNumberFormat="1">
      <alignment horizontal="center" shrinkToFit="0" vertical="top" wrapText="0"/>
    </xf>
    <xf borderId="2" fillId="3" fontId="6" numFmtId="1" xfId="0" applyAlignment="1" applyBorder="1" applyFont="1" applyNumberFormat="1">
      <alignment horizontal="center" shrinkToFit="0" vertical="top" wrapText="0"/>
    </xf>
    <xf borderId="2" fillId="0" fontId="6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shrinkToFit="0" vertical="bottom" wrapText="1"/>
    </xf>
    <xf borderId="2" fillId="3" fontId="2" numFmtId="1" xfId="0" applyAlignment="1" applyBorder="1" applyFont="1" applyNumberFormat="1">
      <alignment horizontal="center" shrinkToFit="0" vertical="bottom" wrapText="0"/>
    </xf>
    <xf borderId="2" fillId="3" fontId="1" numFmtId="1" xfId="0" applyAlignment="1" applyBorder="1" applyFont="1" applyNumberFormat="1">
      <alignment horizontal="center" shrinkToFit="0" vertical="top" wrapText="0"/>
    </xf>
    <xf borderId="2" fillId="0" fontId="2" numFmtId="0" xfId="0" applyAlignment="1" applyBorder="1" applyFont="1">
      <alignment horizontal="left" shrinkToFit="0" vertical="bottom" wrapText="0"/>
    </xf>
    <xf borderId="2" fillId="0" fontId="6" numFmtId="1" xfId="0" applyAlignment="1" applyBorder="1" applyFont="1" applyNumberFormat="1">
      <alignment horizontal="center" shrinkToFit="0" vertical="center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shrinkToFit="0" vertical="bottom" wrapText="0"/>
    </xf>
    <xf borderId="2" fillId="4" fontId="1" numFmtId="1" xfId="0" applyAlignment="1" applyBorder="1" applyFont="1" applyNumberFormat="1">
      <alignment horizontal="center" shrinkToFit="0" vertical="bottom" wrapText="0"/>
    </xf>
    <xf borderId="2" fillId="0" fontId="2" numFmtId="2" xfId="0" applyAlignment="1" applyBorder="1" applyFont="1" applyNumberFormat="1">
      <alignment horizontal="center" shrinkToFit="0" vertical="bottom" wrapText="0"/>
    </xf>
    <xf borderId="2" fillId="0" fontId="1" numFmtId="164" xfId="0" applyAlignment="1" applyBorder="1" applyFont="1" applyNumberFormat="1">
      <alignment horizontal="center" shrinkToFit="0" vertical="bottom" wrapText="1"/>
    </xf>
    <xf borderId="2" fillId="0" fontId="2" numFmtId="2" xfId="0" applyAlignment="1" applyBorder="1" applyFont="1" applyNumberFormat="1">
      <alignment horizontal="right" shrinkToFit="0" vertical="bottom" wrapText="1"/>
    </xf>
    <xf borderId="2" fillId="0" fontId="1" numFmtId="164" xfId="0" applyAlignment="1" applyBorder="1" applyFont="1" applyNumberFormat="1">
      <alignment horizontal="center" shrinkToFit="0" vertical="bottom" wrapText="0"/>
    </xf>
    <xf borderId="3" fillId="0" fontId="5" numFmtId="0" xfId="0" applyAlignment="1" applyBorder="1" applyFont="1">
      <alignment horizontal="center" readingOrder="0" shrinkToFit="0" vertical="center" wrapText="0"/>
    </xf>
    <xf borderId="3" fillId="0" fontId="5" numFmtId="164" xfId="0" applyAlignment="1" applyBorder="1" applyFont="1" applyNumberFormat="1">
      <alignment horizontal="center" readingOrder="0" shrinkToFit="0" vertical="center" wrapText="0"/>
    </xf>
    <xf borderId="3" fillId="0" fontId="5" numFmtId="2" xfId="0" applyAlignment="1" applyBorder="1" applyFont="1" applyNumberFormat="1">
      <alignment horizontal="center" readingOrder="0" shrinkToFit="0" vertical="center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0" fillId="0" fontId="6" numFmtId="2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6" numFmtId="164" xfId="0" applyAlignment="1" applyFont="1" applyNumberFormat="1">
      <alignment horizontal="center" shrinkToFit="0" vertical="bottom" wrapText="1"/>
    </xf>
    <xf borderId="0" fillId="0" fontId="6" numFmtId="2" xfId="0" applyAlignment="1" applyFont="1" applyNumberFormat="1">
      <alignment horizontal="center"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right" shrinkToFit="0" vertical="bottom" wrapText="1"/>
    </xf>
    <xf borderId="0" fillId="0" fontId="7" numFmtId="0" xfId="0" applyAlignment="1" applyFont="1">
      <alignment horizontal="center" readingOrder="0" shrinkToFit="0" vertical="center" wrapText="0"/>
    </xf>
    <xf borderId="0" fillId="0" fontId="7" numFmtId="164" xfId="0" applyAlignment="1" applyFont="1" applyNumberFormat="1">
      <alignment horizontal="center" readingOrder="0" shrinkToFit="0" vertical="center" wrapText="0"/>
    </xf>
    <xf borderId="0" fillId="0" fontId="7" numFmtId="1" xfId="0" applyAlignment="1" applyFont="1" applyNumberFormat="1">
      <alignment horizontal="center" readingOrder="0" shrinkToFit="0" vertical="center" wrapText="0"/>
    </xf>
    <xf borderId="0" fillId="0" fontId="7" numFmtId="2" xfId="0" applyAlignment="1" applyFont="1" applyNumberFormat="1">
      <alignment horizontal="center" readingOrder="0" shrinkToFit="0" vertical="center" wrapText="0"/>
    </xf>
    <xf borderId="0" fillId="0" fontId="2" numFmtId="1" xfId="0" applyAlignment="1" applyFont="1" applyNumberFormat="1">
      <alignment horizontal="center" shrinkToFit="0" vertical="bottom" wrapText="0"/>
    </xf>
    <xf borderId="0" fillId="0" fontId="6" numFmtId="1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3"/>
      <c r="E1" s="4"/>
      <c r="F1" s="4"/>
      <c r="G1" s="3"/>
      <c r="H1" s="3"/>
      <c r="I1" s="4"/>
      <c r="J1" s="3"/>
      <c r="K1" s="3"/>
      <c r="L1" s="3"/>
      <c r="M1" s="4"/>
      <c r="N1" s="4"/>
      <c r="O1" s="5"/>
      <c r="P1" s="4"/>
      <c r="Q1" s="3"/>
      <c r="R1" s="4"/>
      <c r="S1" s="4"/>
      <c r="T1" s="5"/>
      <c r="U1" s="3"/>
      <c r="V1" s="4"/>
      <c r="W1" s="4"/>
      <c r="X1" s="4"/>
      <c r="Y1" s="5"/>
      <c r="Z1" s="5"/>
      <c r="AA1" s="5"/>
      <c r="AB1" s="5"/>
      <c r="AC1" s="3"/>
      <c r="AD1" s="2"/>
    </row>
    <row r="2">
      <c r="A2" s="1" t="s">
        <v>1</v>
      </c>
      <c r="B2" s="6" t="s">
        <v>2</v>
      </c>
    </row>
    <row r="3">
      <c r="A3" s="7" t="s">
        <v>3</v>
      </c>
      <c r="B3" s="2" t="s">
        <v>4</v>
      </c>
    </row>
    <row r="4">
      <c r="A4" s="7" t="s">
        <v>5</v>
      </c>
      <c r="B4" s="2" t="s">
        <v>6</v>
      </c>
    </row>
    <row r="5">
      <c r="A5" s="8" t="s">
        <v>7</v>
      </c>
      <c r="B5" s="2" t="s">
        <v>8</v>
      </c>
    </row>
    <row r="6">
      <c r="A6" s="8" t="s">
        <v>9</v>
      </c>
      <c r="B6" s="2" t="s">
        <v>10</v>
      </c>
    </row>
    <row r="7">
      <c r="A7" s="9"/>
      <c r="B7" s="2" t="s">
        <v>11</v>
      </c>
    </row>
    <row r="8">
      <c r="A8" s="10"/>
      <c r="B8" s="2" t="s">
        <v>12</v>
      </c>
    </row>
  </sheetData>
  <mergeCells count="7">
    <mergeCell ref="B2:AD2"/>
    <mergeCell ref="B3:AD3"/>
    <mergeCell ref="B4:AD4"/>
    <mergeCell ref="B5:AD5"/>
    <mergeCell ref="B6:AD6"/>
    <mergeCell ref="B7:AD7"/>
    <mergeCell ref="B8:AD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0"/>
    <col customWidth="1" min="2" max="2" width="28.86"/>
    <col customWidth="1" min="3" max="3" width="66.29"/>
    <col customWidth="1" min="4" max="4" width="17.29"/>
    <col customWidth="1" min="5" max="5" width="18.57"/>
    <col customWidth="1" min="6" max="6" width="16.43"/>
    <col customWidth="1" min="7" max="7" width="16.0"/>
    <col customWidth="1" min="8" max="8" width="16.29"/>
    <col customWidth="1" min="9" max="9" width="20.71"/>
    <col customWidth="1" min="10" max="10" width="20.43"/>
    <col customWidth="1" min="11" max="11" width="24.86"/>
    <col customWidth="1" min="12" max="12" width="13.86"/>
    <col customWidth="1" min="13" max="13" width="15.71"/>
    <col customWidth="1" min="14" max="14" width="20.0"/>
    <col customWidth="1" min="15" max="15" width="20.71"/>
    <col customWidth="1" min="16" max="16" width="17.57"/>
    <col customWidth="1" min="17" max="17" width="14.43"/>
    <col customWidth="1" min="18" max="18" width="15.0"/>
    <col customWidth="1" min="19" max="19" width="18.71"/>
    <col customWidth="1" min="20" max="20" width="15.29"/>
    <col customWidth="1" min="21" max="21" width="14.71"/>
    <col customWidth="1" min="22" max="22" width="18.14"/>
    <col customWidth="1" min="23" max="23" width="12.86"/>
    <col customWidth="1" min="24" max="24" width="14.71"/>
    <col customWidth="1" min="25" max="25" width="17.71"/>
    <col customWidth="1" min="26" max="26" width="22.0"/>
    <col customWidth="1" min="27" max="27" width="20.57"/>
    <col customWidth="1" min="28" max="28" width="17.14"/>
    <col customWidth="1" min="29" max="29" width="21.43"/>
  </cols>
  <sheetData>
    <row r="1" ht="23.25" customHeight="1">
      <c r="A1" s="11" t="s">
        <v>13</v>
      </c>
      <c r="B1" s="12" t="s">
        <v>14</v>
      </c>
      <c r="C1" s="12" t="s">
        <v>15</v>
      </c>
      <c r="D1" s="13" t="s">
        <v>16</v>
      </c>
      <c r="E1" s="14" t="s">
        <v>17</v>
      </c>
      <c r="F1" s="14" t="s">
        <v>18</v>
      </c>
      <c r="G1" s="13" t="s">
        <v>19</v>
      </c>
      <c r="H1" s="13" t="s">
        <v>20</v>
      </c>
      <c r="I1" s="14" t="s">
        <v>21</v>
      </c>
      <c r="J1" s="13" t="s">
        <v>22</v>
      </c>
      <c r="K1" s="13" t="s">
        <v>23</v>
      </c>
      <c r="L1" s="13" t="s">
        <v>24</v>
      </c>
      <c r="M1" s="14" t="s">
        <v>25</v>
      </c>
      <c r="N1" s="14" t="s">
        <v>26</v>
      </c>
      <c r="O1" s="15" t="s">
        <v>27</v>
      </c>
      <c r="P1" s="14" t="s">
        <v>28</v>
      </c>
      <c r="Q1" s="13" t="s">
        <v>29</v>
      </c>
      <c r="R1" s="14" t="s">
        <v>30</v>
      </c>
      <c r="S1" s="14" t="s">
        <v>31</v>
      </c>
      <c r="T1" s="15" t="s">
        <v>32</v>
      </c>
      <c r="U1" s="13" t="s">
        <v>33</v>
      </c>
      <c r="V1" s="14" t="s">
        <v>34</v>
      </c>
      <c r="W1" s="14" t="s">
        <v>35</v>
      </c>
      <c r="X1" s="14" t="s">
        <v>36</v>
      </c>
      <c r="Y1" s="15" t="s">
        <v>37</v>
      </c>
      <c r="Z1" s="15" t="s">
        <v>38</v>
      </c>
      <c r="AA1" s="15" t="s">
        <v>39</v>
      </c>
      <c r="AB1" s="15" t="s">
        <v>40</v>
      </c>
      <c r="AC1" s="13" t="s">
        <v>41</v>
      </c>
    </row>
    <row r="2">
      <c r="A2" s="16">
        <v>1.0</v>
      </c>
      <c r="B2" s="17" t="s">
        <v>42</v>
      </c>
      <c r="C2" s="18" t="s">
        <v>43</v>
      </c>
      <c r="D2" s="19">
        <v>70.13866666666667</v>
      </c>
      <c r="E2" s="16">
        <v>123.53489250000001</v>
      </c>
      <c r="F2" s="16">
        <v>516.8699902200001</v>
      </c>
      <c r="G2" s="19">
        <v>2.58825</v>
      </c>
      <c r="H2" s="19">
        <v>1.0003333333333333</v>
      </c>
      <c r="I2" s="16" t="s">
        <v>44</v>
      </c>
      <c r="J2" s="19">
        <v>25.80975</v>
      </c>
      <c r="K2" s="19">
        <v>2.749333333333334</v>
      </c>
      <c r="L2" s="19">
        <v>0.463</v>
      </c>
      <c r="M2" s="16">
        <v>5.204</v>
      </c>
      <c r="N2" s="16">
        <v>58.702</v>
      </c>
      <c r="O2" s="20">
        <v>0.6273333333333333</v>
      </c>
      <c r="P2" s="16">
        <v>105.85300000000001</v>
      </c>
      <c r="Q2" s="19">
        <v>0.262</v>
      </c>
      <c r="R2" s="16">
        <v>1.2446666666666666</v>
      </c>
      <c r="S2" s="16">
        <v>75.15166666666666</v>
      </c>
      <c r="T2" s="20">
        <v>0.02033333333333333</v>
      </c>
      <c r="U2" s="19">
        <v>0.6826666666666666</v>
      </c>
      <c r="V2" s="16" t="s">
        <v>44</v>
      </c>
      <c r="W2" s="16"/>
      <c r="X2" s="16"/>
      <c r="Y2" s="20">
        <v>0.08</v>
      </c>
      <c r="Z2" s="20" t="s">
        <v>45</v>
      </c>
      <c r="AA2" s="20">
        <v>0.08</v>
      </c>
      <c r="AB2" s="20" t="s">
        <v>45</v>
      </c>
      <c r="AC2" s="19"/>
    </row>
    <row r="3">
      <c r="A3" s="21">
        <f t="shared" ref="A3:A17" si="1">A2+1</f>
        <v>2</v>
      </c>
      <c r="B3" s="17" t="s">
        <v>42</v>
      </c>
      <c r="C3" s="18" t="s">
        <v>46</v>
      </c>
      <c r="D3" s="19">
        <v>12.179833333333335</v>
      </c>
      <c r="E3" s="16">
        <v>359.6780020326088</v>
      </c>
      <c r="F3" s="16">
        <v>1504.892760504435</v>
      </c>
      <c r="G3" s="19">
        <v>7.323285869565217</v>
      </c>
      <c r="H3" s="19">
        <v>1.8648333333333333</v>
      </c>
      <c r="I3" s="16" t="s">
        <v>44</v>
      </c>
      <c r="J3" s="19">
        <v>77.45071413043479</v>
      </c>
      <c r="K3" s="19">
        <v>4.819166666666666</v>
      </c>
      <c r="L3" s="19">
        <v>1.1813333333333333</v>
      </c>
      <c r="M3" s="16">
        <v>7.818000000000001</v>
      </c>
      <c r="N3" s="16">
        <v>109.71</v>
      </c>
      <c r="O3" s="20">
        <v>2.9933333333333336</v>
      </c>
      <c r="P3" s="16">
        <v>250.865</v>
      </c>
      <c r="Q3" s="19">
        <v>0.9483333333333333</v>
      </c>
      <c r="R3" s="16">
        <v>1.6456666666666666</v>
      </c>
      <c r="S3" s="16">
        <v>173.34</v>
      </c>
      <c r="T3" s="20">
        <v>0.07483333333333334</v>
      </c>
      <c r="U3" s="19">
        <v>1.3951666666666667</v>
      </c>
      <c r="V3" s="16" t="s">
        <v>44</v>
      </c>
      <c r="W3" s="16"/>
      <c r="X3" s="16"/>
      <c r="Y3" s="20">
        <v>0.26166666666666666</v>
      </c>
      <c r="Z3" s="20" t="s">
        <v>45</v>
      </c>
      <c r="AA3" s="20">
        <v>0.175</v>
      </c>
      <c r="AB3" s="20">
        <v>4.183333333333334</v>
      </c>
      <c r="AC3" s="19"/>
    </row>
    <row r="4">
      <c r="A4" s="21">
        <f t="shared" si="1"/>
        <v>3</v>
      </c>
      <c r="B4" s="17" t="s">
        <v>42</v>
      </c>
      <c r="C4" s="18" t="s">
        <v>47</v>
      </c>
      <c r="D4" s="19">
        <v>69.11366666666667</v>
      </c>
      <c r="E4" s="16">
        <v>128.25848566666664</v>
      </c>
      <c r="F4" s="16">
        <v>536.6335040293333</v>
      </c>
      <c r="G4" s="19">
        <v>2.5208166666666667</v>
      </c>
      <c r="H4" s="19">
        <v>0.22699999999999998</v>
      </c>
      <c r="I4" s="16" t="s">
        <v>44</v>
      </c>
      <c r="J4" s="19">
        <v>28.059849999999994</v>
      </c>
      <c r="K4" s="19">
        <v>1.561</v>
      </c>
      <c r="L4" s="19">
        <v>0.07866666666666666</v>
      </c>
      <c r="M4" s="16">
        <v>3.544333333333334</v>
      </c>
      <c r="N4" s="16">
        <v>2.2533333333333334</v>
      </c>
      <c r="O4" s="20">
        <v>0.29666666666666663</v>
      </c>
      <c r="P4" s="16">
        <v>17.945</v>
      </c>
      <c r="Q4" s="19">
        <v>0.07666666666666666</v>
      </c>
      <c r="R4" s="16">
        <v>1.2006666666666665</v>
      </c>
      <c r="S4" s="16">
        <v>14.673666666666668</v>
      </c>
      <c r="T4" s="20">
        <v>0.015</v>
      </c>
      <c r="U4" s="19">
        <v>0.49133333333333334</v>
      </c>
      <c r="V4" s="16" t="s">
        <v>44</v>
      </c>
      <c r="W4" s="16"/>
      <c r="X4" s="16"/>
      <c r="Y4" s="20" t="s">
        <v>45</v>
      </c>
      <c r="Z4" s="20" t="s">
        <v>45</v>
      </c>
      <c r="AA4" s="20" t="s">
        <v>45</v>
      </c>
      <c r="AB4" s="20" t="s">
        <v>45</v>
      </c>
      <c r="AC4" s="19"/>
    </row>
    <row r="5">
      <c r="A5" s="21">
        <f t="shared" si="1"/>
        <v>4</v>
      </c>
      <c r="B5" s="17" t="s">
        <v>42</v>
      </c>
      <c r="C5" s="18" t="s">
        <v>48</v>
      </c>
      <c r="D5" s="19">
        <v>13.224499999999999</v>
      </c>
      <c r="E5" s="16">
        <v>357.789273115942</v>
      </c>
      <c r="F5" s="16">
        <v>1496.9903187171014</v>
      </c>
      <c r="G5" s="19">
        <v>7.158539855072464</v>
      </c>
      <c r="H5" s="19">
        <v>0.335</v>
      </c>
      <c r="I5" s="16" t="s">
        <v>44</v>
      </c>
      <c r="J5" s="19">
        <v>78.75954347826087</v>
      </c>
      <c r="K5" s="19">
        <v>1.6391666666666667</v>
      </c>
      <c r="L5" s="19">
        <v>0.5224166666666668</v>
      </c>
      <c r="M5" s="16">
        <v>4.414333333333333</v>
      </c>
      <c r="N5" s="16">
        <v>30.383666666666667</v>
      </c>
      <c r="O5" s="20">
        <v>1.032333333333333</v>
      </c>
      <c r="P5" s="16">
        <v>104.20758333333335</v>
      </c>
      <c r="Q5" s="19">
        <v>0.6777475</v>
      </c>
      <c r="R5" s="16">
        <v>1.0191666666666666</v>
      </c>
      <c r="S5" s="16">
        <v>62.49941666666667</v>
      </c>
      <c r="T5" s="20">
        <v>0.11483333333333336</v>
      </c>
      <c r="U5" s="19">
        <v>1.2248333333333334</v>
      </c>
      <c r="V5" s="16" t="s">
        <v>44</v>
      </c>
      <c r="W5" s="16"/>
      <c r="X5" s="16"/>
      <c r="Y5" s="20">
        <v>0.16333333333333333</v>
      </c>
      <c r="Z5" s="20" t="s">
        <v>45</v>
      </c>
      <c r="AA5" s="20">
        <v>0.06916666666666667</v>
      </c>
      <c r="AB5" s="20">
        <v>1.1166666666666667</v>
      </c>
      <c r="AC5" s="19"/>
    </row>
    <row r="6">
      <c r="A6" s="21">
        <f t="shared" si="1"/>
        <v>5</v>
      </c>
      <c r="B6" s="17" t="s">
        <v>42</v>
      </c>
      <c r="C6" s="18" t="s">
        <v>49</v>
      </c>
      <c r="D6" s="19">
        <v>68.72766666666666</v>
      </c>
      <c r="E6" s="16">
        <v>130.11964833333332</v>
      </c>
      <c r="F6" s="16">
        <v>544.4206086266666</v>
      </c>
      <c r="G6" s="19">
        <v>2.568416666666667</v>
      </c>
      <c r="H6" s="19">
        <v>0.36166666666666664</v>
      </c>
      <c r="I6" s="16" t="s">
        <v>44</v>
      </c>
      <c r="J6" s="19">
        <v>28.19258333333333</v>
      </c>
      <c r="K6" s="19">
        <v>1.0696666666666665</v>
      </c>
      <c r="L6" s="19">
        <v>0.14966666666666664</v>
      </c>
      <c r="M6" s="16">
        <v>3.3336666666666663</v>
      </c>
      <c r="N6" s="16">
        <v>6.053333333333334</v>
      </c>
      <c r="O6" s="20">
        <v>0.371</v>
      </c>
      <c r="P6" s="16">
        <v>21.52133333333333</v>
      </c>
      <c r="Q6" s="19">
        <v>0.05033333333333334</v>
      </c>
      <c r="R6" s="16">
        <v>1.959666666666667</v>
      </c>
      <c r="S6" s="16">
        <v>20.203333333333333</v>
      </c>
      <c r="T6" s="20">
        <v>0.041</v>
      </c>
      <c r="U6" s="19">
        <v>0.5493333333333333</v>
      </c>
      <c r="V6" s="16" t="s">
        <v>44</v>
      </c>
      <c r="W6" s="16"/>
      <c r="X6" s="16"/>
      <c r="Y6" s="20" t="s">
        <v>45</v>
      </c>
      <c r="Z6" s="20" t="s">
        <v>45</v>
      </c>
      <c r="AA6" s="20" t="s">
        <v>45</v>
      </c>
      <c r="AB6" s="20" t="s">
        <v>45</v>
      </c>
      <c r="AC6" s="19"/>
    </row>
    <row r="7">
      <c r="A7" s="21">
        <f t="shared" si="1"/>
        <v>6</v>
      </c>
      <c r="B7" s="17" t="s">
        <v>42</v>
      </c>
      <c r="C7" s="18" t="s">
        <v>50</v>
      </c>
      <c r="D7" s="19">
        <v>13.164749999999998</v>
      </c>
      <c r="E7" s="16">
        <v>358.1167614565217</v>
      </c>
      <c r="F7" s="16">
        <v>1498.360529934087</v>
      </c>
      <c r="G7" s="19">
        <v>7.241882971014494</v>
      </c>
      <c r="H7" s="19">
        <v>0.2755</v>
      </c>
      <c r="I7" s="16" t="s">
        <v>44</v>
      </c>
      <c r="J7" s="19">
        <v>78.88145036231883</v>
      </c>
      <c r="K7" s="19">
        <v>1.7198333333333333</v>
      </c>
      <c r="L7" s="19">
        <v>0.4364166666666667</v>
      </c>
      <c r="M7" s="16">
        <v>4.8335</v>
      </c>
      <c r="N7" s="16">
        <v>29.239083333333333</v>
      </c>
      <c r="O7" s="20">
        <v>0.828</v>
      </c>
      <c r="P7" s="16">
        <v>82.04391666666666</v>
      </c>
      <c r="Q7" s="19">
        <v>0.5978333333333334</v>
      </c>
      <c r="R7" s="16">
        <v>0.5688333333333334</v>
      </c>
      <c r="S7" s="16">
        <v>57.28458333333333</v>
      </c>
      <c r="T7" s="20">
        <v>0.052</v>
      </c>
      <c r="U7" s="19">
        <v>1.2720833333333335</v>
      </c>
      <c r="V7" s="16" t="s">
        <v>44</v>
      </c>
      <c r="W7" s="16"/>
      <c r="X7" s="16"/>
      <c r="Y7" s="20">
        <v>0.16333333333333333</v>
      </c>
      <c r="Z7" s="20" t="s">
        <v>45</v>
      </c>
      <c r="AA7" s="20">
        <v>0.04916666666666667</v>
      </c>
      <c r="AB7" s="20">
        <v>0.9183333333333333</v>
      </c>
      <c r="AC7" s="19"/>
    </row>
    <row r="8">
      <c r="A8" s="21">
        <f t="shared" si="1"/>
        <v>7</v>
      </c>
      <c r="B8" s="17" t="s">
        <v>42</v>
      </c>
      <c r="C8" s="18" t="s">
        <v>51</v>
      </c>
      <c r="D8" s="19">
        <v>9.133333333333333</v>
      </c>
      <c r="E8" s="16">
        <v>393.82268944927546</v>
      </c>
      <c r="F8" s="16">
        <v>1647.7541326557687</v>
      </c>
      <c r="G8" s="19">
        <v>13.921026086956523</v>
      </c>
      <c r="H8" s="19">
        <v>8.496666666666666</v>
      </c>
      <c r="I8" s="16" t="s">
        <v>44</v>
      </c>
      <c r="J8" s="19">
        <v>66.63564057971016</v>
      </c>
      <c r="K8" s="19">
        <v>9.13</v>
      </c>
      <c r="L8" s="19">
        <v>1.8133333333333335</v>
      </c>
      <c r="M8" s="16">
        <v>47.89</v>
      </c>
      <c r="N8" s="16">
        <v>118.76233333333333</v>
      </c>
      <c r="O8" s="20">
        <v>1.8946666666666667</v>
      </c>
      <c r="P8" s="16">
        <v>153.39666666666668</v>
      </c>
      <c r="Q8" s="19">
        <v>4.446666666666666</v>
      </c>
      <c r="R8" s="16">
        <v>4.626666666666667</v>
      </c>
      <c r="S8" s="16">
        <v>336.3333333333333</v>
      </c>
      <c r="T8" s="20">
        <v>0.44</v>
      </c>
      <c r="U8" s="19">
        <v>2.63</v>
      </c>
      <c r="V8" s="16" t="s">
        <v>44</v>
      </c>
      <c r="W8" s="16"/>
      <c r="X8" s="16"/>
      <c r="Y8" s="20">
        <v>0.5533333333333333</v>
      </c>
      <c r="Z8" s="20">
        <v>0.03</v>
      </c>
      <c r="AA8" s="20" t="s">
        <v>45</v>
      </c>
      <c r="AB8" s="20">
        <v>4.47</v>
      </c>
      <c r="AC8" s="22">
        <v>1.35</v>
      </c>
    </row>
    <row r="9">
      <c r="A9" s="21">
        <f t="shared" si="1"/>
        <v>8</v>
      </c>
      <c r="B9" s="17" t="s">
        <v>42</v>
      </c>
      <c r="C9" s="18" t="s">
        <v>52</v>
      </c>
      <c r="D9" s="19">
        <v>3.216666666666667</v>
      </c>
      <c r="E9" s="16">
        <v>442.8193901449275</v>
      </c>
      <c r="F9" s="16">
        <v>1852.756328366377</v>
      </c>
      <c r="G9" s="19">
        <v>8.072521739130433</v>
      </c>
      <c r="H9" s="19">
        <v>11.966666666666669</v>
      </c>
      <c r="I9" s="16" t="s">
        <v>44</v>
      </c>
      <c r="J9" s="19">
        <v>75.23414492753622</v>
      </c>
      <c r="K9" s="19">
        <v>2.1</v>
      </c>
      <c r="L9" s="19">
        <v>1.51</v>
      </c>
      <c r="M9" s="16">
        <v>54.45</v>
      </c>
      <c r="N9" s="16">
        <v>37.14333333333333</v>
      </c>
      <c r="O9" s="20">
        <v>0.7783333333333333</v>
      </c>
      <c r="P9" s="16">
        <v>166.10333333333335</v>
      </c>
      <c r="Q9" s="19">
        <v>1.76</v>
      </c>
      <c r="R9" s="16">
        <v>352.02666666666664</v>
      </c>
      <c r="S9" s="16">
        <v>141.64</v>
      </c>
      <c r="T9" s="20">
        <v>0.17</v>
      </c>
      <c r="U9" s="19">
        <v>1.03</v>
      </c>
      <c r="V9" s="16" t="s">
        <v>44</v>
      </c>
      <c r="W9" s="16"/>
      <c r="X9" s="16"/>
      <c r="Y9" s="20">
        <v>1.01</v>
      </c>
      <c r="Z9" s="20">
        <v>0.4166666666666667</v>
      </c>
      <c r="AA9" s="20">
        <v>0.23</v>
      </c>
      <c r="AB9" s="20">
        <v>3.9066666666666663</v>
      </c>
      <c r="AC9" s="19">
        <v>6.216666666666666</v>
      </c>
    </row>
    <row r="10">
      <c r="A10" s="21">
        <f t="shared" si="1"/>
        <v>9</v>
      </c>
      <c r="B10" s="17" t="s">
        <v>42</v>
      </c>
      <c r="C10" s="18" t="s">
        <v>53</v>
      </c>
      <c r="D10" s="19">
        <v>2.183333333333333</v>
      </c>
      <c r="E10" s="16">
        <v>471.824779710145</v>
      </c>
      <c r="F10" s="16">
        <v>1974.1148783072467</v>
      </c>
      <c r="G10" s="19">
        <v>6.397217391304348</v>
      </c>
      <c r="H10" s="19">
        <v>19.583333333333332</v>
      </c>
      <c r="I10" s="16" t="s">
        <v>45</v>
      </c>
      <c r="J10" s="19">
        <v>70.54944927536232</v>
      </c>
      <c r="K10" s="19">
        <v>2.956666666666667</v>
      </c>
      <c r="L10" s="19">
        <v>1.2866666666666666</v>
      </c>
      <c r="M10" s="16">
        <v>27.23</v>
      </c>
      <c r="N10" s="16">
        <v>47.97666666666667</v>
      </c>
      <c r="O10" s="20">
        <v>0.588</v>
      </c>
      <c r="P10" s="16">
        <v>139.45</v>
      </c>
      <c r="Q10" s="19">
        <v>2.27</v>
      </c>
      <c r="R10" s="16">
        <v>239.2</v>
      </c>
      <c r="S10" s="16">
        <v>232.4</v>
      </c>
      <c r="T10" s="20">
        <v>0.2733333333333334</v>
      </c>
      <c r="U10" s="19">
        <v>0.9933333333333333</v>
      </c>
      <c r="V10" s="16" t="s">
        <v>45</v>
      </c>
      <c r="W10" s="16" t="s">
        <v>54</v>
      </c>
      <c r="X10" s="16" t="s">
        <v>54</v>
      </c>
      <c r="Y10" s="20">
        <v>0.31666666666666665</v>
      </c>
      <c r="Z10" s="20">
        <v>0.39333333333333337</v>
      </c>
      <c r="AA10" s="20">
        <v>0.4566666666666666</v>
      </c>
      <c r="AB10" s="20">
        <v>2.5233333333333334</v>
      </c>
      <c r="AC10" s="19">
        <v>3.526666666666667</v>
      </c>
    </row>
    <row r="11">
      <c r="A11" s="21">
        <f t="shared" si="1"/>
        <v>10</v>
      </c>
      <c r="B11" s="17" t="s">
        <v>42</v>
      </c>
      <c r="C11" s="18" t="s">
        <v>55</v>
      </c>
      <c r="D11" s="19">
        <v>2.733333333333334</v>
      </c>
      <c r="E11" s="16">
        <v>471.1747362318841</v>
      </c>
      <c r="F11" s="16">
        <v>1971.3950963942032</v>
      </c>
      <c r="G11" s="19">
        <v>5.719826086956521</v>
      </c>
      <c r="H11" s="19">
        <v>19.573333333333334</v>
      </c>
      <c r="I11" s="16" t="s">
        <v>45</v>
      </c>
      <c r="J11" s="19">
        <v>71.01350724637682</v>
      </c>
      <c r="K11" s="19">
        <v>1.5333333333333332</v>
      </c>
      <c r="L11" s="19">
        <v>0.96</v>
      </c>
      <c r="M11" s="16">
        <v>35.78</v>
      </c>
      <c r="N11" s="16">
        <v>27.1</v>
      </c>
      <c r="O11" s="23">
        <f>(0.663+0.666+0.648)/3</f>
        <v>0.659</v>
      </c>
      <c r="P11" s="16">
        <v>137.74333333333334</v>
      </c>
      <c r="Q11" s="19">
        <v>1.48</v>
      </c>
      <c r="R11" s="16">
        <v>229.8166666666667</v>
      </c>
      <c r="S11" s="16">
        <v>113.01333333333334</v>
      </c>
      <c r="T11" s="20">
        <v>0.12666666666666668</v>
      </c>
      <c r="U11" s="19">
        <v>0.7266666666666666</v>
      </c>
      <c r="V11" s="16" t="s">
        <v>45</v>
      </c>
      <c r="W11" s="16" t="s">
        <v>54</v>
      </c>
      <c r="X11" s="16" t="s">
        <v>54</v>
      </c>
      <c r="Y11" s="20">
        <v>0.8966666666666666</v>
      </c>
      <c r="Z11" s="20">
        <v>0.42</v>
      </c>
      <c r="AA11" s="20">
        <v>0.21</v>
      </c>
      <c r="AB11" s="20">
        <v>1.4966666666666668</v>
      </c>
      <c r="AC11" s="19" t="s">
        <v>45</v>
      </c>
    </row>
    <row r="12">
      <c r="A12" s="21">
        <f t="shared" si="1"/>
        <v>11</v>
      </c>
      <c r="B12" s="17" t="s">
        <v>42</v>
      </c>
      <c r="C12" s="18" t="s">
        <v>56</v>
      </c>
      <c r="D12" s="19">
        <v>1.17</v>
      </c>
      <c r="E12" s="16">
        <v>502.4568579710144</v>
      </c>
      <c r="F12" s="16">
        <v>2102.279493750724</v>
      </c>
      <c r="G12" s="19">
        <v>5.564521739130435</v>
      </c>
      <c r="H12" s="19">
        <v>24.673333333333332</v>
      </c>
      <c r="I12" s="16" t="s">
        <v>45</v>
      </c>
      <c r="J12" s="19">
        <v>67.53547826086955</v>
      </c>
      <c r="K12" s="19">
        <v>1.8033333333333335</v>
      </c>
      <c r="L12" s="19">
        <v>1.0566666666666666</v>
      </c>
      <c r="M12" s="16">
        <v>23.343333333333334</v>
      </c>
      <c r="N12" s="16">
        <v>47.85333333333333</v>
      </c>
      <c r="O12" s="20">
        <v>0.435</v>
      </c>
      <c r="P12" s="16">
        <v>124.20333333333333</v>
      </c>
      <c r="Q12" s="19">
        <v>2.4433333333333334</v>
      </c>
      <c r="R12" s="16">
        <v>137.24</v>
      </c>
      <c r="S12" s="16">
        <v>240.45333333333335</v>
      </c>
      <c r="T12" s="20">
        <v>0.26333333333333336</v>
      </c>
      <c r="U12" s="19">
        <v>0.8733333333333334</v>
      </c>
      <c r="V12" s="16" t="s">
        <v>45</v>
      </c>
      <c r="W12" s="16" t="s">
        <v>54</v>
      </c>
      <c r="X12" s="16" t="s">
        <v>54</v>
      </c>
      <c r="Y12" s="20">
        <v>0.3666666666666667</v>
      </c>
      <c r="Z12" s="20">
        <v>0.03</v>
      </c>
      <c r="AA12" s="20">
        <v>0.2966666666666667</v>
      </c>
      <c r="AB12" s="20">
        <v>1.12</v>
      </c>
      <c r="AC12" s="19" t="s">
        <v>45</v>
      </c>
    </row>
    <row r="13">
      <c r="A13" s="21">
        <f t="shared" si="1"/>
        <v>12</v>
      </c>
      <c r="B13" s="17" t="s">
        <v>42</v>
      </c>
      <c r="C13" s="18" t="s">
        <v>57</v>
      </c>
      <c r="D13" s="19">
        <v>1.1733333333333333</v>
      </c>
      <c r="E13" s="16">
        <v>513.4461826086956</v>
      </c>
      <c r="F13" s="16">
        <v>2148.2588280347827</v>
      </c>
      <c r="G13" s="19">
        <v>4.517043478260871</v>
      </c>
      <c r="H13" s="19">
        <v>26.4</v>
      </c>
      <c r="I13" s="16">
        <v>1.2673333333333334</v>
      </c>
      <c r="J13" s="19">
        <v>67.35295652173913</v>
      </c>
      <c r="K13" s="19">
        <v>0.82</v>
      </c>
      <c r="L13" s="19">
        <v>0.5566666666666666</v>
      </c>
      <c r="M13" s="16">
        <v>13.706666666666665</v>
      </c>
      <c r="N13" s="16">
        <v>18.54</v>
      </c>
      <c r="O13" s="20">
        <v>0.2796666666666667</v>
      </c>
      <c r="P13" s="16">
        <v>73.16333333333334</v>
      </c>
      <c r="Q13" s="19">
        <v>1.0933333333333335</v>
      </c>
      <c r="R13" s="16">
        <v>119.9</v>
      </c>
      <c r="S13" s="16">
        <v>74.84333333333333</v>
      </c>
      <c r="T13" s="20">
        <v>0.08333333333333333</v>
      </c>
      <c r="U13" s="19">
        <v>0.5133333333333333</v>
      </c>
      <c r="V13" s="16" t="s">
        <v>45</v>
      </c>
      <c r="W13" s="16" t="s">
        <v>54</v>
      </c>
      <c r="X13" s="16" t="s">
        <v>54</v>
      </c>
      <c r="Y13" s="20">
        <v>0.35666666666666663</v>
      </c>
      <c r="Z13" s="20" t="s">
        <v>45</v>
      </c>
      <c r="AA13" s="20">
        <v>0.94</v>
      </c>
      <c r="AB13" s="20">
        <v>0.37333333333333335</v>
      </c>
      <c r="AC13" s="19"/>
    </row>
    <row r="14">
      <c r="A14" s="21">
        <f t="shared" si="1"/>
        <v>13</v>
      </c>
      <c r="B14" s="17" t="s">
        <v>42</v>
      </c>
      <c r="C14" s="18" t="s">
        <v>58</v>
      </c>
      <c r="D14" s="19">
        <v>4.056666666666667</v>
      </c>
      <c r="E14" s="16">
        <v>431.73228115942027</v>
      </c>
      <c r="F14" s="16">
        <v>1806.3678643710145</v>
      </c>
      <c r="G14" s="19">
        <v>10.055130434782608</v>
      </c>
      <c r="H14" s="19">
        <v>14.436666666666667</v>
      </c>
      <c r="I14" s="16" t="s">
        <v>44</v>
      </c>
      <c r="J14" s="19">
        <v>68.73153623188405</v>
      </c>
      <c r="K14" s="19">
        <v>2.51</v>
      </c>
      <c r="L14" s="19">
        <v>2.72</v>
      </c>
      <c r="M14" s="16">
        <v>20.003333333333334</v>
      </c>
      <c r="N14" s="16">
        <v>39.74666666666667</v>
      </c>
      <c r="O14" s="20">
        <v>0.6896666666666667</v>
      </c>
      <c r="P14" s="16">
        <v>148.26</v>
      </c>
      <c r="Q14" s="19">
        <v>2.2</v>
      </c>
      <c r="R14" s="16">
        <v>854.3566666666667</v>
      </c>
      <c r="S14" s="16">
        <v>180.61333333333334</v>
      </c>
      <c r="T14" s="20">
        <v>0.18</v>
      </c>
      <c r="U14" s="19">
        <v>1.1366666666666667</v>
      </c>
      <c r="V14" s="16" t="s">
        <v>44</v>
      </c>
      <c r="W14" s="16"/>
      <c r="X14" s="16"/>
      <c r="Y14" s="20">
        <v>0.71</v>
      </c>
      <c r="Z14" s="20">
        <v>0.13</v>
      </c>
      <c r="AA14" s="20">
        <v>0.17</v>
      </c>
      <c r="AB14" s="20">
        <v>7.136666666666666</v>
      </c>
      <c r="AC14" s="19"/>
    </row>
    <row r="15">
      <c r="A15" s="21">
        <f t="shared" si="1"/>
        <v>14</v>
      </c>
      <c r="B15" s="17" t="s">
        <v>42</v>
      </c>
      <c r="C15" s="18" t="s">
        <v>59</v>
      </c>
      <c r="D15" s="19">
        <v>1.0</v>
      </c>
      <c r="E15" s="16">
        <v>418.6333333333333</v>
      </c>
      <c r="F15" s="16">
        <v>1751.5618666666667</v>
      </c>
      <c r="G15" s="19">
        <v>6.159420289855073</v>
      </c>
      <c r="H15" s="19">
        <v>6.126666666666666</v>
      </c>
      <c r="I15" s="16" t="s">
        <v>45</v>
      </c>
      <c r="J15" s="19">
        <v>84.71391304347826</v>
      </c>
      <c r="K15" s="19">
        <v>1.7033333333333331</v>
      </c>
      <c r="L15" s="19">
        <v>2.0</v>
      </c>
      <c r="M15" s="16">
        <v>58.879</v>
      </c>
      <c r="N15" s="16">
        <v>27.921999999999997</v>
      </c>
      <c r="O15" s="20">
        <v>0.4626666666666667</v>
      </c>
      <c r="P15" s="16">
        <v>332.65766666666667</v>
      </c>
      <c r="Q15" s="19">
        <v>1.2106666666666666</v>
      </c>
      <c r="R15" s="16">
        <v>462.88</v>
      </c>
      <c r="S15" s="16">
        <v>75.363</v>
      </c>
      <c r="T15" s="20">
        <v>0.15333333333333332</v>
      </c>
      <c r="U15" s="19">
        <v>0.5826666666666667</v>
      </c>
      <c r="V15" s="16" t="s">
        <v>44</v>
      </c>
      <c r="W15" s="16"/>
      <c r="X15" s="16"/>
      <c r="Y15" s="20">
        <v>0.17666666666666667</v>
      </c>
      <c r="Z15" s="20" t="s">
        <v>45</v>
      </c>
      <c r="AA15" s="20">
        <v>1.5033333333333332</v>
      </c>
      <c r="AB15" s="20">
        <v>1.5166666666666666</v>
      </c>
      <c r="AC15" s="19" t="s">
        <v>45</v>
      </c>
    </row>
    <row r="16">
      <c r="A16" s="21">
        <f t="shared" si="1"/>
        <v>15</v>
      </c>
      <c r="B16" s="17" t="s">
        <v>42</v>
      </c>
      <c r="C16" s="18" t="s">
        <v>60</v>
      </c>
      <c r="D16" s="19">
        <v>34.13366666666667</v>
      </c>
      <c r="E16" s="16">
        <v>323.85166666666663</v>
      </c>
      <c r="F16" s="16">
        <v>1354.9953733333332</v>
      </c>
      <c r="G16" s="19">
        <v>4.416666666666667</v>
      </c>
      <c r="H16" s="19">
        <v>12.747666666666667</v>
      </c>
      <c r="I16" s="16">
        <v>73.20400000000001</v>
      </c>
      <c r="J16" s="19">
        <v>47.864</v>
      </c>
      <c r="K16" s="19">
        <v>0.6906666666666667</v>
      </c>
      <c r="L16" s="19">
        <v>0.838</v>
      </c>
      <c r="M16" s="16">
        <v>85.02233333333334</v>
      </c>
      <c r="N16" s="16">
        <v>10.344</v>
      </c>
      <c r="O16" s="20">
        <v>0.107</v>
      </c>
      <c r="P16" s="16">
        <v>122.194</v>
      </c>
      <c r="Q16" s="19">
        <v>0.48900000000000005</v>
      </c>
      <c r="R16" s="16">
        <v>111.00833333333333</v>
      </c>
      <c r="S16" s="16">
        <v>134.82266666666666</v>
      </c>
      <c r="T16" s="20">
        <v>0.051666666666666666</v>
      </c>
      <c r="U16" s="19">
        <v>0.41566666666666663</v>
      </c>
      <c r="V16" s="16" t="s">
        <v>45</v>
      </c>
      <c r="W16" s="16" t="s">
        <v>54</v>
      </c>
      <c r="X16" s="16" t="s">
        <v>54</v>
      </c>
      <c r="Y16" s="20">
        <v>0.13</v>
      </c>
      <c r="Z16" s="20">
        <v>0.07</v>
      </c>
      <c r="AA16" s="20" t="s">
        <v>45</v>
      </c>
      <c r="AB16" s="20" t="s">
        <v>45</v>
      </c>
      <c r="AC16" s="19" t="s">
        <v>45</v>
      </c>
    </row>
    <row r="17">
      <c r="A17" s="21">
        <f t="shared" si="1"/>
        <v>16</v>
      </c>
      <c r="B17" s="17" t="s">
        <v>42</v>
      </c>
      <c r="C17" s="18" t="s">
        <v>61</v>
      </c>
      <c r="D17" s="19">
        <v>19.276333333333334</v>
      </c>
      <c r="E17" s="16">
        <v>410.01366666666667</v>
      </c>
      <c r="F17" s="16">
        <v>1715.4971813333334</v>
      </c>
      <c r="G17" s="19">
        <v>6.222916666666666</v>
      </c>
      <c r="H17" s="19">
        <v>18.472333333333335</v>
      </c>
      <c r="I17" s="16">
        <v>76.79766666666667</v>
      </c>
      <c r="J17" s="19">
        <v>54.71775</v>
      </c>
      <c r="K17" s="19">
        <v>1.43</v>
      </c>
      <c r="L17" s="19">
        <v>1.3106666666666666</v>
      </c>
      <c r="M17" s="16">
        <v>74.58466666666668</v>
      </c>
      <c r="N17" s="16">
        <v>27.686666666666667</v>
      </c>
      <c r="O17" s="20">
        <v>0.3793333333333333</v>
      </c>
      <c r="P17" s="16">
        <v>196.9766666666667</v>
      </c>
      <c r="Q17" s="19">
        <v>2.1323333333333334</v>
      </c>
      <c r="R17" s="16">
        <v>283.3</v>
      </c>
      <c r="S17" s="16">
        <v>211.76333333333332</v>
      </c>
      <c r="T17" s="20">
        <v>0.04633333333333334</v>
      </c>
      <c r="U17" s="19">
        <v>0.7136666666666667</v>
      </c>
      <c r="V17" s="16" t="s">
        <v>45</v>
      </c>
      <c r="W17" s="16" t="s">
        <v>54</v>
      </c>
      <c r="X17" s="16" t="s">
        <v>54</v>
      </c>
      <c r="Y17" s="20">
        <v>0.13333333333333333</v>
      </c>
      <c r="Z17" s="20">
        <v>0.09333333333333334</v>
      </c>
      <c r="AA17" s="20">
        <v>0.05</v>
      </c>
      <c r="AB17" s="24" t="s">
        <v>45</v>
      </c>
      <c r="AC17" s="19" t="s">
        <v>45</v>
      </c>
    </row>
    <row r="18">
      <c r="A18" s="25">
        <v>17.0</v>
      </c>
      <c r="B18" s="17" t="s">
        <v>42</v>
      </c>
      <c r="C18" s="18" t="s">
        <v>62</v>
      </c>
      <c r="D18" s="19">
        <v>29.320333333333334</v>
      </c>
      <c r="E18" s="16">
        <v>333.4376666666667</v>
      </c>
      <c r="F18" s="16">
        <v>1395.1031973333336</v>
      </c>
      <c r="G18" s="19">
        <v>5.666666666666666</v>
      </c>
      <c r="H18" s="19">
        <v>11.296333333333331</v>
      </c>
      <c r="I18" s="26">
        <v>63.20766666666666</v>
      </c>
      <c r="J18" s="19">
        <v>52.276</v>
      </c>
      <c r="K18" s="19">
        <v>1.055</v>
      </c>
      <c r="L18" s="19">
        <v>1.4406666666666668</v>
      </c>
      <c r="M18" s="16">
        <v>57.105333333333334</v>
      </c>
      <c r="N18" s="16">
        <v>16.251666666666665</v>
      </c>
      <c r="O18" s="20">
        <v>0.399</v>
      </c>
      <c r="P18" s="16">
        <v>303.3963333333333</v>
      </c>
      <c r="Q18" s="19">
        <v>0.848</v>
      </c>
      <c r="R18" s="16">
        <v>190.33866666666665</v>
      </c>
      <c r="S18" s="16">
        <v>143.294</v>
      </c>
      <c r="T18" s="20">
        <v>0.08900000000000001</v>
      </c>
      <c r="U18" s="19">
        <v>0.6756666666666667</v>
      </c>
      <c r="V18" s="16" t="s">
        <v>45</v>
      </c>
      <c r="W18" s="16" t="s">
        <v>45</v>
      </c>
      <c r="X18" s="16" t="s">
        <v>45</v>
      </c>
      <c r="Y18" s="20">
        <v>0.15333333333333332</v>
      </c>
      <c r="Z18" s="20">
        <v>0.056666666666666664</v>
      </c>
      <c r="AA18" s="20" t="s">
        <v>45</v>
      </c>
      <c r="AB18" s="20" t="s">
        <v>45</v>
      </c>
      <c r="AC18" s="19" t="s">
        <v>45</v>
      </c>
    </row>
    <row r="19">
      <c r="A19" s="21">
        <f t="shared" ref="A19:A598" si="2">A18+1</f>
        <v>18</v>
      </c>
      <c r="B19" s="17" t="s">
        <v>42</v>
      </c>
      <c r="C19" s="18" t="s">
        <v>63</v>
      </c>
      <c r="D19" s="19">
        <v>36.68833333333333</v>
      </c>
      <c r="E19" s="16">
        <v>311.387</v>
      </c>
      <c r="F19" s="16">
        <v>1302.843208</v>
      </c>
      <c r="G19" s="19">
        <v>4.804166666666667</v>
      </c>
      <c r="H19" s="19">
        <v>12.415</v>
      </c>
      <c r="I19" s="16">
        <v>81.68733333333334</v>
      </c>
      <c r="J19" s="19">
        <v>45.10883333333334</v>
      </c>
      <c r="K19" s="19">
        <v>0.71</v>
      </c>
      <c r="L19" s="19">
        <v>0.9836666666666667</v>
      </c>
      <c r="M19" s="16">
        <v>82.58466666666666</v>
      </c>
      <c r="N19" s="16">
        <v>10.249</v>
      </c>
      <c r="O19" s="20">
        <v>0.10766666666666667</v>
      </c>
      <c r="P19" s="16">
        <v>128.1963333333333</v>
      </c>
      <c r="Q19" s="19">
        <v>0.65</v>
      </c>
      <c r="R19" s="16">
        <v>133.811</v>
      </c>
      <c r="S19" s="16">
        <v>118.42733333333335</v>
      </c>
      <c r="T19" s="20">
        <v>0.04</v>
      </c>
      <c r="U19" s="19">
        <v>0.435</v>
      </c>
      <c r="V19" s="16">
        <v>56.88666666666666</v>
      </c>
      <c r="W19" s="16"/>
      <c r="X19" s="16"/>
      <c r="Y19" s="20">
        <v>0.11</v>
      </c>
      <c r="Z19" s="20">
        <v>0.05</v>
      </c>
      <c r="AA19" s="20" t="s">
        <v>45</v>
      </c>
      <c r="AB19" s="20" t="s">
        <v>45</v>
      </c>
      <c r="AC19" s="19" t="s">
        <v>45</v>
      </c>
    </row>
    <row r="20">
      <c r="A20" s="21">
        <f t="shared" si="2"/>
        <v>19</v>
      </c>
      <c r="B20" s="17" t="s">
        <v>42</v>
      </c>
      <c r="C20" s="18" t="s">
        <v>64</v>
      </c>
      <c r="D20" s="19">
        <v>13.557</v>
      </c>
      <c r="E20" s="16">
        <v>357.60258999999996</v>
      </c>
      <c r="F20" s="16">
        <v>1496.20923656</v>
      </c>
      <c r="G20" s="19">
        <v>7.2</v>
      </c>
      <c r="H20" s="19">
        <v>0.9710000000000001</v>
      </c>
      <c r="I20" s="16" t="s">
        <v>44</v>
      </c>
      <c r="J20" s="19">
        <v>78.06099999999999</v>
      </c>
      <c r="K20" s="19">
        <v>5.499333333333333</v>
      </c>
      <c r="L20" s="19">
        <v>0.211</v>
      </c>
      <c r="M20" s="16">
        <v>1.9646666666666668</v>
      </c>
      <c r="N20" s="16">
        <v>12.325</v>
      </c>
      <c r="O20" s="20">
        <v>0.08633333333333333</v>
      </c>
      <c r="P20" s="16">
        <v>48.498</v>
      </c>
      <c r="Q20" s="19">
        <v>0.32166666666666666</v>
      </c>
      <c r="R20" s="16">
        <v>0.7896666666666666</v>
      </c>
      <c r="S20" s="16">
        <v>92.94733333333333</v>
      </c>
      <c r="T20" s="20">
        <v>0.045</v>
      </c>
      <c r="U20" s="19">
        <v>0.36233333333333334</v>
      </c>
      <c r="V20" s="16" t="s">
        <v>44</v>
      </c>
      <c r="W20" s="16"/>
      <c r="X20" s="16"/>
      <c r="Y20" s="20" t="s">
        <v>45</v>
      </c>
      <c r="Z20" s="20" t="s">
        <v>45</v>
      </c>
      <c r="AA20" s="20" t="s">
        <v>45</v>
      </c>
      <c r="AB20" s="20" t="s">
        <v>45</v>
      </c>
      <c r="AC20" s="19" t="s">
        <v>45</v>
      </c>
    </row>
    <row r="21">
      <c r="A21" s="21">
        <f t="shared" si="2"/>
        <v>20</v>
      </c>
      <c r="B21" s="17" t="s">
        <v>42</v>
      </c>
      <c r="C21" s="18" t="s">
        <v>65</v>
      </c>
      <c r="D21" s="27">
        <v>72.49400000000001</v>
      </c>
      <c r="E21" s="16">
        <v>112.45677722046528</v>
      </c>
      <c r="F21" s="16">
        <v>470.51915589042676</v>
      </c>
      <c r="G21" s="19">
        <v>2.3606000423431395</v>
      </c>
      <c r="H21" s="27">
        <v>1.2443333333333335</v>
      </c>
      <c r="I21" s="26">
        <v>1.3506666666666665</v>
      </c>
      <c r="J21" s="19">
        <v>23.62773329099018</v>
      </c>
      <c r="K21" s="27">
        <v>1.2166666666666666</v>
      </c>
      <c r="L21" s="27">
        <v>0.2733333333333334</v>
      </c>
      <c r="M21" s="26">
        <v>42.562666666666665</v>
      </c>
      <c r="N21" s="26">
        <v>5.838333333333334</v>
      </c>
      <c r="O21" s="24">
        <v>0.02</v>
      </c>
      <c r="P21" s="26">
        <v>40.583333333333336</v>
      </c>
      <c r="Q21" s="27">
        <v>0.055999999999999994</v>
      </c>
      <c r="R21" s="26">
        <v>27.58666666666667</v>
      </c>
      <c r="S21" s="26">
        <v>69.809</v>
      </c>
      <c r="T21" s="24">
        <v>0.025666666666666667</v>
      </c>
      <c r="U21" s="27">
        <v>0.278</v>
      </c>
      <c r="V21" s="26" t="s">
        <v>45</v>
      </c>
      <c r="W21" s="26"/>
      <c r="X21" s="26"/>
      <c r="Y21" s="24" t="s">
        <v>45</v>
      </c>
      <c r="Z21" s="24">
        <v>0.04</v>
      </c>
      <c r="AA21" s="24" t="s">
        <v>45</v>
      </c>
      <c r="AB21" s="24" t="s">
        <v>45</v>
      </c>
      <c r="AC21" s="27" t="s">
        <v>45</v>
      </c>
    </row>
    <row r="22">
      <c r="A22" s="21">
        <f t="shared" si="2"/>
        <v>21</v>
      </c>
      <c r="B22" s="17" t="s">
        <v>42</v>
      </c>
      <c r="C22" s="18" t="s">
        <v>66</v>
      </c>
      <c r="D22" s="19">
        <v>9.293333333333335</v>
      </c>
      <c r="E22" s="16">
        <v>369.59975000000003</v>
      </c>
      <c r="F22" s="16">
        <v>1546.4053540000002</v>
      </c>
      <c r="G22" s="19">
        <v>7.291666666666667</v>
      </c>
      <c r="H22" s="19">
        <v>1.6033333333333335</v>
      </c>
      <c r="I22" s="16" t="s">
        <v>44</v>
      </c>
      <c r="J22" s="19">
        <v>80.835</v>
      </c>
      <c r="K22" s="19">
        <v>5.293333333333333</v>
      </c>
      <c r="L22" s="19">
        <v>0.9766666666666666</v>
      </c>
      <c r="M22" s="16">
        <v>1.8136666666666665</v>
      </c>
      <c r="N22" s="16">
        <v>20.096</v>
      </c>
      <c r="O22" s="20" t="s">
        <v>45</v>
      </c>
      <c r="P22" s="16">
        <v>90.77033333333333</v>
      </c>
      <c r="Q22" s="19">
        <v>0.5243333333333333</v>
      </c>
      <c r="R22" s="16">
        <v>271.73766666666666</v>
      </c>
      <c r="S22" s="16">
        <v>68.66</v>
      </c>
      <c r="T22" s="20" t="s">
        <v>45</v>
      </c>
      <c r="U22" s="19">
        <v>0.6110000000000001</v>
      </c>
      <c r="V22" s="16" t="s">
        <v>44</v>
      </c>
      <c r="W22" s="16"/>
      <c r="X22" s="16"/>
      <c r="Y22" s="20">
        <v>0.12</v>
      </c>
      <c r="Z22" s="20" t="s">
        <v>45</v>
      </c>
      <c r="AA22" s="20">
        <v>0.06</v>
      </c>
      <c r="AB22" s="20" t="s">
        <v>45</v>
      </c>
      <c r="AC22" s="19" t="s">
        <v>45</v>
      </c>
    </row>
    <row r="23">
      <c r="A23" s="21">
        <f t="shared" si="2"/>
        <v>22</v>
      </c>
      <c r="B23" s="17" t="s">
        <v>42</v>
      </c>
      <c r="C23" s="18" t="s">
        <v>67</v>
      </c>
      <c r="D23" s="19">
        <v>11.223333333333334</v>
      </c>
      <c r="E23" s="16">
        <v>363.3383166666666</v>
      </c>
      <c r="F23" s="16">
        <v>1520.2075169333332</v>
      </c>
      <c r="G23" s="19">
        <v>6.875</v>
      </c>
      <c r="H23" s="19">
        <v>1.1833333333333333</v>
      </c>
      <c r="I23" s="16" t="s">
        <v>44</v>
      </c>
      <c r="J23" s="19">
        <v>80.44833333333334</v>
      </c>
      <c r="K23" s="19">
        <v>1.8366666666666667</v>
      </c>
      <c r="L23" s="19">
        <v>0.27</v>
      </c>
      <c r="M23" s="16">
        <v>1.9746666666666666</v>
      </c>
      <c r="N23" s="16">
        <v>16.548666666666666</v>
      </c>
      <c r="O23" s="20" t="s">
        <v>45</v>
      </c>
      <c r="P23" s="16">
        <v>58.35966666666667</v>
      </c>
      <c r="Q23" s="19">
        <v>1.6933333333333334</v>
      </c>
      <c r="R23" s="16">
        <v>30.970333333333333</v>
      </c>
      <c r="S23" s="16">
        <v>28.697333333333333</v>
      </c>
      <c r="T23" s="20">
        <v>0.24033333333333337</v>
      </c>
      <c r="U23" s="19">
        <v>0.3256666666666667</v>
      </c>
      <c r="V23" s="16" t="s">
        <v>44</v>
      </c>
      <c r="W23" s="16"/>
      <c r="X23" s="16"/>
      <c r="Y23" s="20">
        <v>0.05</v>
      </c>
      <c r="Z23" s="20" t="s">
        <v>45</v>
      </c>
      <c r="AA23" s="20">
        <v>0.04</v>
      </c>
      <c r="AB23" s="20" t="s">
        <v>45</v>
      </c>
      <c r="AC23" s="19" t="s">
        <v>45</v>
      </c>
    </row>
    <row r="24">
      <c r="A24" s="21">
        <f t="shared" si="2"/>
        <v>23</v>
      </c>
      <c r="B24" s="17" t="s">
        <v>42</v>
      </c>
      <c r="C24" s="18" t="s">
        <v>68</v>
      </c>
      <c r="D24" s="19">
        <v>4.703333333333333</v>
      </c>
      <c r="E24" s="16">
        <v>394.42752173913044</v>
      </c>
      <c r="F24" s="16">
        <v>1650.2847509565217</v>
      </c>
      <c r="G24" s="19">
        <v>6.431159420289855</v>
      </c>
      <c r="H24" s="19">
        <v>1.0933333333333335</v>
      </c>
      <c r="I24" s="28" t="s">
        <v>44</v>
      </c>
      <c r="J24" s="19">
        <v>87.26550724637681</v>
      </c>
      <c r="K24" s="19">
        <v>3.2133333333333334</v>
      </c>
      <c r="L24" s="19">
        <v>0.5066666666666667</v>
      </c>
      <c r="M24" s="16">
        <v>218.80666666666664</v>
      </c>
      <c r="N24" s="16">
        <v>16.03</v>
      </c>
      <c r="O24" s="20">
        <v>0.10633333333333334</v>
      </c>
      <c r="P24" s="16">
        <v>169.16333333333333</v>
      </c>
      <c r="Q24" s="19">
        <v>3.03</v>
      </c>
      <c r="R24" s="16">
        <v>399.40333333333336</v>
      </c>
      <c r="S24" s="16">
        <v>82.01666666666667</v>
      </c>
      <c r="T24" s="20">
        <v>0.043333333333333335</v>
      </c>
      <c r="U24" s="19">
        <v>0.3633333333333333</v>
      </c>
      <c r="V24" s="16">
        <v>21.416666666666668</v>
      </c>
      <c r="W24" s="16"/>
      <c r="X24" s="16"/>
      <c r="Y24" s="20">
        <v>3.723333333333333</v>
      </c>
      <c r="Z24" s="20">
        <v>0.4666666666666666</v>
      </c>
      <c r="AA24" s="20">
        <v>5.076666666666667</v>
      </c>
      <c r="AB24" s="20">
        <v>24.163333333333338</v>
      </c>
      <c r="AC24" s="19">
        <v>109.36666666666666</v>
      </c>
    </row>
    <row r="25">
      <c r="A25" s="21">
        <f t="shared" si="2"/>
        <v>24</v>
      </c>
      <c r="B25" s="17" t="s">
        <v>42</v>
      </c>
      <c r="C25" s="18" t="s">
        <v>69</v>
      </c>
      <c r="D25" s="19">
        <v>4.366666666666666</v>
      </c>
      <c r="E25" s="16">
        <v>381.1333333333333</v>
      </c>
      <c r="F25" s="16">
        <v>1594.6618666666668</v>
      </c>
      <c r="G25" s="19">
        <v>8.895833333333332</v>
      </c>
      <c r="H25" s="19">
        <v>2.12</v>
      </c>
      <c r="I25" s="16" t="s">
        <v>44</v>
      </c>
      <c r="J25" s="19">
        <v>81.6175</v>
      </c>
      <c r="K25" s="19">
        <v>4.983333333333333</v>
      </c>
      <c r="L25" s="19">
        <v>3.0</v>
      </c>
      <c r="M25" s="16">
        <v>584.2513333333334</v>
      </c>
      <c r="N25" s="16">
        <v>72.268</v>
      </c>
      <c r="O25" s="20">
        <v>2.2840000000000003</v>
      </c>
      <c r="P25" s="16">
        <v>515.036</v>
      </c>
      <c r="Q25" s="19">
        <v>12.641333333333334</v>
      </c>
      <c r="R25" s="16">
        <v>1163.2569999999998</v>
      </c>
      <c r="S25" s="16">
        <v>244.361</v>
      </c>
      <c r="T25" s="20">
        <v>0.20633333333333334</v>
      </c>
      <c r="U25" s="19">
        <v>2.0223333333333335</v>
      </c>
      <c r="V25" s="16" t="s">
        <v>45</v>
      </c>
      <c r="W25" s="16"/>
      <c r="X25" s="16"/>
      <c r="Y25" s="20">
        <v>0.76</v>
      </c>
      <c r="Z25" s="20">
        <v>0.8766666666666666</v>
      </c>
      <c r="AA25" s="20">
        <v>1.4866666666666666</v>
      </c>
      <c r="AB25" s="20">
        <v>7.456666666666667</v>
      </c>
      <c r="AC25" s="19">
        <v>13.106666666666667</v>
      </c>
    </row>
    <row r="26">
      <c r="A26" s="21">
        <f t="shared" si="2"/>
        <v>25</v>
      </c>
      <c r="B26" s="17" t="s">
        <v>42</v>
      </c>
      <c r="C26" s="18" t="s">
        <v>70</v>
      </c>
      <c r="D26" s="19">
        <v>5.526666666666666</v>
      </c>
      <c r="E26" s="16">
        <v>365.354163768116</v>
      </c>
      <c r="F26" s="16">
        <v>1528.6418212057974</v>
      </c>
      <c r="G26" s="19">
        <v>7.155797101449275</v>
      </c>
      <c r="H26" s="19">
        <v>0.9566666666666667</v>
      </c>
      <c r="I26" s="16" t="s">
        <v>44</v>
      </c>
      <c r="J26" s="19">
        <v>83.82420289855072</v>
      </c>
      <c r="K26" s="19">
        <v>4.116666666666666</v>
      </c>
      <c r="L26" s="19">
        <v>2.5366666666666666</v>
      </c>
      <c r="M26" s="16">
        <v>142.92333333333332</v>
      </c>
      <c r="N26" s="16">
        <v>10.933333333333332</v>
      </c>
      <c r="O26" s="20">
        <v>0.059</v>
      </c>
      <c r="P26" s="16">
        <v>100.8</v>
      </c>
      <c r="Q26" s="19">
        <v>3.05</v>
      </c>
      <c r="R26" s="16">
        <v>654.5433333333334</v>
      </c>
      <c r="S26" s="16">
        <v>83.08666666666666</v>
      </c>
      <c r="T26" s="20">
        <v>0.06</v>
      </c>
      <c r="U26" s="19">
        <v>7.63</v>
      </c>
      <c r="V26" s="16" t="s">
        <v>44</v>
      </c>
      <c r="W26" s="16">
        <v>30.916666666666668</v>
      </c>
      <c r="X26" s="16">
        <v>15.458333333333334</v>
      </c>
      <c r="Y26" s="20">
        <v>0.76</v>
      </c>
      <c r="Z26" s="20">
        <v>1.02</v>
      </c>
      <c r="AA26" s="20">
        <v>2.2466666666666666</v>
      </c>
      <c r="AB26" s="20">
        <v>11.04</v>
      </c>
      <c r="AC26" s="19">
        <v>17.293333333333333</v>
      </c>
    </row>
    <row r="27">
      <c r="A27" s="21">
        <f t="shared" si="2"/>
        <v>26</v>
      </c>
      <c r="B27" s="17" t="s">
        <v>42</v>
      </c>
      <c r="C27" s="18" t="s">
        <v>71</v>
      </c>
      <c r="D27" s="19">
        <v>4.266666666666667</v>
      </c>
      <c r="E27" s="16">
        <v>376.55525362318843</v>
      </c>
      <c r="F27" s="16">
        <v>1575.5071811594205</v>
      </c>
      <c r="G27" s="19">
        <v>4.742753623188407</v>
      </c>
      <c r="H27" s="19">
        <v>0.6666666666666666</v>
      </c>
      <c r="I27" s="16" t="s">
        <v>44</v>
      </c>
      <c r="J27" s="19">
        <v>88.84057971014492</v>
      </c>
      <c r="K27" s="19">
        <v>2.106666666666667</v>
      </c>
      <c r="L27" s="19">
        <v>1.4833333333333334</v>
      </c>
      <c r="M27" s="16">
        <v>56.42333333333334</v>
      </c>
      <c r="N27" s="16">
        <v>7.94</v>
      </c>
      <c r="O27" s="20">
        <v>0.13433333333333333</v>
      </c>
      <c r="P27" s="16">
        <v>43.18</v>
      </c>
      <c r="Q27" s="19">
        <v>3.9033333333333338</v>
      </c>
      <c r="R27" s="16">
        <v>405.31333333333333</v>
      </c>
      <c r="S27" s="16">
        <v>51.59666666666667</v>
      </c>
      <c r="T27" s="20">
        <v>0.04</v>
      </c>
      <c r="U27" s="19">
        <v>8.48</v>
      </c>
      <c r="V27" s="16" t="s">
        <v>44</v>
      </c>
      <c r="W27" s="16">
        <v>30.916666666666668</v>
      </c>
      <c r="X27" s="16">
        <v>15.458333333333334</v>
      </c>
      <c r="Y27" s="20">
        <v>0.7266666666666666</v>
      </c>
      <c r="Z27" s="20">
        <v>1.11</v>
      </c>
      <c r="AA27" s="20">
        <v>0.7866666666666666</v>
      </c>
      <c r="AB27" s="20">
        <v>10.133333333333333</v>
      </c>
      <c r="AC27" s="19">
        <v>14.55</v>
      </c>
    </row>
    <row r="28">
      <c r="A28" s="21">
        <f t="shared" si="2"/>
        <v>27</v>
      </c>
      <c r="B28" s="17" t="s">
        <v>42</v>
      </c>
      <c r="C28" s="18" t="s">
        <v>72</v>
      </c>
      <c r="D28" s="19">
        <v>7.333000000000001</v>
      </c>
      <c r="E28" s="16">
        <v>386.00119033639794</v>
      </c>
      <c r="F28" s="16">
        <v>1615.028980367489</v>
      </c>
      <c r="G28" s="19">
        <v>7.026949774742127</v>
      </c>
      <c r="H28" s="19">
        <v>1.2260000000000002</v>
      </c>
      <c r="I28" s="16" t="s">
        <v>44</v>
      </c>
      <c r="J28" s="19">
        <v>83.86938355859121</v>
      </c>
      <c r="K28" s="19">
        <v>1.0713333333333332</v>
      </c>
      <c r="L28" s="19">
        <v>0.5446666666666666</v>
      </c>
      <c r="M28" s="16">
        <v>7.085333333333334</v>
      </c>
      <c r="N28" s="16">
        <v>50.50333333333333</v>
      </c>
      <c r="O28" s="20">
        <v>1.2373333333333334</v>
      </c>
      <c r="P28" s="16">
        <v>153.02</v>
      </c>
      <c r="Q28" s="19">
        <v>0.6323333333333333</v>
      </c>
      <c r="R28" s="16">
        <v>1.0303333333333333</v>
      </c>
      <c r="S28" s="16">
        <v>114.68033333333334</v>
      </c>
      <c r="T28" s="20">
        <v>0.038</v>
      </c>
      <c r="U28" s="19">
        <v>1.8636666666666668</v>
      </c>
      <c r="V28" s="16" t="s">
        <v>44</v>
      </c>
      <c r="W28" s="16"/>
      <c r="X28" s="16"/>
      <c r="Y28" s="20">
        <v>0.21666666666666665</v>
      </c>
      <c r="Z28" s="20" t="s">
        <v>45</v>
      </c>
      <c r="AA28" s="20">
        <v>0.05333333333333334</v>
      </c>
      <c r="AB28" s="20" t="s">
        <v>45</v>
      </c>
      <c r="AC28" s="19" t="s">
        <v>45</v>
      </c>
    </row>
    <row r="29">
      <c r="A29" s="21">
        <f t="shared" si="2"/>
        <v>28</v>
      </c>
      <c r="B29" s="17" t="s">
        <v>42</v>
      </c>
      <c r="C29" s="18" t="s">
        <v>73</v>
      </c>
      <c r="D29" s="19">
        <v>5.652</v>
      </c>
      <c r="E29" s="16">
        <v>333.03419267054403</v>
      </c>
      <c r="F29" s="16">
        <v>1393.4150621335564</v>
      </c>
      <c r="G29" s="19">
        <v>4.820833333333333</v>
      </c>
      <c r="H29" s="19">
        <v>1.639333333333333</v>
      </c>
      <c r="I29" s="16" t="s">
        <v>44</v>
      </c>
      <c r="J29" s="19">
        <v>86.1485</v>
      </c>
      <c r="K29" s="19">
        <v>3.7223333333333333</v>
      </c>
      <c r="L29" s="19">
        <v>1.7393333333333334</v>
      </c>
      <c r="M29" s="26">
        <v>323.16333333333336</v>
      </c>
      <c r="N29" s="26">
        <v>30.06233333333333</v>
      </c>
      <c r="O29" s="24">
        <v>0.2</v>
      </c>
      <c r="P29" s="26">
        <v>303.2666666666667</v>
      </c>
      <c r="Q29" s="27">
        <v>4.257000000000001</v>
      </c>
      <c r="R29" s="26">
        <v>593.7936666666666</v>
      </c>
      <c r="S29" s="26">
        <v>165.72366666666667</v>
      </c>
      <c r="T29" s="24">
        <v>0.042666666666666665</v>
      </c>
      <c r="U29" s="27">
        <v>0.7806666666666667</v>
      </c>
      <c r="V29" s="16" t="s">
        <v>44</v>
      </c>
      <c r="W29" s="16"/>
      <c r="X29" s="16"/>
      <c r="Y29" s="20">
        <v>0.74</v>
      </c>
      <c r="Z29" s="20" t="s">
        <v>45</v>
      </c>
      <c r="AA29" s="20">
        <v>2.0533333333333332</v>
      </c>
      <c r="AB29" s="20" t="s">
        <v>45</v>
      </c>
      <c r="AC29" s="19">
        <v>96.34</v>
      </c>
    </row>
    <row r="30">
      <c r="A30" s="21">
        <f t="shared" si="2"/>
        <v>29</v>
      </c>
      <c r="B30" s="17" t="s">
        <v>42</v>
      </c>
      <c r="C30" s="29" t="s">
        <v>74</v>
      </c>
      <c r="D30" s="30">
        <v>81.56466666666667</v>
      </c>
      <c r="E30" s="16">
        <v>78.43381831365585</v>
      </c>
      <c r="F30" s="16">
        <v>328.16709582433606</v>
      </c>
      <c r="G30" s="19">
        <v>2.3606000423431395</v>
      </c>
      <c r="H30" s="30">
        <v>1.6369999999999998</v>
      </c>
      <c r="I30" s="31">
        <v>4.742</v>
      </c>
      <c r="J30" s="19">
        <v>13.944399957656858</v>
      </c>
      <c r="K30" s="30">
        <v>0.4566666666666667</v>
      </c>
      <c r="L30" s="30">
        <v>0.49333333333333335</v>
      </c>
      <c r="M30" s="31">
        <v>52.596000000000004</v>
      </c>
      <c r="N30" s="31">
        <v>15.961333333333334</v>
      </c>
      <c r="O30" s="32">
        <v>0.05566666666666667</v>
      </c>
      <c r="P30" s="31">
        <v>74.65633333333334</v>
      </c>
      <c r="Q30" s="30">
        <v>0.44933333333333336</v>
      </c>
      <c r="R30" s="31">
        <v>20.512</v>
      </c>
      <c r="S30" s="31">
        <v>161.84233333333333</v>
      </c>
      <c r="T30" s="32">
        <v>0.025333333333333336</v>
      </c>
      <c r="U30" s="30">
        <v>0.4</v>
      </c>
      <c r="V30" s="31">
        <v>12.07</v>
      </c>
      <c r="W30" s="33">
        <f>8+V30</f>
        <v>20.07</v>
      </c>
      <c r="X30" s="33">
        <f>4+V30</f>
        <v>16.07</v>
      </c>
      <c r="Y30" s="32">
        <v>0.036666666666666674</v>
      </c>
      <c r="Z30" s="32">
        <v>0.07</v>
      </c>
      <c r="AA30" s="32" t="s">
        <v>45</v>
      </c>
      <c r="AB30" s="32" t="s">
        <v>45</v>
      </c>
      <c r="AC30" s="30" t="s">
        <v>45</v>
      </c>
    </row>
    <row r="31">
      <c r="A31" s="21">
        <f t="shared" si="2"/>
        <v>30</v>
      </c>
      <c r="B31" s="17" t="s">
        <v>42</v>
      </c>
      <c r="C31" s="18" t="s">
        <v>75</v>
      </c>
      <c r="D31" s="19">
        <v>3.9163333333333328</v>
      </c>
      <c r="E31" s="16">
        <v>402.28657743531465</v>
      </c>
      <c r="F31" s="16">
        <v>1683.1670399893567</v>
      </c>
      <c r="G31" s="19">
        <v>2.2229166666666664</v>
      </c>
      <c r="H31" s="19">
        <v>13.371333333333334</v>
      </c>
      <c r="I31" s="16" t="s">
        <v>44</v>
      </c>
      <c r="J31" s="19">
        <v>79.81641666666667</v>
      </c>
      <c r="K31" s="19">
        <v>2.5226666666666664</v>
      </c>
      <c r="L31" s="19">
        <v>0.673</v>
      </c>
      <c r="M31" s="16">
        <v>30.878</v>
      </c>
      <c r="N31" s="16">
        <v>8.500666666666666</v>
      </c>
      <c r="O31" s="20">
        <v>0.05466666666666667</v>
      </c>
      <c r="P31" s="16">
        <v>44.619</v>
      </c>
      <c r="Q31" s="19">
        <v>0.8626666666666667</v>
      </c>
      <c r="R31" s="16">
        <v>222.92566666666667</v>
      </c>
      <c r="S31" s="16">
        <v>55.33533333333333</v>
      </c>
      <c r="T31" s="20">
        <v>0.029333333333333333</v>
      </c>
      <c r="U31" s="19">
        <v>0.24066666666666667</v>
      </c>
      <c r="V31" s="16" t="s">
        <v>44</v>
      </c>
      <c r="W31" s="16"/>
      <c r="X31" s="16"/>
      <c r="Y31" s="20">
        <v>0.13333333333333333</v>
      </c>
      <c r="Z31" s="20" t="s">
        <v>45</v>
      </c>
      <c r="AA31" s="20" t="s">
        <v>45</v>
      </c>
      <c r="AB31" s="20" t="s">
        <v>45</v>
      </c>
      <c r="AC31" s="19" t="s">
        <v>45</v>
      </c>
    </row>
    <row r="32">
      <c r="A32" s="21">
        <f t="shared" si="2"/>
        <v>31</v>
      </c>
      <c r="B32" s="17" t="s">
        <v>42</v>
      </c>
      <c r="C32" s="18" t="s">
        <v>76</v>
      </c>
      <c r="D32" s="19">
        <v>12.693333333333333</v>
      </c>
      <c r="E32" s="16">
        <v>363.0564801812235</v>
      </c>
      <c r="F32" s="16">
        <v>1519.028313078239</v>
      </c>
      <c r="G32" s="19">
        <v>1.2693332926432292</v>
      </c>
      <c r="H32" s="19">
        <v>0.3</v>
      </c>
      <c r="I32" s="16" t="s">
        <v>44</v>
      </c>
      <c r="J32" s="19">
        <v>85.50400004069012</v>
      </c>
      <c r="K32" s="19">
        <v>0.58</v>
      </c>
      <c r="L32" s="19">
        <v>0.2333333333333333</v>
      </c>
      <c r="M32" s="16">
        <v>1.1226666666666667</v>
      </c>
      <c r="N32" s="16">
        <v>4.3</v>
      </c>
      <c r="O32" s="20">
        <v>0.042333333333333334</v>
      </c>
      <c r="P32" s="16">
        <v>35.958666666666666</v>
      </c>
      <c r="Q32" s="19">
        <v>31.38333333333333</v>
      </c>
      <c r="R32" s="16">
        <v>17.101666666666667</v>
      </c>
      <c r="S32" s="16">
        <v>12.540666666666667</v>
      </c>
      <c r="T32" s="20" t="s">
        <v>45</v>
      </c>
      <c r="U32" s="19">
        <v>8.48</v>
      </c>
      <c r="V32" s="16" t="s">
        <v>44</v>
      </c>
      <c r="W32" s="16"/>
      <c r="X32" s="16"/>
      <c r="Y32" s="20">
        <v>3.233333333333333</v>
      </c>
      <c r="Z32" s="20" t="s">
        <v>45</v>
      </c>
      <c r="AA32" s="20">
        <v>3.466666666666667</v>
      </c>
      <c r="AB32" s="20">
        <v>24.423333333333332</v>
      </c>
      <c r="AC32" s="19">
        <v>173.58666666666667</v>
      </c>
    </row>
    <row r="33">
      <c r="A33" s="21">
        <f t="shared" si="2"/>
        <v>32</v>
      </c>
      <c r="B33" s="17" t="s">
        <v>42</v>
      </c>
      <c r="C33" s="18" t="s">
        <v>77</v>
      </c>
      <c r="D33" s="27">
        <v>10.776666666666666</v>
      </c>
      <c r="E33" s="16">
        <v>335.77766279932655</v>
      </c>
      <c r="F33" s="16">
        <v>1404.8937411523823</v>
      </c>
      <c r="G33" s="19">
        <v>12.515066502888997</v>
      </c>
      <c r="H33" s="27">
        <v>1.7533333333333332</v>
      </c>
      <c r="I33" s="16" t="s">
        <v>44</v>
      </c>
      <c r="J33" s="19">
        <v>73.29826683044433</v>
      </c>
      <c r="K33" s="27">
        <v>15.48</v>
      </c>
      <c r="L33" s="27">
        <v>1.6566666666666665</v>
      </c>
      <c r="M33" s="16">
        <v>33.916666666666664</v>
      </c>
      <c r="N33" s="16">
        <v>120.23333333333333</v>
      </c>
      <c r="O33" s="20">
        <v>3.856666666666667</v>
      </c>
      <c r="P33" s="16">
        <v>339.9866666666666</v>
      </c>
      <c r="Q33" s="19">
        <v>4.73</v>
      </c>
      <c r="R33" s="16">
        <v>41.376666666666665</v>
      </c>
      <c r="S33" s="16">
        <v>333.62</v>
      </c>
      <c r="T33" s="20">
        <v>0.5633333333333334</v>
      </c>
      <c r="U33" s="19">
        <v>2.6633333333333336</v>
      </c>
      <c r="V33" s="16" t="s">
        <v>44</v>
      </c>
      <c r="W33" s="16"/>
      <c r="X33" s="16"/>
      <c r="Y33" s="20">
        <v>0.2866666666666667</v>
      </c>
      <c r="Z33" s="20">
        <v>0.03</v>
      </c>
      <c r="AA33" s="24">
        <v>0.08</v>
      </c>
      <c r="AB33" s="24" t="s">
        <v>45</v>
      </c>
      <c r="AC33" s="27" t="s">
        <v>45</v>
      </c>
    </row>
    <row r="34">
      <c r="A34" s="21">
        <f t="shared" si="2"/>
        <v>33</v>
      </c>
      <c r="B34" s="17" t="s">
        <v>42</v>
      </c>
      <c r="C34" s="18" t="s">
        <v>78</v>
      </c>
      <c r="D34" s="19">
        <v>11.773333333333333</v>
      </c>
      <c r="E34" s="16">
        <v>350.58693322738014</v>
      </c>
      <c r="F34" s="16">
        <v>1466.8557286233586</v>
      </c>
      <c r="G34" s="19">
        <v>7.1875</v>
      </c>
      <c r="H34" s="27">
        <v>1.4666666666666666</v>
      </c>
      <c r="I34" s="16" t="s">
        <v>44</v>
      </c>
      <c r="J34" s="19">
        <v>79.07916666666665</v>
      </c>
      <c r="K34" s="19">
        <v>5.49</v>
      </c>
      <c r="L34" s="19">
        <v>0.49333333333333335</v>
      </c>
      <c r="M34" s="16">
        <v>1.285</v>
      </c>
      <c r="N34" s="16">
        <v>30.955</v>
      </c>
      <c r="O34" s="20" t="s">
        <v>45</v>
      </c>
      <c r="P34" s="16">
        <v>84.22133333333333</v>
      </c>
      <c r="Q34" s="19">
        <v>2.252666666666667</v>
      </c>
      <c r="R34" s="16">
        <v>44.93233333333334</v>
      </c>
      <c r="S34" s="16">
        <v>57.85366666666666</v>
      </c>
      <c r="T34" s="20">
        <v>0.26666666666666666</v>
      </c>
      <c r="U34" s="19">
        <v>0.5983333333333333</v>
      </c>
      <c r="V34" s="16" t="s">
        <v>44</v>
      </c>
      <c r="W34" s="34">
        <v>18.0</v>
      </c>
      <c r="X34" s="34">
        <v>9.0</v>
      </c>
      <c r="Y34" s="20">
        <v>0.25333333333333335</v>
      </c>
      <c r="Z34" s="20" t="s">
        <v>45</v>
      </c>
      <c r="AA34" s="20">
        <v>0.25333333333333335</v>
      </c>
      <c r="AB34" s="20" t="s">
        <v>45</v>
      </c>
      <c r="AC34" s="19" t="s">
        <v>45</v>
      </c>
    </row>
    <row r="35">
      <c r="A35" s="21">
        <f t="shared" si="2"/>
        <v>34</v>
      </c>
      <c r="B35" s="17" t="s">
        <v>42</v>
      </c>
      <c r="C35" s="18" t="s">
        <v>79</v>
      </c>
      <c r="D35" s="19">
        <v>9.806666666666667</v>
      </c>
      <c r="E35" s="16">
        <v>370.5780966666666</v>
      </c>
      <c r="F35" s="16">
        <v>1550.4987564533333</v>
      </c>
      <c r="G35" s="19">
        <v>11.380999619166056</v>
      </c>
      <c r="H35" s="19">
        <v>1.4633333333333332</v>
      </c>
      <c r="I35" s="16" t="s">
        <v>44</v>
      </c>
      <c r="J35" s="19">
        <v>75.78566666666666</v>
      </c>
      <c r="K35" s="19">
        <v>4.823333333333333</v>
      </c>
      <c r="L35" s="19">
        <v>1.5633333333333335</v>
      </c>
      <c r="M35" s="16">
        <v>35.29933333333333</v>
      </c>
      <c r="N35" s="16">
        <v>56.87966666666667</v>
      </c>
      <c r="O35" s="20">
        <v>1.6206666666666667</v>
      </c>
      <c r="P35" s="16">
        <v>194.95833333333334</v>
      </c>
      <c r="Q35" s="19">
        <v>6.733666666666667</v>
      </c>
      <c r="R35" s="26">
        <v>332.5</v>
      </c>
      <c r="S35" s="16">
        <v>212.144</v>
      </c>
      <c r="T35" s="20">
        <v>0.26299999999999996</v>
      </c>
      <c r="U35" s="19">
        <v>1.6713333333333333</v>
      </c>
      <c r="V35" s="16" t="s">
        <v>44</v>
      </c>
      <c r="W35" s="16"/>
      <c r="X35" s="16"/>
      <c r="Y35" s="24">
        <v>0.25333333333333335</v>
      </c>
      <c r="Z35" s="24" t="s">
        <v>45</v>
      </c>
      <c r="AA35" s="24">
        <v>0.09</v>
      </c>
      <c r="AB35" s="24" t="s">
        <v>45</v>
      </c>
      <c r="AC35" s="27" t="s">
        <v>45</v>
      </c>
    </row>
    <row r="36">
      <c r="A36" s="21">
        <f t="shared" si="2"/>
        <v>35</v>
      </c>
      <c r="B36" s="17" t="s">
        <v>42</v>
      </c>
      <c r="C36" s="18" t="s">
        <v>80</v>
      </c>
      <c r="D36" s="19">
        <v>12.98</v>
      </c>
      <c r="E36" s="16">
        <v>360.4729785507247</v>
      </c>
      <c r="F36" s="16">
        <v>1508.2189422562321</v>
      </c>
      <c r="G36" s="19">
        <v>9.79078260869565</v>
      </c>
      <c r="H36" s="19">
        <v>1.366666666666667</v>
      </c>
      <c r="I36" s="16" t="s">
        <v>44</v>
      </c>
      <c r="J36" s="19">
        <v>75.09255072463769</v>
      </c>
      <c r="K36" s="19">
        <v>2.3466666666666667</v>
      </c>
      <c r="L36" s="19">
        <v>0.77</v>
      </c>
      <c r="M36" s="16">
        <v>17.863333333333333</v>
      </c>
      <c r="N36" s="16">
        <v>31.00333333333333</v>
      </c>
      <c r="O36" s="20">
        <v>0.4603333333333333</v>
      </c>
      <c r="P36" s="16">
        <v>114.74</v>
      </c>
      <c r="Q36" s="19">
        <v>0.95</v>
      </c>
      <c r="R36" s="16">
        <v>0.7366666666666667</v>
      </c>
      <c r="S36" s="16">
        <v>151.36666666666667</v>
      </c>
      <c r="T36" s="20">
        <v>0.15</v>
      </c>
      <c r="U36" s="19">
        <v>0.8266666666666667</v>
      </c>
      <c r="V36" s="16" t="s">
        <v>44</v>
      </c>
      <c r="W36" s="16"/>
      <c r="X36" s="16"/>
      <c r="Y36" s="20">
        <v>0.3133333333333333</v>
      </c>
      <c r="Z36" s="20" t="s">
        <v>45</v>
      </c>
      <c r="AA36" s="20" t="s">
        <v>45</v>
      </c>
      <c r="AB36" s="20">
        <v>0.89</v>
      </c>
      <c r="AC36" s="19" t="s">
        <v>45</v>
      </c>
    </row>
    <row r="37">
      <c r="A37" s="21">
        <f t="shared" si="2"/>
        <v>36</v>
      </c>
      <c r="B37" s="17" t="s">
        <v>42</v>
      </c>
      <c r="C37" s="18" t="s">
        <v>81</v>
      </c>
      <c r="D37" s="19">
        <v>2.6966666666666668</v>
      </c>
      <c r="E37" s="16">
        <v>414.8505173913043</v>
      </c>
      <c r="F37" s="16">
        <v>1735.7345647652173</v>
      </c>
      <c r="G37" s="19">
        <v>11.87913043478261</v>
      </c>
      <c r="H37" s="19">
        <v>5.79</v>
      </c>
      <c r="I37" s="16">
        <v>11.2718</v>
      </c>
      <c r="J37" s="19">
        <v>77.77086956521738</v>
      </c>
      <c r="K37" s="19">
        <v>1.94</v>
      </c>
      <c r="L37" s="19">
        <v>1.8633333333333335</v>
      </c>
      <c r="M37" s="16">
        <v>196.06333333333336</v>
      </c>
      <c r="N37" s="16">
        <v>57.68666666666667</v>
      </c>
      <c r="O37" s="20">
        <v>1.489</v>
      </c>
      <c r="P37" s="16">
        <v>296.4433333333334</v>
      </c>
      <c r="Q37" s="19">
        <v>8.723333333333334</v>
      </c>
      <c r="R37" s="16">
        <v>125.07333333333332</v>
      </c>
      <c r="S37" s="16">
        <v>365.6033333333333</v>
      </c>
      <c r="T37" s="20">
        <v>0.19333333333333336</v>
      </c>
      <c r="U37" s="19">
        <v>1.7266666666666666</v>
      </c>
      <c r="V37" s="16">
        <v>492.2466666666667</v>
      </c>
      <c r="W37" s="16"/>
      <c r="X37" s="16"/>
      <c r="Y37" s="20">
        <v>1.43</v>
      </c>
      <c r="Z37" s="20">
        <v>1.133333333333333</v>
      </c>
      <c r="AA37" s="20">
        <v>1.1366666666666667</v>
      </c>
      <c r="AB37" s="20">
        <v>9.5</v>
      </c>
      <c r="AC37" s="19">
        <v>24.31</v>
      </c>
    </row>
    <row r="38">
      <c r="A38" s="21">
        <f t="shared" si="2"/>
        <v>37</v>
      </c>
      <c r="B38" s="17" t="s">
        <v>42</v>
      </c>
      <c r="C38" s="18" t="s">
        <v>82</v>
      </c>
      <c r="D38" s="19">
        <v>59.64633333333333</v>
      </c>
      <c r="E38" s="16">
        <v>163.76366666666667</v>
      </c>
      <c r="F38" s="16">
        <v>685.1871813333333</v>
      </c>
      <c r="G38" s="19">
        <v>5.8125</v>
      </c>
      <c r="H38" s="19">
        <v>1.1583333333333332</v>
      </c>
      <c r="I38" s="16" t="s">
        <v>44</v>
      </c>
      <c r="J38" s="19">
        <v>32.52216666666667</v>
      </c>
      <c r="K38" s="19">
        <v>1.6363333333333332</v>
      </c>
      <c r="L38" s="19">
        <v>0.8606666666666666</v>
      </c>
      <c r="M38" s="16">
        <v>9.971666666666666</v>
      </c>
      <c r="N38" s="16">
        <v>3.539</v>
      </c>
      <c r="O38" s="20">
        <v>0.195</v>
      </c>
      <c r="P38" s="16">
        <v>42.38399999999999</v>
      </c>
      <c r="Q38" s="19">
        <v>1.1886666666666665</v>
      </c>
      <c r="R38" s="16">
        <v>206.76933333333332</v>
      </c>
      <c r="S38" s="16">
        <v>53.91466666666667</v>
      </c>
      <c r="T38" s="20">
        <v>0.07066666666666667</v>
      </c>
      <c r="U38" s="19">
        <v>0.405</v>
      </c>
      <c r="V38" s="16" t="s">
        <v>44</v>
      </c>
      <c r="W38" s="16"/>
      <c r="X38" s="16"/>
      <c r="Y38" s="20">
        <v>0.04</v>
      </c>
      <c r="Z38" s="20" t="s">
        <v>45</v>
      </c>
      <c r="AA38" s="20" t="s">
        <v>45</v>
      </c>
      <c r="AB38" s="20">
        <v>3.96</v>
      </c>
      <c r="AC38" s="19" t="s">
        <v>54</v>
      </c>
    </row>
    <row r="39">
      <c r="A39" s="21">
        <f t="shared" si="2"/>
        <v>38</v>
      </c>
      <c r="B39" s="17" t="s">
        <v>42</v>
      </c>
      <c r="C39" s="18" t="s">
        <v>83</v>
      </c>
      <c r="D39" s="19">
        <v>44.98566666666667</v>
      </c>
      <c r="E39" s="16">
        <v>220.3056666666667</v>
      </c>
      <c r="F39" s="16">
        <v>921.7589093333335</v>
      </c>
      <c r="G39" s="19">
        <v>7.008333333333333</v>
      </c>
      <c r="H39" s="19">
        <v>1.3376666666666666</v>
      </c>
      <c r="I39" s="16" t="s">
        <v>44</v>
      </c>
      <c r="J39" s="19">
        <v>45.05833333333334</v>
      </c>
      <c r="K39" s="19">
        <v>1.6063333333333334</v>
      </c>
      <c r="L39" s="19">
        <v>1.61</v>
      </c>
      <c r="M39" s="16">
        <v>16.545666666666666</v>
      </c>
      <c r="N39" s="16">
        <v>12.591666666666667</v>
      </c>
      <c r="O39" s="20">
        <v>0.3446666666666667</v>
      </c>
      <c r="P39" s="16">
        <v>81.96133333333334</v>
      </c>
      <c r="Q39" s="19">
        <v>1.8723333333333334</v>
      </c>
      <c r="R39" s="16">
        <v>666.7103333333333</v>
      </c>
      <c r="S39" s="16">
        <v>136.607</v>
      </c>
      <c r="T39" s="20">
        <v>0.09766666666666668</v>
      </c>
      <c r="U39" s="19">
        <v>0.7556666666666668</v>
      </c>
      <c r="V39" s="16" t="s">
        <v>44</v>
      </c>
      <c r="W39" s="16"/>
      <c r="X39" s="16"/>
      <c r="Y39" s="20">
        <v>0.08</v>
      </c>
      <c r="Z39" s="20" t="s">
        <v>45</v>
      </c>
      <c r="AA39" s="20" t="s">
        <v>45</v>
      </c>
      <c r="AB39" s="20" t="s">
        <v>45</v>
      </c>
      <c r="AC39" s="19" t="s">
        <v>54</v>
      </c>
    </row>
    <row r="40">
      <c r="A40" s="21">
        <f t="shared" si="2"/>
        <v>39</v>
      </c>
      <c r="B40" s="17" t="s">
        <v>42</v>
      </c>
      <c r="C40" s="18" t="s">
        <v>84</v>
      </c>
      <c r="D40" s="19">
        <v>5.973333333333333</v>
      </c>
      <c r="E40" s="16">
        <v>435.8647805333334</v>
      </c>
      <c r="F40" s="16">
        <v>1823.658241751467</v>
      </c>
      <c r="G40" s="19">
        <v>8.79168</v>
      </c>
      <c r="H40" s="19">
        <v>17.236666666666668</v>
      </c>
      <c r="I40" s="16" t="s">
        <v>44</v>
      </c>
      <c r="J40" s="19">
        <v>62.431653333333344</v>
      </c>
      <c r="K40" s="19">
        <v>5.61</v>
      </c>
      <c r="L40" s="19">
        <v>5.566666666666666</v>
      </c>
      <c r="M40" s="16">
        <v>17.62666666666667</v>
      </c>
      <c r="N40" s="16">
        <v>19.366666666666664</v>
      </c>
      <c r="O40" s="20">
        <v>0.253</v>
      </c>
      <c r="P40" s="16">
        <v>112.15</v>
      </c>
      <c r="Q40" s="19">
        <v>0.8</v>
      </c>
      <c r="R40" s="16">
        <v>1515.5266666666666</v>
      </c>
      <c r="S40" s="16">
        <v>147.92</v>
      </c>
      <c r="T40" s="20">
        <v>0.10333333333333335</v>
      </c>
      <c r="U40" s="19">
        <v>0.5033333333333333</v>
      </c>
      <c r="V40" s="16" t="s">
        <v>44</v>
      </c>
      <c r="W40" s="16"/>
      <c r="X40" s="16"/>
      <c r="Y40" s="20">
        <v>1.18</v>
      </c>
      <c r="Z40" s="20">
        <v>0.04</v>
      </c>
      <c r="AA40" s="20">
        <v>0.5333333333333333</v>
      </c>
      <c r="AB40" s="20">
        <v>9.366666666666667</v>
      </c>
      <c r="AC40" s="19" t="s">
        <v>45</v>
      </c>
    </row>
    <row r="41">
      <c r="A41" s="21">
        <f t="shared" si="2"/>
        <v>40</v>
      </c>
      <c r="B41" s="17" t="s">
        <v>42</v>
      </c>
      <c r="C41" s="18" t="s">
        <v>85</v>
      </c>
      <c r="D41" s="19">
        <v>10.243333333333332</v>
      </c>
      <c r="E41" s="16">
        <v>371.1226130434783</v>
      </c>
      <c r="F41" s="16">
        <v>1552.777012973913</v>
      </c>
      <c r="G41" s="19">
        <v>9.995652173913044</v>
      </c>
      <c r="H41" s="19">
        <v>1.3033333333333335</v>
      </c>
      <c r="I41" s="16" t="s">
        <v>44</v>
      </c>
      <c r="J41" s="19">
        <v>77.94434782608695</v>
      </c>
      <c r="K41" s="19">
        <v>2.9266666666666663</v>
      </c>
      <c r="L41" s="19">
        <v>0.5133333333333333</v>
      </c>
      <c r="M41" s="16">
        <v>17.3</v>
      </c>
      <c r="N41" s="16">
        <v>27.69</v>
      </c>
      <c r="O41" s="20">
        <v>0.5283333333333333</v>
      </c>
      <c r="P41" s="16">
        <v>99.81</v>
      </c>
      <c r="Q41" s="19">
        <v>0.88</v>
      </c>
      <c r="R41" s="16">
        <v>7.17</v>
      </c>
      <c r="S41" s="16">
        <v>147.06</v>
      </c>
      <c r="T41" s="20">
        <v>0.15</v>
      </c>
      <c r="U41" s="19">
        <v>0.7766666666666667</v>
      </c>
      <c r="V41" s="16" t="s">
        <v>44</v>
      </c>
      <c r="W41" s="16"/>
      <c r="X41" s="16"/>
      <c r="Y41" s="20">
        <v>0.17666666666666667</v>
      </c>
      <c r="Z41" s="20">
        <v>0.02</v>
      </c>
      <c r="AA41" s="20" t="s">
        <v>45</v>
      </c>
      <c r="AB41" s="20">
        <v>3.5666666666666664</v>
      </c>
      <c r="AC41" s="19" t="s">
        <v>45</v>
      </c>
    </row>
    <row r="42">
      <c r="A42" s="21">
        <f t="shared" si="2"/>
        <v>41</v>
      </c>
      <c r="B42" s="17" t="s">
        <v>42</v>
      </c>
      <c r="C42" s="18" t="s">
        <v>86</v>
      </c>
      <c r="D42" s="19">
        <v>10.563333333333333</v>
      </c>
      <c r="E42" s="16">
        <v>370.5671133333334</v>
      </c>
      <c r="F42" s="16">
        <v>1550.452802186667</v>
      </c>
      <c r="G42" s="19">
        <v>10.320799999999998</v>
      </c>
      <c r="H42" s="19">
        <v>1.97</v>
      </c>
      <c r="I42" s="16">
        <v>17.567999999999998</v>
      </c>
      <c r="J42" s="19">
        <v>76.62253333333335</v>
      </c>
      <c r="K42" s="19">
        <v>2.2966666666666664</v>
      </c>
      <c r="L42" s="19">
        <v>0.5233333333333333</v>
      </c>
      <c r="M42" s="16">
        <v>19.453333333333333</v>
      </c>
      <c r="N42" s="16" t="s">
        <v>45</v>
      </c>
      <c r="O42" s="20">
        <v>0.397</v>
      </c>
      <c r="P42" s="16">
        <v>118.47666666666667</v>
      </c>
      <c r="Q42" s="19">
        <v>0.9166666666666666</v>
      </c>
      <c r="R42" s="16">
        <v>14.74</v>
      </c>
      <c r="S42" s="16">
        <v>134.0966666666667</v>
      </c>
      <c r="T42" s="20">
        <v>0.1366666666666667</v>
      </c>
      <c r="U42" s="19">
        <v>0.8133333333333335</v>
      </c>
      <c r="V42" s="16" t="s">
        <v>45</v>
      </c>
      <c r="W42" s="16"/>
      <c r="X42" s="16"/>
      <c r="Y42" s="20">
        <v>0.10666666666666667</v>
      </c>
      <c r="Z42" s="20">
        <v>0.05</v>
      </c>
      <c r="AA42" s="20">
        <v>0.03</v>
      </c>
      <c r="AB42" s="20">
        <v>4.37</v>
      </c>
      <c r="AC42" s="19" t="s">
        <v>45</v>
      </c>
    </row>
    <row r="43">
      <c r="A43" s="21">
        <f t="shared" si="2"/>
        <v>42</v>
      </c>
      <c r="B43" s="17" t="s">
        <v>42</v>
      </c>
      <c r="C43" s="18" t="s">
        <v>87</v>
      </c>
      <c r="D43" s="19">
        <v>12.18333</v>
      </c>
      <c r="E43" s="16">
        <v>361.36682387826096</v>
      </c>
      <c r="F43" s="16">
        <v>1511.958791106644</v>
      </c>
      <c r="G43" s="19">
        <v>0.5978260869565217</v>
      </c>
      <c r="H43" s="19" t="s">
        <v>45</v>
      </c>
      <c r="I43" s="16" t="s">
        <v>44</v>
      </c>
      <c r="J43" s="19">
        <v>87.14884391304349</v>
      </c>
      <c r="K43" s="19">
        <v>0.7433333</v>
      </c>
      <c r="L43" s="19">
        <v>0.07</v>
      </c>
      <c r="M43" s="16">
        <v>1.0576666666666668</v>
      </c>
      <c r="N43" s="16">
        <v>3.0276666666666667</v>
      </c>
      <c r="O43" s="20">
        <v>0.01833333333333333</v>
      </c>
      <c r="P43" s="16">
        <v>12.603</v>
      </c>
      <c r="Q43" s="19">
        <v>0.12766666666666668</v>
      </c>
      <c r="R43" s="16">
        <v>8.083</v>
      </c>
      <c r="S43" s="16">
        <v>8.535</v>
      </c>
      <c r="T43" s="20">
        <v>0.015333333333333332</v>
      </c>
      <c r="U43" s="19">
        <v>0.07966666666666666</v>
      </c>
      <c r="V43" s="16" t="s">
        <v>44</v>
      </c>
      <c r="W43" s="16"/>
      <c r="X43" s="16"/>
      <c r="Y43" s="20" t="s">
        <v>45</v>
      </c>
      <c r="Z43" s="20" t="s">
        <v>45</v>
      </c>
      <c r="AA43" s="20" t="s">
        <v>45</v>
      </c>
      <c r="AB43" s="20" t="s">
        <v>45</v>
      </c>
      <c r="AC43" s="19" t="s">
        <v>45</v>
      </c>
    </row>
    <row r="44">
      <c r="A44" s="21">
        <f t="shared" si="2"/>
        <v>43</v>
      </c>
      <c r="B44" s="17" t="s">
        <v>42</v>
      </c>
      <c r="C44" s="18" t="s">
        <v>88</v>
      </c>
      <c r="D44" s="19">
        <v>11.453333333333333</v>
      </c>
      <c r="E44" s="16">
        <v>353.482268115942</v>
      </c>
      <c r="F44" s="16">
        <v>1478.9698097971016</v>
      </c>
      <c r="G44" s="19">
        <v>7.213768115942029</v>
      </c>
      <c r="H44" s="19">
        <v>1.9033333333333333</v>
      </c>
      <c r="I44" s="16" t="s">
        <v>44</v>
      </c>
      <c r="J44" s="19">
        <v>78.87289855072463</v>
      </c>
      <c r="K44" s="19">
        <v>4.713333333333334</v>
      </c>
      <c r="L44" s="19">
        <v>0.5566666666666668</v>
      </c>
      <c r="M44" s="16">
        <v>2.6666666666666665</v>
      </c>
      <c r="N44" s="16">
        <v>41.23</v>
      </c>
      <c r="O44" s="20">
        <v>0.33866666666666667</v>
      </c>
      <c r="P44" s="16">
        <v>107.83666666666666</v>
      </c>
      <c r="Q44" s="19">
        <v>0.85</v>
      </c>
      <c r="R44" s="16" t="s">
        <v>45</v>
      </c>
      <c r="S44" s="16">
        <v>168.33333333333334</v>
      </c>
      <c r="T44" s="20">
        <v>0.08</v>
      </c>
      <c r="U44" s="19">
        <v>1.0933333333333333</v>
      </c>
      <c r="V44" s="16" t="s">
        <v>44</v>
      </c>
      <c r="W44" s="34">
        <v>26.0</v>
      </c>
      <c r="X44" s="34">
        <v>13.0</v>
      </c>
      <c r="Y44" s="20">
        <v>0.25333333333333335</v>
      </c>
      <c r="Z44" s="35" t="s">
        <v>45</v>
      </c>
      <c r="AA44" s="35" t="s">
        <v>45</v>
      </c>
      <c r="AB44" s="20">
        <v>0.7466666666666667</v>
      </c>
      <c r="AC44" s="19" t="s">
        <v>45</v>
      </c>
    </row>
    <row r="45">
      <c r="A45" s="21">
        <f t="shared" si="2"/>
        <v>44</v>
      </c>
      <c r="B45" s="17" t="s">
        <v>42</v>
      </c>
      <c r="C45" s="18" t="s">
        <v>89</v>
      </c>
      <c r="D45" s="19">
        <v>63.538333333333334</v>
      </c>
      <c r="E45" s="16">
        <v>138.166565</v>
      </c>
      <c r="F45" s="16">
        <v>578.08890796</v>
      </c>
      <c r="G45" s="19">
        <v>6.589583333333334</v>
      </c>
      <c r="H45" s="19">
        <v>0.609</v>
      </c>
      <c r="I45" s="16" t="s">
        <v>44</v>
      </c>
      <c r="J45" s="19">
        <v>28.555749999999996</v>
      </c>
      <c r="K45" s="19">
        <v>3.9180000000000006</v>
      </c>
      <c r="L45" s="19">
        <v>0.7073333333333333</v>
      </c>
      <c r="M45" s="16">
        <v>1.6123333333333332</v>
      </c>
      <c r="N45" s="16">
        <v>32.575</v>
      </c>
      <c r="O45" s="20">
        <v>0.118</v>
      </c>
      <c r="P45" s="16">
        <v>112.705</v>
      </c>
      <c r="Q45" s="19">
        <v>0.411</v>
      </c>
      <c r="R45" s="16">
        <v>1.1156666666666666</v>
      </c>
      <c r="S45" s="16">
        <v>184.82233333333332</v>
      </c>
      <c r="T45" s="20">
        <v>0.050333333333333334</v>
      </c>
      <c r="U45" s="19">
        <v>0.5176666666666666</v>
      </c>
      <c r="V45" s="16" t="s">
        <v>44</v>
      </c>
      <c r="W45" s="34">
        <v>32.0</v>
      </c>
      <c r="X45" s="34">
        <v>16.0</v>
      </c>
      <c r="Y45" s="20">
        <v>0.3</v>
      </c>
      <c r="Z45" s="20" t="s">
        <v>45</v>
      </c>
      <c r="AA45" s="20">
        <v>0.04</v>
      </c>
      <c r="AB45" s="20" t="s">
        <v>45</v>
      </c>
      <c r="AC45" s="19" t="s">
        <v>45</v>
      </c>
    </row>
    <row r="46">
      <c r="A46" s="21">
        <f t="shared" si="2"/>
        <v>45</v>
      </c>
      <c r="B46" s="17" t="s">
        <v>42</v>
      </c>
      <c r="C46" s="18" t="s">
        <v>90</v>
      </c>
      <c r="D46" s="19">
        <v>76.22333333333334</v>
      </c>
      <c r="E46" s="16">
        <v>97.56489420289851</v>
      </c>
      <c r="F46" s="16">
        <v>408.2115173449274</v>
      </c>
      <c r="G46" s="19">
        <v>3.2282608695652177</v>
      </c>
      <c r="H46" s="19">
        <v>2.353333333333333</v>
      </c>
      <c r="I46" s="16" t="s">
        <v>44</v>
      </c>
      <c r="J46" s="19">
        <v>17.135072463768108</v>
      </c>
      <c r="K46" s="19">
        <v>4.6433333333333335</v>
      </c>
      <c r="L46" s="19">
        <v>1.06</v>
      </c>
      <c r="M46" s="16">
        <v>2.1673333333333336</v>
      </c>
      <c r="N46" s="16">
        <v>20.37633333333333</v>
      </c>
      <c r="O46" s="20">
        <v>0.09300000000000001</v>
      </c>
      <c r="P46" s="16">
        <v>61.30733333333333</v>
      </c>
      <c r="Q46" s="19">
        <v>0.5856666666666667</v>
      </c>
      <c r="R46" s="16">
        <v>260.3499</v>
      </c>
      <c r="S46" s="16">
        <v>162.02333333333334</v>
      </c>
      <c r="T46" s="20">
        <v>0.04566666666666667</v>
      </c>
      <c r="U46" s="19">
        <v>0.49833333333333335</v>
      </c>
      <c r="V46" s="16" t="s">
        <v>44</v>
      </c>
      <c r="W46" s="34">
        <v>48.0</v>
      </c>
      <c r="X46" s="34">
        <v>24.0</v>
      </c>
      <c r="Y46" s="35" t="s">
        <v>45</v>
      </c>
      <c r="Z46" s="20">
        <v>0.05</v>
      </c>
      <c r="AA46" s="35" t="s">
        <v>45</v>
      </c>
      <c r="AB46" s="20">
        <v>3.7366666666666664</v>
      </c>
      <c r="AC46" s="19">
        <v>1.7433333333333334</v>
      </c>
    </row>
    <row r="47">
      <c r="A47" s="21">
        <f t="shared" si="2"/>
        <v>46</v>
      </c>
      <c r="B47" s="17" t="s">
        <v>42</v>
      </c>
      <c r="C47" s="18" t="s">
        <v>91</v>
      </c>
      <c r="D47" s="19">
        <v>8.143333333333333</v>
      </c>
      <c r="E47" s="16">
        <v>373.4214666666667</v>
      </c>
      <c r="F47" s="16">
        <v>1562.3954165333334</v>
      </c>
      <c r="G47" s="19">
        <v>0.5833333333333334</v>
      </c>
      <c r="H47" s="19">
        <v>0.37</v>
      </c>
      <c r="I47" s="16" t="s">
        <v>44</v>
      </c>
      <c r="J47" s="19">
        <v>89.33666666666667</v>
      </c>
      <c r="K47" s="19">
        <v>0.88</v>
      </c>
      <c r="L47" s="19">
        <v>1.5666666666666667</v>
      </c>
      <c r="M47" s="16">
        <v>522.0466666666667</v>
      </c>
      <c r="N47" s="16">
        <v>4.280666666666666</v>
      </c>
      <c r="O47" s="20" t="s">
        <v>45</v>
      </c>
      <c r="P47" s="16">
        <v>273.319</v>
      </c>
      <c r="Q47" s="19">
        <v>41.99133333333334</v>
      </c>
      <c r="R47" s="16">
        <v>14.855333333333334</v>
      </c>
      <c r="S47" s="16" t="s">
        <v>45</v>
      </c>
      <c r="T47" s="20" t="s">
        <v>45</v>
      </c>
      <c r="U47" s="19">
        <v>15.209333333333333</v>
      </c>
      <c r="V47" s="16">
        <v>1533.243333333333</v>
      </c>
      <c r="W47" s="16"/>
      <c r="X47" s="16"/>
      <c r="Y47" s="20">
        <v>3.4066666666666663</v>
      </c>
      <c r="Z47" s="20" t="s">
        <v>45</v>
      </c>
      <c r="AA47" s="20">
        <v>3.11</v>
      </c>
      <c r="AB47" s="20">
        <v>19.393333333333334</v>
      </c>
      <c r="AC47" s="19" t="s">
        <v>45</v>
      </c>
    </row>
    <row r="48">
      <c r="A48" s="21">
        <f t="shared" si="2"/>
        <v>47</v>
      </c>
      <c r="B48" s="17" t="s">
        <v>42</v>
      </c>
      <c r="C48" s="18" t="s">
        <v>92</v>
      </c>
      <c r="D48" s="19">
        <v>61.30733333333333</v>
      </c>
      <c r="E48" s="16">
        <v>171.2191116666667</v>
      </c>
      <c r="F48" s="16">
        <v>716.3807632133335</v>
      </c>
      <c r="G48" s="19">
        <v>2.5520833333333335</v>
      </c>
      <c r="H48" s="19">
        <v>4.849666666666667</v>
      </c>
      <c r="I48" s="16" t="s">
        <v>44</v>
      </c>
      <c r="J48" s="19">
        <v>30.68491666666667</v>
      </c>
      <c r="K48" s="19">
        <v>2.371</v>
      </c>
      <c r="L48" s="19">
        <v>0.606</v>
      </c>
      <c r="M48" s="16">
        <v>4.164333333333333</v>
      </c>
      <c r="N48" s="16">
        <v>15.347</v>
      </c>
      <c r="O48" s="20">
        <v>0.12466666666666666</v>
      </c>
      <c r="P48" s="16">
        <v>54.585</v>
      </c>
      <c r="Q48" s="19">
        <v>0.35666666666666663</v>
      </c>
      <c r="R48" s="16">
        <v>131.993</v>
      </c>
      <c r="S48" s="16">
        <v>125.34933333333333</v>
      </c>
      <c r="T48" s="20">
        <v>0.034</v>
      </c>
      <c r="U48" s="19">
        <v>0.42366666666666664</v>
      </c>
      <c r="V48" s="16" t="s">
        <v>44</v>
      </c>
      <c r="W48" s="16"/>
      <c r="X48" s="16"/>
      <c r="Y48" s="20" t="s">
        <v>45</v>
      </c>
      <c r="Z48" s="20" t="s">
        <v>45</v>
      </c>
      <c r="AA48" s="20" t="s">
        <v>45</v>
      </c>
      <c r="AB48" s="20" t="s">
        <v>45</v>
      </c>
      <c r="AC48" s="19" t="s">
        <v>45</v>
      </c>
    </row>
    <row r="49">
      <c r="A49" s="21">
        <f t="shared" si="2"/>
        <v>48</v>
      </c>
      <c r="B49" s="17" t="s">
        <v>42</v>
      </c>
      <c r="C49" s="18" t="s">
        <v>93</v>
      </c>
      <c r="D49" s="27">
        <v>19.916666666666668</v>
      </c>
      <c r="E49" s="16">
        <v>343.0853666666667</v>
      </c>
      <c r="F49" s="16">
        <v>1435.4691741333336</v>
      </c>
      <c r="G49" s="19">
        <v>12.35</v>
      </c>
      <c r="H49" s="27">
        <v>5.693333333333334</v>
      </c>
      <c r="I49" s="16" t="s">
        <v>45</v>
      </c>
      <c r="J49" s="19">
        <v>59.56666666666666</v>
      </c>
      <c r="K49" s="27">
        <v>5.98</v>
      </c>
      <c r="L49" s="27">
        <v>2.473333333333333</v>
      </c>
      <c r="M49" s="26">
        <v>108.69099999999999</v>
      </c>
      <c r="N49" s="26">
        <v>56.68033333333333</v>
      </c>
      <c r="O49" s="24">
        <v>1.082</v>
      </c>
      <c r="P49" s="26">
        <v>182.19766666666666</v>
      </c>
      <c r="Q49" s="27">
        <v>4.731999999999999</v>
      </c>
      <c r="R49" s="26">
        <v>605.7629999999999</v>
      </c>
      <c r="S49" s="26">
        <v>210.08333333333334</v>
      </c>
      <c r="T49" s="24">
        <v>0.13566666666666669</v>
      </c>
      <c r="U49" s="27">
        <v>1.7306666666666668</v>
      </c>
      <c r="V49" s="26" t="s">
        <v>45</v>
      </c>
      <c r="W49" s="26" t="s">
        <v>54</v>
      </c>
      <c r="X49" s="26" t="s">
        <v>54</v>
      </c>
      <c r="Y49" s="24">
        <v>0.08666666666666667</v>
      </c>
      <c r="Z49" s="24">
        <v>0.03</v>
      </c>
      <c r="AA49" s="24">
        <v>0.08333333333333333</v>
      </c>
      <c r="AB49" s="24" t="s">
        <v>45</v>
      </c>
      <c r="AC49" s="27" t="s">
        <v>45</v>
      </c>
    </row>
    <row r="50">
      <c r="A50" s="21">
        <f t="shared" si="2"/>
        <v>49</v>
      </c>
      <c r="B50" s="17" t="s">
        <v>42</v>
      </c>
      <c r="C50" s="18" t="s">
        <v>94</v>
      </c>
      <c r="D50" s="27">
        <v>26.03333333333333</v>
      </c>
      <c r="E50" s="16">
        <v>308.7263233333333</v>
      </c>
      <c r="F50" s="16">
        <v>1291.7109368266667</v>
      </c>
      <c r="G50" s="19">
        <v>11.343</v>
      </c>
      <c r="H50" s="27">
        <v>3.58</v>
      </c>
      <c r="I50" s="16" t="s">
        <v>44</v>
      </c>
      <c r="J50" s="19">
        <v>56.510333333333335</v>
      </c>
      <c r="K50" s="27">
        <v>5.706666666666667</v>
      </c>
      <c r="L50" s="27">
        <v>2.5333333333333337</v>
      </c>
      <c r="M50" s="26">
        <v>90.23733333333332</v>
      </c>
      <c r="N50" s="26">
        <v>48.31833333333333</v>
      </c>
      <c r="O50" s="24">
        <v>0.5693333333333334</v>
      </c>
      <c r="P50" s="26">
        <v>153.18</v>
      </c>
      <c r="Q50" s="27">
        <v>3.3303333333333334</v>
      </c>
      <c r="R50" s="26">
        <v>662.5413333333333</v>
      </c>
      <c r="S50" s="26">
        <v>296.348</v>
      </c>
      <c r="T50" s="24">
        <v>0.16266666666666668</v>
      </c>
      <c r="U50" s="27">
        <v>1.4586666666666668</v>
      </c>
      <c r="V50" s="16" t="s">
        <v>44</v>
      </c>
      <c r="W50" s="16"/>
      <c r="X50" s="16"/>
      <c r="Y50" s="24">
        <v>0.07</v>
      </c>
      <c r="Z50" s="24">
        <v>0.04</v>
      </c>
      <c r="AA50" s="24">
        <v>0.7933333333333333</v>
      </c>
      <c r="AB50" s="20" t="s">
        <v>45</v>
      </c>
      <c r="AC50" s="19" t="s">
        <v>45</v>
      </c>
    </row>
    <row r="51">
      <c r="A51" s="21">
        <f t="shared" si="2"/>
        <v>50</v>
      </c>
      <c r="B51" s="17" t="s">
        <v>42</v>
      </c>
      <c r="C51" s="18" t="s">
        <v>95</v>
      </c>
      <c r="D51" s="19">
        <v>40.67333333333334</v>
      </c>
      <c r="E51" s="16">
        <v>252.99402999999998</v>
      </c>
      <c r="F51" s="16">
        <v>1058.52702152</v>
      </c>
      <c r="G51" s="19">
        <v>11.950999600092567</v>
      </c>
      <c r="H51" s="19">
        <v>2.7266666666666666</v>
      </c>
      <c r="I51" s="16" t="s">
        <v>44</v>
      </c>
      <c r="J51" s="19">
        <v>44.11899999999999</v>
      </c>
      <c r="K51" s="19">
        <v>2.48</v>
      </c>
      <c r="L51" s="19">
        <v>0.53</v>
      </c>
      <c r="M51" s="26">
        <v>155.721</v>
      </c>
      <c r="N51" s="26">
        <v>24.243666666666666</v>
      </c>
      <c r="O51" s="24">
        <v>0.51</v>
      </c>
      <c r="P51" s="26">
        <v>105.26066666666667</v>
      </c>
      <c r="Q51" s="27">
        <v>5.710333333333334</v>
      </c>
      <c r="R51" s="26">
        <v>22.045333333333335</v>
      </c>
      <c r="S51" s="26">
        <v>64.73233333333333</v>
      </c>
      <c r="T51" s="24">
        <v>0.062</v>
      </c>
      <c r="U51" s="27">
        <v>1.2843333333333333</v>
      </c>
      <c r="V51" s="16" t="s">
        <v>44</v>
      </c>
      <c r="W51" s="16"/>
      <c r="X51" s="16"/>
      <c r="Y51" s="24">
        <v>0.043333333333333335</v>
      </c>
      <c r="Z51" s="24">
        <v>0.03</v>
      </c>
      <c r="AA51" s="24" t="s">
        <v>45</v>
      </c>
      <c r="AB51" s="24" t="s">
        <v>45</v>
      </c>
      <c r="AC51" s="27" t="s">
        <v>45</v>
      </c>
    </row>
    <row r="52">
      <c r="A52" s="21">
        <f t="shared" si="2"/>
        <v>51</v>
      </c>
      <c r="B52" s="17" t="s">
        <v>42</v>
      </c>
      <c r="C52" s="18" t="s">
        <v>96</v>
      </c>
      <c r="D52" s="19">
        <v>30.416666666666668</v>
      </c>
      <c r="E52" s="16">
        <v>292.01349</v>
      </c>
      <c r="F52" s="16">
        <v>1221.78444216</v>
      </c>
      <c r="G52" s="19">
        <v>8.303</v>
      </c>
      <c r="H52" s="19">
        <v>3.11</v>
      </c>
      <c r="I52" s="16">
        <v>5.685</v>
      </c>
      <c r="J52" s="19">
        <v>56.397</v>
      </c>
      <c r="K52" s="19">
        <v>4.296666666666666</v>
      </c>
      <c r="L52" s="19">
        <v>1.7733333333333334</v>
      </c>
      <c r="M52" s="16">
        <v>77.84866666666666</v>
      </c>
      <c r="N52" s="16">
        <v>29.415666666666667</v>
      </c>
      <c r="O52" s="20">
        <v>0.36599999999999994</v>
      </c>
      <c r="P52" s="16">
        <v>110.098</v>
      </c>
      <c r="Q52" s="19">
        <v>3.044333333333333</v>
      </c>
      <c r="R52" s="16">
        <v>506.64399999999995</v>
      </c>
      <c r="S52" s="16">
        <v>89.02466666666668</v>
      </c>
      <c r="T52" s="20">
        <v>0.09966666666666667</v>
      </c>
      <c r="U52" s="19">
        <v>0.8176666666666668</v>
      </c>
      <c r="V52" s="16" t="s">
        <v>45</v>
      </c>
      <c r="W52" s="16"/>
      <c r="X52" s="16"/>
      <c r="Y52" s="20">
        <v>0.08</v>
      </c>
      <c r="Z52" s="20" t="s">
        <v>45</v>
      </c>
      <c r="AA52" s="20">
        <v>0.08333333333333333</v>
      </c>
      <c r="AB52" s="20" t="s">
        <v>45</v>
      </c>
      <c r="AC52" s="19" t="s">
        <v>45</v>
      </c>
    </row>
    <row r="53">
      <c r="A53" s="21">
        <f t="shared" si="2"/>
        <v>52</v>
      </c>
      <c r="B53" s="17" t="s">
        <v>42</v>
      </c>
      <c r="C53" s="18" t="s">
        <v>97</v>
      </c>
      <c r="D53" s="19">
        <v>34.723333333333336</v>
      </c>
      <c r="E53" s="16">
        <v>253.19361833333332</v>
      </c>
      <c r="F53" s="16">
        <v>1059.3620991066666</v>
      </c>
      <c r="G53" s="19">
        <v>9.425166666666666</v>
      </c>
      <c r="H53" s="19">
        <v>3.6533333333333338</v>
      </c>
      <c r="I53" s="16" t="s">
        <v>44</v>
      </c>
      <c r="J53" s="19">
        <v>49.9415</v>
      </c>
      <c r="K53" s="19">
        <v>6.883333333333333</v>
      </c>
      <c r="L53" s="19">
        <v>2.2566666666666664</v>
      </c>
      <c r="M53" s="26">
        <v>131.75966666666667</v>
      </c>
      <c r="N53" s="26">
        <v>60.428333333333335</v>
      </c>
      <c r="O53" s="24">
        <v>1.6163333333333334</v>
      </c>
      <c r="P53" s="26">
        <v>193.439</v>
      </c>
      <c r="Q53" s="27">
        <v>2.985333333333333</v>
      </c>
      <c r="R53" s="26">
        <v>506.1033333333333</v>
      </c>
      <c r="S53" s="26">
        <v>162.871</v>
      </c>
      <c r="T53" s="24">
        <v>0.146</v>
      </c>
      <c r="U53" s="27">
        <v>1.5856666666666668</v>
      </c>
      <c r="V53" s="16" t="s">
        <v>44</v>
      </c>
      <c r="W53" s="16"/>
      <c r="X53" s="16"/>
      <c r="Y53" s="24">
        <v>0.07666666666666667</v>
      </c>
      <c r="Z53" s="24">
        <v>0.04</v>
      </c>
      <c r="AA53" s="24">
        <v>0.1466666666666667</v>
      </c>
      <c r="AB53" s="24" t="s">
        <v>45</v>
      </c>
      <c r="AC53" s="27" t="s">
        <v>45</v>
      </c>
    </row>
    <row r="54">
      <c r="A54" s="21">
        <f t="shared" si="2"/>
        <v>53</v>
      </c>
      <c r="B54" s="17" t="s">
        <v>42</v>
      </c>
      <c r="C54" s="18" t="s">
        <v>98</v>
      </c>
      <c r="D54" s="19">
        <v>28.483333333333334</v>
      </c>
      <c r="E54" s="16">
        <v>299.8101504347826</v>
      </c>
      <c r="F54" s="16">
        <v>1254.4056694191304</v>
      </c>
      <c r="G54" s="19">
        <v>7.953565217391304</v>
      </c>
      <c r="H54" s="19">
        <v>3.1033333333333335</v>
      </c>
      <c r="I54" s="16" t="s">
        <v>44</v>
      </c>
      <c r="J54" s="19">
        <v>58.646434782608694</v>
      </c>
      <c r="K54" s="19">
        <v>2.3066666666666666</v>
      </c>
      <c r="L54" s="19">
        <v>1.8133333333333332</v>
      </c>
      <c r="M54" s="16">
        <v>15.753333333333336</v>
      </c>
      <c r="N54" s="16">
        <v>25.463333333333335</v>
      </c>
      <c r="O54" s="20">
        <v>0.4633333333333334</v>
      </c>
      <c r="P54" s="16">
        <v>94.74</v>
      </c>
      <c r="Q54" s="19">
        <v>1.0</v>
      </c>
      <c r="R54" s="16">
        <v>647.6733333333334</v>
      </c>
      <c r="S54" s="16">
        <v>142.2</v>
      </c>
      <c r="T54" s="20">
        <v>0.13</v>
      </c>
      <c r="U54" s="19">
        <v>0.7633333333333333</v>
      </c>
      <c r="V54" s="16">
        <v>2.986666666666667</v>
      </c>
      <c r="W54" s="16"/>
      <c r="X54" s="16"/>
      <c r="Y54" s="20">
        <v>0.3866666666666667</v>
      </c>
      <c r="Z54" s="20">
        <v>0.67</v>
      </c>
      <c r="AA54" s="20">
        <v>0.6</v>
      </c>
      <c r="AB54" s="20">
        <v>2.3366666666666664</v>
      </c>
      <c r="AC54" s="19" t="s">
        <v>54</v>
      </c>
    </row>
    <row r="55">
      <c r="A55" s="21">
        <f t="shared" si="2"/>
        <v>54</v>
      </c>
      <c r="B55" s="17" t="s">
        <v>42</v>
      </c>
      <c r="C55" s="18" t="s">
        <v>99</v>
      </c>
      <c r="D55" s="19">
        <v>25.763333333333332</v>
      </c>
      <c r="E55" s="16">
        <v>310.96494</v>
      </c>
      <c r="F55" s="16">
        <v>1301.0773089600002</v>
      </c>
      <c r="G55" s="19">
        <v>8.398</v>
      </c>
      <c r="H55" s="19">
        <v>2.84</v>
      </c>
      <c r="I55" s="16">
        <v>16.562</v>
      </c>
      <c r="J55" s="19">
        <v>61.452</v>
      </c>
      <c r="K55" s="19">
        <v>2.433333333333333</v>
      </c>
      <c r="L55" s="19">
        <v>1.5466666666666666</v>
      </c>
      <c r="M55" s="16">
        <v>51.617999999999995</v>
      </c>
      <c r="N55" s="16">
        <v>22.220333333333333</v>
      </c>
      <c r="O55" s="20">
        <v>0.3136666666666667</v>
      </c>
      <c r="P55" s="16">
        <v>100.66266666666667</v>
      </c>
      <c r="Q55" s="19">
        <v>2.2686666666666664</v>
      </c>
      <c r="R55" s="16">
        <v>430.792</v>
      </c>
      <c r="S55" s="16">
        <v>91.16600000000001</v>
      </c>
      <c r="T55" s="20" t="s">
        <v>45</v>
      </c>
      <c r="U55" s="19">
        <v>2.6616666666666666</v>
      </c>
      <c r="V55" s="16" t="s">
        <v>45</v>
      </c>
      <c r="W55" s="16" t="s">
        <v>54</v>
      </c>
      <c r="X55" s="16" t="s">
        <v>54</v>
      </c>
      <c r="Y55" s="20">
        <v>0.08</v>
      </c>
      <c r="Z55" s="20">
        <v>0.043333333333333335</v>
      </c>
      <c r="AA55" s="20">
        <v>0.1466666666666667</v>
      </c>
      <c r="AB55" s="20" t="s">
        <v>45</v>
      </c>
      <c r="AC55" s="19" t="s">
        <v>45</v>
      </c>
    </row>
    <row r="56">
      <c r="A56" s="21">
        <f t="shared" si="2"/>
        <v>55</v>
      </c>
      <c r="B56" s="17" t="s">
        <v>42</v>
      </c>
      <c r="C56" s="29" t="s">
        <v>100</v>
      </c>
      <c r="D56" s="30">
        <v>34.39833333333333</v>
      </c>
      <c r="E56" s="16">
        <v>288.70207151598953</v>
      </c>
      <c r="F56" s="16">
        <v>1207.9294672229003</v>
      </c>
      <c r="G56" s="19">
        <v>10.74069964059194</v>
      </c>
      <c r="H56" s="30">
        <v>8.793</v>
      </c>
      <c r="I56" s="31">
        <v>18.200666666666667</v>
      </c>
      <c r="J56" s="19">
        <v>42.01663369274139</v>
      </c>
      <c r="K56" s="36">
        <v>1.04</v>
      </c>
      <c r="L56" s="30">
        <v>4.051333333333333</v>
      </c>
      <c r="M56" s="31">
        <v>16.691666666666666</v>
      </c>
      <c r="N56" s="31">
        <v>17.705</v>
      </c>
      <c r="O56" s="32">
        <v>0.3433333333333333</v>
      </c>
      <c r="P56" s="31">
        <v>117.37666666666667</v>
      </c>
      <c r="Q56" s="30">
        <v>1.9910000000000003</v>
      </c>
      <c r="R56" s="31">
        <v>1309.265</v>
      </c>
      <c r="S56" s="31">
        <v>165.61033333333333</v>
      </c>
      <c r="T56" s="32">
        <v>0.11</v>
      </c>
      <c r="U56" s="30">
        <v>1.659</v>
      </c>
      <c r="V56" s="31" t="s">
        <v>45</v>
      </c>
      <c r="W56" s="31"/>
      <c r="X56" s="31"/>
      <c r="Y56" s="32">
        <v>0.06</v>
      </c>
      <c r="Z56" s="32">
        <v>0.03</v>
      </c>
      <c r="AA56" s="32" t="s">
        <v>45</v>
      </c>
      <c r="AB56" s="32">
        <v>1.58</v>
      </c>
      <c r="AC56" s="30" t="s">
        <v>45</v>
      </c>
    </row>
    <row r="57">
      <c r="A57" s="21">
        <f t="shared" si="2"/>
        <v>56</v>
      </c>
      <c r="B57" s="17" t="s">
        <v>42</v>
      </c>
      <c r="C57" s="29" t="s">
        <v>101</v>
      </c>
      <c r="D57" s="30">
        <v>22.923333333333332</v>
      </c>
      <c r="E57" s="16">
        <v>388.37465162496756</v>
      </c>
      <c r="F57" s="16">
        <v>1624.9595423988644</v>
      </c>
      <c r="G57" s="19">
        <v>10.104199661890666</v>
      </c>
      <c r="H57" s="30">
        <v>20.136666666666667</v>
      </c>
      <c r="I57" s="31">
        <v>25.336</v>
      </c>
      <c r="J57" s="19">
        <v>43.76780033810934</v>
      </c>
      <c r="K57" s="30">
        <v>0.9866666666666667</v>
      </c>
      <c r="L57" s="30">
        <v>3.068</v>
      </c>
      <c r="M57" s="31">
        <v>12.554666666666668</v>
      </c>
      <c r="N57" s="31">
        <v>14.444666666666665</v>
      </c>
      <c r="O57" s="32">
        <v>0.21566666666666667</v>
      </c>
      <c r="P57" s="31">
        <v>90.032</v>
      </c>
      <c r="Q57" s="30">
        <v>2.5076666666666667</v>
      </c>
      <c r="R57" s="31">
        <v>1039.8886666666667</v>
      </c>
      <c r="S57" s="31">
        <v>155.643</v>
      </c>
      <c r="T57" s="32">
        <v>0.11599999999999999</v>
      </c>
      <c r="U57" s="30">
        <v>1.15</v>
      </c>
      <c r="V57" s="31" t="s">
        <v>45</v>
      </c>
      <c r="W57" s="31"/>
      <c r="X57" s="31"/>
      <c r="Y57" s="32">
        <v>0.06333333333333334</v>
      </c>
      <c r="Z57" s="32">
        <v>0.05</v>
      </c>
      <c r="AA57" s="32" t="s">
        <v>45</v>
      </c>
      <c r="AB57" s="32">
        <v>1.83</v>
      </c>
      <c r="AC57" s="36"/>
    </row>
    <row r="58">
      <c r="A58" s="21">
        <f t="shared" si="2"/>
        <v>57</v>
      </c>
      <c r="B58" s="17" t="s">
        <v>42</v>
      </c>
      <c r="C58" s="29" t="s">
        <v>102</v>
      </c>
      <c r="D58" s="30">
        <v>31.28333333333333</v>
      </c>
      <c r="E58" s="16">
        <v>308.4744338873742</v>
      </c>
      <c r="F58" s="16">
        <v>1290.6570313847735</v>
      </c>
      <c r="G58" s="19">
        <v>9.853399670282998</v>
      </c>
      <c r="H58" s="30">
        <v>9.634666666666666</v>
      </c>
      <c r="I58" s="31">
        <v>14.349000000000002</v>
      </c>
      <c r="J58" s="19">
        <v>45.947933663050335</v>
      </c>
      <c r="K58" s="30">
        <v>1.1066666666666667</v>
      </c>
      <c r="L58" s="30">
        <v>3.2806666666666664</v>
      </c>
      <c r="M58" s="31">
        <v>154.698</v>
      </c>
      <c r="N58" s="31">
        <v>15.805333333333332</v>
      </c>
      <c r="O58" s="32">
        <v>0.24466666666666667</v>
      </c>
      <c r="P58" s="31">
        <v>168.12333333333333</v>
      </c>
      <c r="Q58" s="30">
        <v>0.9906666666666667</v>
      </c>
      <c r="R58" s="31">
        <v>984.5696666666666</v>
      </c>
      <c r="S58" s="31">
        <v>102.57833333333333</v>
      </c>
      <c r="T58" s="32">
        <v>0.09933333333333334</v>
      </c>
      <c r="U58" s="30">
        <v>0.9663333333333334</v>
      </c>
      <c r="V58" s="31" t="s">
        <v>45</v>
      </c>
      <c r="W58" s="31"/>
      <c r="X58" s="31"/>
      <c r="Y58" s="32">
        <v>0.07333333333333335</v>
      </c>
      <c r="Z58" s="32">
        <v>0.03333333333333333</v>
      </c>
      <c r="AA58" s="32" t="s">
        <v>45</v>
      </c>
      <c r="AB58" s="32" t="s">
        <v>45</v>
      </c>
      <c r="AC58" s="30" t="s">
        <v>45</v>
      </c>
    </row>
    <row r="59">
      <c r="A59" s="21">
        <f t="shared" si="2"/>
        <v>58</v>
      </c>
      <c r="B59" s="17" t="s">
        <v>42</v>
      </c>
      <c r="C59" s="29" t="s">
        <v>103</v>
      </c>
      <c r="D59" s="30">
        <v>17.541</v>
      </c>
      <c r="E59" s="16">
        <v>422.11208003931927</v>
      </c>
      <c r="F59" s="16">
        <v>1766.116942884512</v>
      </c>
      <c r="G59" s="19">
        <v>8.709599708557128</v>
      </c>
      <c r="H59" s="30">
        <v>22.670333333333332</v>
      </c>
      <c r="I59" s="37">
        <f>(15.477+14.75+15.902)/3</f>
        <v>15.37633333</v>
      </c>
      <c r="J59" s="19">
        <v>48.1327336247762</v>
      </c>
      <c r="K59" s="30">
        <v>0.9433333333333334</v>
      </c>
      <c r="L59" s="30">
        <v>2.9463333333333335</v>
      </c>
      <c r="M59" s="31">
        <v>126.12766666666668</v>
      </c>
      <c r="N59" s="31">
        <v>14.738333333333335</v>
      </c>
      <c r="O59" s="32">
        <v>0.2006666666666667</v>
      </c>
      <c r="P59" s="31">
        <v>123.80966666666666</v>
      </c>
      <c r="Q59" s="30">
        <v>1.3423333333333334</v>
      </c>
      <c r="R59" s="31">
        <v>821.3823333333333</v>
      </c>
      <c r="S59" s="31">
        <v>123.75466666666667</v>
      </c>
      <c r="T59" s="32">
        <v>0.09933333333333334</v>
      </c>
      <c r="U59" s="30">
        <v>0.7623333333333333</v>
      </c>
      <c r="V59" s="31">
        <v>17.583333333333332</v>
      </c>
      <c r="W59" s="31"/>
      <c r="X59" s="31"/>
      <c r="Y59" s="32">
        <v>0.09</v>
      </c>
      <c r="Z59" s="32">
        <v>0.04</v>
      </c>
      <c r="AA59" s="32" t="s">
        <v>45</v>
      </c>
      <c r="AB59" s="32" t="s">
        <v>45</v>
      </c>
      <c r="AC59" s="30" t="s">
        <v>45</v>
      </c>
    </row>
    <row r="60">
      <c r="A60" s="21">
        <f t="shared" si="2"/>
        <v>59</v>
      </c>
      <c r="B60" s="17" t="s">
        <v>42</v>
      </c>
      <c r="C60" s="18" t="s">
        <v>104</v>
      </c>
      <c r="D60" s="19">
        <v>27.066</v>
      </c>
      <c r="E60" s="16">
        <v>310.2025143333333</v>
      </c>
      <c r="F60" s="16">
        <v>1297.8873199706666</v>
      </c>
      <c r="G60" s="19">
        <v>6.9027</v>
      </c>
      <c r="H60" s="19">
        <v>5.477</v>
      </c>
      <c r="I60" s="16" t="s">
        <v>44</v>
      </c>
      <c r="J60" s="19">
        <v>57.379633333333324</v>
      </c>
      <c r="K60" s="19">
        <v>1.4133333333333333</v>
      </c>
      <c r="L60" s="19">
        <v>3.1746666666666665</v>
      </c>
      <c r="M60" s="16">
        <v>12.613999999999999</v>
      </c>
      <c r="N60" s="16">
        <v>14.430666666666667</v>
      </c>
      <c r="O60" s="20">
        <v>0.3826666666666667</v>
      </c>
      <c r="P60" s="16">
        <v>72.551</v>
      </c>
      <c r="Q60" s="19">
        <v>1.0553333333333332</v>
      </c>
      <c r="R60" s="16">
        <v>1344.2013333333332</v>
      </c>
      <c r="S60" s="16">
        <v>166.68166666666664</v>
      </c>
      <c r="T60" s="20">
        <v>0.10533333333333333</v>
      </c>
      <c r="U60" s="19">
        <v>0.6073333333333333</v>
      </c>
      <c r="V60" s="16" t="s">
        <v>44</v>
      </c>
      <c r="W60" s="16"/>
      <c r="X60" s="16"/>
      <c r="Y60" s="20">
        <v>0.1466666666666667</v>
      </c>
      <c r="Z60" s="20" t="s">
        <v>45</v>
      </c>
      <c r="AA60" s="20" t="s">
        <v>45</v>
      </c>
      <c r="AB60" s="20" t="s">
        <v>45</v>
      </c>
      <c r="AC60" s="19" t="s">
        <v>54</v>
      </c>
    </row>
    <row r="61">
      <c r="A61" s="21">
        <f t="shared" si="2"/>
        <v>60</v>
      </c>
      <c r="B61" s="17" t="s">
        <v>42</v>
      </c>
      <c r="C61" s="18" t="s">
        <v>105</v>
      </c>
      <c r="D61" s="19">
        <v>0.9690000000000002</v>
      </c>
      <c r="E61" s="16">
        <v>569.6724593333333</v>
      </c>
      <c r="F61" s="16">
        <v>2383.5095698506666</v>
      </c>
      <c r="G61" s="19">
        <v>6.0192000000000005</v>
      </c>
      <c r="H61" s="19">
        <v>40.86033333333334</v>
      </c>
      <c r="I61" s="16" t="s">
        <v>44</v>
      </c>
      <c r="J61" s="19">
        <v>49.34313333333334</v>
      </c>
      <c r="K61" s="19">
        <v>1.3093333333333332</v>
      </c>
      <c r="L61" s="19">
        <v>2.8083333333333336</v>
      </c>
      <c r="M61" s="16">
        <v>11.265666666666666</v>
      </c>
      <c r="N61" s="16">
        <v>12.740333333333334</v>
      </c>
      <c r="O61" s="20">
        <v>0.35633333333333334</v>
      </c>
      <c r="P61" s="16">
        <v>62.36233333333333</v>
      </c>
      <c r="Q61" s="19">
        <v>1.4466666666666665</v>
      </c>
      <c r="R61" s="16">
        <v>1174.6670000000001</v>
      </c>
      <c r="S61" s="16">
        <v>142.554</v>
      </c>
      <c r="T61" s="20">
        <v>0.07933333333333333</v>
      </c>
      <c r="U61" s="19">
        <v>0.5216666666666666</v>
      </c>
      <c r="V61" s="16" t="s">
        <v>44</v>
      </c>
      <c r="W61" s="16"/>
      <c r="X61" s="16"/>
      <c r="Y61" s="20">
        <v>0.16333333333333333</v>
      </c>
      <c r="Z61" s="20" t="s">
        <v>45</v>
      </c>
      <c r="AA61" s="20" t="s">
        <v>45</v>
      </c>
      <c r="AB61" s="20" t="s">
        <v>45</v>
      </c>
      <c r="AC61" s="19" t="s">
        <v>54</v>
      </c>
    </row>
    <row r="62">
      <c r="A62" s="21">
        <f t="shared" si="2"/>
        <v>61</v>
      </c>
      <c r="B62" s="17" t="s">
        <v>42</v>
      </c>
      <c r="C62" s="29" t="s">
        <v>106</v>
      </c>
      <c r="D62" s="30">
        <v>2.8190000000000004</v>
      </c>
      <c r="E62" s="16">
        <v>448.334261847198</v>
      </c>
      <c r="F62" s="16">
        <v>1875.8305515686764</v>
      </c>
      <c r="G62" s="19">
        <v>9.927083333333336</v>
      </c>
      <c r="H62" s="30">
        <v>15.940999999999997</v>
      </c>
      <c r="I62" s="37" t="s">
        <v>44</v>
      </c>
      <c r="J62" s="19">
        <v>70.31258333333334</v>
      </c>
      <c r="K62" s="30">
        <v>14.336666666666666</v>
      </c>
      <c r="L62" s="30">
        <v>1.0003333333333333</v>
      </c>
      <c r="M62" s="31">
        <v>2.8253333333333335</v>
      </c>
      <c r="N62" s="31">
        <v>90.75733333333335</v>
      </c>
      <c r="O62" s="32">
        <v>0.6536666666666666</v>
      </c>
      <c r="P62" s="31">
        <v>225.13466666666667</v>
      </c>
      <c r="Q62" s="30">
        <v>1.157333333333333</v>
      </c>
      <c r="R62" s="31">
        <v>4.320333333333334</v>
      </c>
      <c r="S62" s="31">
        <v>255.95666666666668</v>
      </c>
      <c r="T62" s="32">
        <v>0.4606666666666667</v>
      </c>
      <c r="U62" s="30">
        <v>2.0463333333333336</v>
      </c>
      <c r="V62" s="37" t="s">
        <v>44</v>
      </c>
      <c r="W62" s="37"/>
      <c r="X62" s="37"/>
      <c r="Y62" s="32">
        <v>0.03333333333333333</v>
      </c>
      <c r="Z62" s="32">
        <v>0.03</v>
      </c>
      <c r="AA62" s="32" t="s">
        <v>45</v>
      </c>
      <c r="AB62" s="32" t="s">
        <v>45</v>
      </c>
      <c r="AC62" s="30" t="s">
        <v>45</v>
      </c>
    </row>
    <row r="63">
      <c r="A63" s="21">
        <f t="shared" si="2"/>
        <v>62</v>
      </c>
      <c r="B63" s="17" t="s">
        <v>42</v>
      </c>
      <c r="C63" s="18" t="s">
        <v>107</v>
      </c>
      <c r="D63" s="19">
        <v>72.74</v>
      </c>
      <c r="E63" s="16">
        <v>102.74116666666669</v>
      </c>
      <c r="F63" s="16">
        <v>429.8690413333334</v>
      </c>
      <c r="G63" s="19">
        <v>2.291666666666667</v>
      </c>
      <c r="H63" s="19">
        <v>0.3033333333333333</v>
      </c>
      <c r="I63" s="16" t="s">
        <v>44</v>
      </c>
      <c r="J63" s="19">
        <v>23.311666666666667</v>
      </c>
      <c r="K63" s="19">
        <v>2.4033333333333333</v>
      </c>
      <c r="L63" s="19">
        <v>1.3533333333333335</v>
      </c>
      <c r="M63" s="16">
        <v>1.0939999999999999</v>
      </c>
      <c r="N63" s="16">
        <v>4.428999999999999</v>
      </c>
      <c r="O63" s="20" t="s">
        <v>45</v>
      </c>
      <c r="P63" s="16">
        <v>16.786</v>
      </c>
      <c r="Q63" s="19" t="s">
        <v>45</v>
      </c>
      <c r="R63" s="16">
        <v>441.88933333333335</v>
      </c>
      <c r="S63" s="16">
        <v>99.63700000000001</v>
      </c>
      <c r="T63" s="20">
        <v>0.044</v>
      </c>
      <c r="U63" s="19">
        <v>0.050666666666666665</v>
      </c>
      <c r="V63" s="16" t="s">
        <v>44</v>
      </c>
      <c r="W63" s="16"/>
      <c r="X63" s="16"/>
      <c r="Y63" s="20">
        <v>0.043333333333333335</v>
      </c>
      <c r="Z63" s="20" t="s">
        <v>45</v>
      </c>
      <c r="AA63" s="20" t="s">
        <v>45</v>
      </c>
      <c r="AB63" s="20" t="s">
        <v>45</v>
      </c>
      <c r="AC63" s="19" t="s">
        <v>45</v>
      </c>
    </row>
    <row r="64">
      <c r="A64" s="21">
        <f t="shared" si="2"/>
        <v>63</v>
      </c>
      <c r="B64" s="17" t="s">
        <v>42</v>
      </c>
      <c r="C64" s="18" t="s">
        <v>108</v>
      </c>
      <c r="D64" s="19">
        <v>9.046999999999999</v>
      </c>
      <c r="E64" s="16">
        <v>377.422283</v>
      </c>
      <c r="F64" s="16">
        <v>1579.134832072</v>
      </c>
      <c r="G64" s="19">
        <v>10.524100000000002</v>
      </c>
      <c r="H64" s="19">
        <v>3.3009999999999997</v>
      </c>
      <c r="I64" s="16" t="s">
        <v>44</v>
      </c>
      <c r="J64" s="19">
        <v>74.5559</v>
      </c>
      <c r="K64" s="19">
        <v>3.395</v>
      </c>
      <c r="L64" s="19">
        <v>2.5719999999999996</v>
      </c>
      <c r="M64" s="16">
        <v>18.744666666666664</v>
      </c>
      <c r="N64" s="16">
        <v>31.597333333333335</v>
      </c>
      <c r="O64" s="20">
        <v>0.5533333333333333</v>
      </c>
      <c r="P64" s="16">
        <v>113.91666666666667</v>
      </c>
      <c r="Q64" s="19">
        <v>1.2386666666666666</v>
      </c>
      <c r="R64" s="16">
        <v>829.4923333333332</v>
      </c>
      <c r="S64" s="16">
        <v>189.48933333333332</v>
      </c>
      <c r="T64" s="20">
        <v>0.161</v>
      </c>
      <c r="U64" s="19">
        <v>0.905</v>
      </c>
      <c r="V64" s="16" t="s">
        <v>44</v>
      </c>
      <c r="W64" s="16"/>
      <c r="X64" s="16"/>
      <c r="Y64" s="20">
        <v>0.37666666666666665</v>
      </c>
      <c r="Z64" s="20" t="s">
        <v>45</v>
      </c>
      <c r="AA64" s="20" t="s">
        <v>45</v>
      </c>
      <c r="AB64" s="20" t="s">
        <v>45</v>
      </c>
      <c r="AC64" s="19" t="s">
        <v>45</v>
      </c>
    </row>
    <row r="65">
      <c r="A65" s="21">
        <f t="shared" si="2"/>
        <v>64</v>
      </c>
      <c r="B65" s="17" t="s">
        <v>109</v>
      </c>
      <c r="C65" s="18" t="s">
        <v>110</v>
      </c>
      <c r="D65" s="19">
        <v>86.354</v>
      </c>
      <c r="E65" s="16">
        <v>48.04374250000001</v>
      </c>
      <c r="F65" s="16">
        <v>201.01501862000003</v>
      </c>
      <c r="G65" s="19">
        <v>1.44375</v>
      </c>
      <c r="H65" s="19">
        <v>0.7293333333333333</v>
      </c>
      <c r="I65" s="38" t="s">
        <v>44</v>
      </c>
      <c r="J65" s="19">
        <v>10.760916666666668</v>
      </c>
      <c r="K65" s="19">
        <v>2.462666666666667</v>
      </c>
      <c r="L65" s="19">
        <v>0.7120000000000001</v>
      </c>
      <c r="M65" s="26">
        <v>7.6256666666666675</v>
      </c>
      <c r="N65" s="16">
        <v>9.110999999999999</v>
      </c>
      <c r="O65" s="20">
        <v>0.26066666666666666</v>
      </c>
      <c r="P65" s="16">
        <v>32.595</v>
      </c>
      <c r="Q65" s="19">
        <v>0.3453333333333333</v>
      </c>
      <c r="R65" s="16">
        <v>1.4516666666666669</v>
      </c>
      <c r="S65" s="16">
        <v>199.10233333333335</v>
      </c>
      <c r="T65" s="20">
        <v>0.06133333333333333</v>
      </c>
      <c r="U65" s="19">
        <v>0.28633333333333333</v>
      </c>
      <c r="V65" s="38" t="s">
        <v>44</v>
      </c>
      <c r="W65" s="38"/>
      <c r="X65" s="38"/>
      <c r="Y65" s="20">
        <v>0.07666666666666667</v>
      </c>
      <c r="Z65" s="20" t="s">
        <v>45</v>
      </c>
      <c r="AA65" s="20">
        <v>0.07</v>
      </c>
      <c r="AB65" s="20" t="s">
        <v>45</v>
      </c>
      <c r="AC65" s="19">
        <v>7.463333333333334</v>
      </c>
    </row>
    <row r="66">
      <c r="A66" s="21">
        <f t="shared" si="2"/>
        <v>65</v>
      </c>
      <c r="B66" s="17" t="s">
        <v>109</v>
      </c>
      <c r="C66" s="18" t="s">
        <v>111</v>
      </c>
      <c r="D66" s="19">
        <v>88.52</v>
      </c>
      <c r="E66" s="16">
        <v>38.59929420289856</v>
      </c>
      <c r="F66" s="16">
        <v>161.4994469449276</v>
      </c>
      <c r="G66" s="19">
        <v>1.7463768115942029</v>
      </c>
      <c r="H66" s="19">
        <v>0.5366666666666667</v>
      </c>
      <c r="I66" s="38" t="s">
        <v>44</v>
      </c>
      <c r="J66" s="19">
        <v>8.360289855072468</v>
      </c>
      <c r="K66" s="19">
        <v>2.1666666666666665</v>
      </c>
      <c r="L66" s="19">
        <v>0.8366666666666666</v>
      </c>
      <c r="M66" s="16">
        <v>17.963333333333335</v>
      </c>
      <c r="N66" s="16">
        <v>8.82</v>
      </c>
      <c r="O66" s="20">
        <v>0.11</v>
      </c>
      <c r="P66" s="16">
        <v>25.766666666666666</v>
      </c>
      <c r="Q66" s="19">
        <v>0.37333333333333335</v>
      </c>
      <c r="R66" s="16" t="s">
        <v>45</v>
      </c>
      <c r="S66" s="16">
        <v>350.56</v>
      </c>
      <c r="T66" s="20">
        <v>0.06</v>
      </c>
      <c r="U66" s="19">
        <v>0.32</v>
      </c>
      <c r="V66" s="38" t="s">
        <v>44</v>
      </c>
      <c r="W66" s="34">
        <v>446.0</v>
      </c>
      <c r="X66" s="39">
        <v>223.0</v>
      </c>
      <c r="Y66" s="20" t="s">
        <v>45</v>
      </c>
      <c r="Z66" s="20" t="s">
        <v>45</v>
      </c>
      <c r="AA66" s="20">
        <v>0.1</v>
      </c>
      <c r="AB66" s="20" t="s">
        <v>45</v>
      </c>
      <c r="AC66" s="19">
        <v>5.09</v>
      </c>
    </row>
    <row r="67">
      <c r="A67" s="21">
        <f t="shared" si="2"/>
        <v>66</v>
      </c>
      <c r="B67" s="17" t="s">
        <v>109</v>
      </c>
      <c r="C67" s="18" t="s">
        <v>112</v>
      </c>
      <c r="D67" s="19">
        <v>95.69</v>
      </c>
      <c r="E67" s="16">
        <v>13.605673913043486</v>
      </c>
      <c r="F67" s="16">
        <v>56.926139652173944</v>
      </c>
      <c r="G67" s="19">
        <v>0.6086956521739131</v>
      </c>
      <c r="H67" s="19" t="s">
        <v>45</v>
      </c>
      <c r="I67" s="38" t="s">
        <v>44</v>
      </c>
      <c r="J67" s="19">
        <v>3.3013043478260893</v>
      </c>
      <c r="K67" s="19">
        <v>1.17</v>
      </c>
      <c r="L67" s="19">
        <v>0.36</v>
      </c>
      <c r="M67" s="16">
        <v>8.74</v>
      </c>
      <c r="N67" s="16">
        <v>4.09</v>
      </c>
      <c r="O67" s="20">
        <v>0.01</v>
      </c>
      <c r="P67" s="16">
        <v>11.62</v>
      </c>
      <c r="Q67" s="19">
        <v>0.15</v>
      </c>
      <c r="R67" s="16" t="s">
        <v>45</v>
      </c>
      <c r="S67" s="16">
        <v>164.6</v>
      </c>
      <c r="T67" s="20">
        <v>0.02</v>
      </c>
      <c r="U67" s="19" t="s">
        <v>45</v>
      </c>
      <c r="V67" s="38" t="s">
        <v>44</v>
      </c>
      <c r="W67" s="34">
        <v>1108.0</v>
      </c>
      <c r="X67" s="39">
        <v>554.0</v>
      </c>
      <c r="Y67" s="20">
        <v>0.07</v>
      </c>
      <c r="Z67" s="20" t="s">
        <v>45</v>
      </c>
      <c r="AA67" s="20">
        <v>0.04</v>
      </c>
      <c r="AB67" s="20" t="s">
        <v>45</v>
      </c>
      <c r="AC67" s="19">
        <v>1.5</v>
      </c>
    </row>
    <row r="68">
      <c r="A68" s="21">
        <f t="shared" si="2"/>
        <v>67</v>
      </c>
      <c r="B68" s="17" t="s">
        <v>109</v>
      </c>
      <c r="C68" s="18" t="s">
        <v>113</v>
      </c>
      <c r="D68" s="19">
        <v>95.87</v>
      </c>
      <c r="E68" s="16">
        <v>12.364436231884042</v>
      </c>
      <c r="F68" s="16">
        <v>51.732801194202835</v>
      </c>
      <c r="G68" s="19">
        <v>0.9601449275362318</v>
      </c>
      <c r="H68" s="19">
        <v>0.06</v>
      </c>
      <c r="I68" s="38" t="s">
        <v>44</v>
      </c>
      <c r="J68" s="19">
        <v>2.6665217391304306</v>
      </c>
      <c r="K68" s="19">
        <v>1.7033333333333331</v>
      </c>
      <c r="L68" s="19">
        <v>0.44333333333333336</v>
      </c>
      <c r="M68" s="16">
        <v>3.0476666666666667</v>
      </c>
      <c r="N68" s="16">
        <v>1.8476666666666663</v>
      </c>
      <c r="O68" s="20">
        <v>0.01</v>
      </c>
      <c r="P68" s="16">
        <v>7.914666666666666</v>
      </c>
      <c r="Q68" s="19" t="s">
        <v>45</v>
      </c>
      <c r="R68" s="16" t="s">
        <v>45</v>
      </c>
      <c r="S68" s="16">
        <v>124.86533333333334</v>
      </c>
      <c r="T68" s="20">
        <v>0.05</v>
      </c>
      <c r="U68" s="19">
        <v>0.07</v>
      </c>
      <c r="V68" s="38" t="s">
        <v>44</v>
      </c>
      <c r="W68" s="34">
        <v>278.0</v>
      </c>
      <c r="X68" s="39">
        <v>139.0</v>
      </c>
      <c r="Y68" s="20" t="s">
        <v>45</v>
      </c>
      <c r="Z68" s="20" t="s">
        <v>45</v>
      </c>
      <c r="AA68" s="20">
        <v>0.06333333333333334</v>
      </c>
      <c r="AB68" s="20" t="s">
        <v>45</v>
      </c>
      <c r="AC68" s="19">
        <v>9.646666666666667</v>
      </c>
    </row>
    <row r="69">
      <c r="A69" s="21">
        <f t="shared" si="2"/>
        <v>68</v>
      </c>
      <c r="B69" s="17" t="s">
        <v>109</v>
      </c>
      <c r="C69" s="40" t="s">
        <v>114</v>
      </c>
      <c r="D69" s="19">
        <v>92.45733333333334</v>
      </c>
      <c r="E69" s="16">
        <v>29.003822031756222</v>
      </c>
      <c r="F69" s="16">
        <v>121.35199138086804</v>
      </c>
      <c r="G69" s="19">
        <v>0.39375</v>
      </c>
      <c r="H69" s="19">
        <v>0.799</v>
      </c>
      <c r="I69" s="37" t="s">
        <v>44</v>
      </c>
      <c r="J69" s="19">
        <v>5.981916666666661</v>
      </c>
      <c r="K69" s="19">
        <v>1.5466666666666669</v>
      </c>
      <c r="L69" s="19">
        <v>0.36800000000000005</v>
      </c>
      <c r="M69" s="16">
        <v>19.08</v>
      </c>
      <c r="N69" s="16">
        <v>7.492333333333334</v>
      </c>
      <c r="O69" s="20">
        <v>0.016</v>
      </c>
      <c r="P69" s="16">
        <v>11.650666666666666</v>
      </c>
      <c r="Q69" s="19">
        <v>0.11299999999999999</v>
      </c>
      <c r="R69" s="16">
        <v>3.0276666666666667</v>
      </c>
      <c r="S69" s="16">
        <v>183.19333333333336</v>
      </c>
      <c r="T69" s="20">
        <v>0.042666666666666665</v>
      </c>
      <c r="U69" s="19">
        <v>0.08266666666666667</v>
      </c>
      <c r="V69" s="16" t="s">
        <v>44</v>
      </c>
      <c r="W69" s="16">
        <v>95.33333333333333</v>
      </c>
      <c r="X69" s="16">
        <v>47.666666666666664</v>
      </c>
      <c r="Y69" s="20">
        <v>0.05333333333333334</v>
      </c>
      <c r="Z69" s="20" t="s">
        <v>45</v>
      </c>
      <c r="AA69" s="20">
        <v>0.05</v>
      </c>
      <c r="AB69" s="20" t="s">
        <v>45</v>
      </c>
      <c r="AC69" s="19">
        <v>6.726666666666667</v>
      </c>
    </row>
    <row r="70">
      <c r="A70" s="21">
        <f t="shared" si="2"/>
        <v>69</v>
      </c>
      <c r="B70" s="17" t="s">
        <v>109</v>
      </c>
      <c r="C70" s="18" t="s">
        <v>115</v>
      </c>
      <c r="D70" s="19">
        <v>92.493</v>
      </c>
      <c r="E70" s="16">
        <v>24.466267949700352</v>
      </c>
      <c r="F70" s="16">
        <v>102.36686510154628</v>
      </c>
      <c r="G70" s="19">
        <v>0.6708333333333334</v>
      </c>
      <c r="H70" s="19">
        <v>0.11599999999999999</v>
      </c>
      <c r="I70" s="38" t="s">
        <v>44</v>
      </c>
      <c r="J70" s="19">
        <v>6.122833333333339</v>
      </c>
      <c r="K70" s="19">
        <v>2.300333333333333</v>
      </c>
      <c r="L70" s="19">
        <v>0.5973333333333333</v>
      </c>
      <c r="M70" s="26">
        <v>8.808</v>
      </c>
      <c r="N70" s="26">
        <v>7.421</v>
      </c>
      <c r="O70" s="24">
        <v>0.07133333333333332</v>
      </c>
      <c r="P70" s="26">
        <v>31.619333333333334</v>
      </c>
      <c r="Q70" s="27">
        <v>0.275</v>
      </c>
      <c r="R70" s="26">
        <v>0.745</v>
      </c>
      <c r="S70" s="26">
        <v>263.87600000000003</v>
      </c>
      <c r="T70" s="24">
        <v>0.09133333333333334</v>
      </c>
      <c r="U70" s="27">
        <v>0.17666666666666667</v>
      </c>
      <c r="V70" s="16" t="s">
        <v>44</v>
      </c>
      <c r="W70" s="16"/>
      <c r="X70" s="16"/>
      <c r="Y70" s="24" t="s">
        <v>45</v>
      </c>
      <c r="Z70" s="24" t="s">
        <v>45</v>
      </c>
      <c r="AA70" s="24">
        <v>0.06</v>
      </c>
      <c r="AB70" s="24" t="s">
        <v>45</v>
      </c>
      <c r="AC70" s="27">
        <v>2.09</v>
      </c>
    </row>
    <row r="71">
      <c r="A71" s="21">
        <f t="shared" si="2"/>
        <v>70</v>
      </c>
      <c r="B71" s="17" t="s">
        <v>109</v>
      </c>
      <c r="C71" s="18" t="s">
        <v>116</v>
      </c>
      <c r="D71" s="19">
        <v>95.28233333333333</v>
      </c>
      <c r="E71" s="16">
        <v>15.038520000000023</v>
      </c>
      <c r="F71" s="16">
        <v>62.9211676800001</v>
      </c>
      <c r="G71" s="19">
        <v>1.125</v>
      </c>
      <c r="H71" s="19">
        <v>0.19899999999999998</v>
      </c>
      <c r="I71" s="38" t="s">
        <v>44</v>
      </c>
      <c r="J71" s="19">
        <v>2.977000000000007</v>
      </c>
      <c r="K71" s="19">
        <v>1.588</v>
      </c>
      <c r="L71" s="19">
        <v>0.4166666666666667</v>
      </c>
      <c r="M71" s="16">
        <v>16.725666666666665</v>
      </c>
      <c r="N71" s="16">
        <v>16.859666666666666</v>
      </c>
      <c r="O71" s="20">
        <v>0.106</v>
      </c>
      <c r="P71" s="16">
        <v>22.48733333333333</v>
      </c>
      <c r="Q71" s="19">
        <v>0.15966666666666668</v>
      </c>
      <c r="R71" s="16">
        <v>0.8326666666666668</v>
      </c>
      <c r="S71" s="16">
        <v>125.879</v>
      </c>
      <c r="T71" s="20">
        <v>0.012333333333333335</v>
      </c>
      <c r="U71" s="19">
        <v>0.25733333333333336</v>
      </c>
      <c r="V71" s="38" t="s">
        <v>44</v>
      </c>
      <c r="W71" s="38"/>
      <c r="X71" s="38"/>
      <c r="Y71" s="20">
        <v>0.05</v>
      </c>
      <c r="Z71" s="20" t="s">
        <v>45</v>
      </c>
      <c r="AA71" s="20">
        <v>0.06</v>
      </c>
      <c r="AB71" s="20" t="s">
        <v>45</v>
      </c>
      <c r="AC71" s="19">
        <v>2.13</v>
      </c>
    </row>
    <row r="72">
      <c r="A72" s="21">
        <f t="shared" si="2"/>
        <v>71</v>
      </c>
      <c r="B72" s="17" t="s">
        <v>109</v>
      </c>
      <c r="C72" s="18" t="s">
        <v>117</v>
      </c>
      <c r="D72" s="19">
        <v>93.86333333333334</v>
      </c>
      <c r="E72" s="16">
        <v>19.279126086956484</v>
      </c>
      <c r="F72" s="16">
        <v>80.66386354782594</v>
      </c>
      <c r="G72" s="19">
        <v>1.141304347826087</v>
      </c>
      <c r="H72" s="19">
        <v>0.14</v>
      </c>
      <c r="I72" s="38" t="s">
        <v>44</v>
      </c>
      <c r="J72" s="19">
        <v>4.292028985507236</v>
      </c>
      <c r="K72" s="19">
        <v>1.3533333333333335</v>
      </c>
      <c r="L72" s="19">
        <v>0.5633333333333334</v>
      </c>
      <c r="M72" s="16">
        <v>15.126666666666665</v>
      </c>
      <c r="N72" s="16">
        <v>19.946666666666662</v>
      </c>
      <c r="O72" s="20">
        <v>0.09</v>
      </c>
      <c r="P72" s="16">
        <v>32.016666666666666</v>
      </c>
      <c r="Q72" s="19">
        <v>0.24333333333333332</v>
      </c>
      <c r="R72" s="16" t="s">
        <v>45</v>
      </c>
      <c r="S72" s="16">
        <v>253.38</v>
      </c>
      <c r="T72" s="20">
        <v>0.04666666666666667</v>
      </c>
      <c r="U72" s="19">
        <v>0.16666666666666666</v>
      </c>
      <c r="V72" s="38" t="s">
        <v>44</v>
      </c>
      <c r="W72" s="38">
        <v>40.5</v>
      </c>
      <c r="X72" s="16">
        <v>20.25</v>
      </c>
      <c r="Y72" s="20" t="s">
        <v>45</v>
      </c>
      <c r="Z72" s="20">
        <v>0.056666666666666664</v>
      </c>
      <c r="AA72" s="20">
        <v>0.03</v>
      </c>
      <c r="AB72" s="20" t="s">
        <v>45</v>
      </c>
      <c r="AC72" s="19">
        <v>6.873333333333332</v>
      </c>
    </row>
    <row r="73">
      <c r="A73" s="21">
        <f t="shared" si="2"/>
        <v>72</v>
      </c>
      <c r="B73" s="17" t="s">
        <v>109</v>
      </c>
      <c r="C73" s="40" t="s">
        <v>118</v>
      </c>
      <c r="D73" s="19">
        <v>93.49166666666667</v>
      </c>
      <c r="E73" s="16">
        <v>24.42960218765336</v>
      </c>
      <c r="F73" s="16">
        <v>102.21345555314166</v>
      </c>
      <c r="G73" s="19">
        <v>1.06875</v>
      </c>
      <c r="H73" s="19">
        <v>0.8213333333333334</v>
      </c>
      <c r="I73" s="16" t="s">
        <v>44</v>
      </c>
      <c r="J73" s="19">
        <v>4.18691666666666</v>
      </c>
      <c r="K73" s="19">
        <v>1.38</v>
      </c>
      <c r="L73" s="19">
        <v>0.43133333333333335</v>
      </c>
      <c r="M73" s="16">
        <v>20.672</v>
      </c>
      <c r="N73" s="16">
        <v>12.667000000000002</v>
      </c>
      <c r="O73" s="20">
        <v>0.13533333333333333</v>
      </c>
      <c r="P73" s="16">
        <v>31.828333333333333</v>
      </c>
      <c r="Q73" s="19">
        <v>0.35800000000000004</v>
      </c>
      <c r="R73" s="16">
        <v>2.209</v>
      </c>
      <c r="S73" s="16">
        <v>193.62666666666667</v>
      </c>
      <c r="T73" s="20">
        <v>0.02266666666666667</v>
      </c>
      <c r="U73" s="19">
        <v>0.272</v>
      </c>
      <c r="V73" s="16" t="s">
        <v>44</v>
      </c>
      <c r="W73" s="16">
        <v>41.58333333333333</v>
      </c>
      <c r="X73" s="16">
        <v>20.791666666666664</v>
      </c>
      <c r="Y73" s="20">
        <v>0.043333333333333335</v>
      </c>
      <c r="Z73" s="20" t="s">
        <v>45</v>
      </c>
      <c r="AA73" s="20" t="s">
        <v>45</v>
      </c>
      <c r="AB73" s="20" t="s">
        <v>45</v>
      </c>
      <c r="AC73" s="19">
        <v>7.53</v>
      </c>
    </row>
    <row r="74">
      <c r="A74" s="21">
        <f t="shared" si="2"/>
        <v>73</v>
      </c>
      <c r="B74" s="17" t="s">
        <v>109</v>
      </c>
      <c r="C74" s="18" t="s">
        <v>119</v>
      </c>
      <c r="D74" s="19">
        <v>90.85066666666667</v>
      </c>
      <c r="E74" s="16">
        <v>30.810702228816336</v>
      </c>
      <c r="F74" s="16">
        <v>128.91197812536754</v>
      </c>
      <c r="G74" s="19">
        <v>0.6395833333333333</v>
      </c>
      <c r="H74" s="19">
        <v>0.139</v>
      </c>
      <c r="I74" s="38" t="s">
        <v>44</v>
      </c>
      <c r="J74" s="19">
        <v>7.867419999999999</v>
      </c>
      <c r="K74" s="19">
        <v>2.605</v>
      </c>
      <c r="L74" s="19">
        <v>0.50333</v>
      </c>
      <c r="M74" s="16">
        <v>18.67</v>
      </c>
      <c r="N74" s="16">
        <v>9.39</v>
      </c>
      <c r="O74" s="20">
        <v>0.111</v>
      </c>
      <c r="P74" s="16">
        <v>32.74566666666667</v>
      </c>
      <c r="Q74" s="19">
        <v>0.17</v>
      </c>
      <c r="R74" s="16">
        <v>0.5006666666666667</v>
      </c>
      <c r="S74" s="16">
        <v>212.87133333333335</v>
      </c>
      <c r="T74" s="20">
        <v>0.09566666666666668</v>
      </c>
      <c r="U74" s="19">
        <v>0.17699999999999996</v>
      </c>
      <c r="V74" s="38" t="s">
        <v>44</v>
      </c>
      <c r="W74" s="38"/>
      <c r="X74" s="38"/>
      <c r="Y74" s="20" t="s">
        <v>45</v>
      </c>
      <c r="Z74" s="20" t="s">
        <v>45</v>
      </c>
      <c r="AA74" s="20">
        <v>0.03333333333333333</v>
      </c>
      <c r="AB74" s="20" t="s">
        <v>45</v>
      </c>
      <c r="AC74" s="27">
        <v>17.546666666666667</v>
      </c>
    </row>
    <row r="75">
      <c r="A75" s="21">
        <f t="shared" si="2"/>
        <v>74</v>
      </c>
      <c r="B75" s="17" t="s">
        <v>109</v>
      </c>
      <c r="C75" s="18" t="s">
        <v>120</v>
      </c>
      <c r="D75" s="19">
        <v>93.18566666666668</v>
      </c>
      <c r="E75" s="16">
        <v>20.942342499999942</v>
      </c>
      <c r="F75" s="16">
        <v>87.62276101999976</v>
      </c>
      <c r="G75" s="19">
        <v>1.44375</v>
      </c>
      <c r="H75" s="19">
        <v>0.106</v>
      </c>
      <c r="I75" s="38" t="s">
        <v>44</v>
      </c>
      <c r="J75" s="19">
        <v>4.630916666666657</v>
      </c>
      <c r="K75" s="19">
        <v>1.122</v>
      </c>
      <c r="L75" s="19">
        <v>0.6336666666666667</v>
      </c>
      <c r="M75" s="16">
        <v>42.985</v>
      </c>
      <c r="N75" s="16">
        <v>10.395333333333333</v>
      </c>
      <c r="O75" s="20">
        <v>0.107</v>
      </c>
      <c r="P75" s="16">
        <v>40.026</v>
      </c>
      <c r="Q75" s="19">
        <v>0.26933333333333337</v>
      </c>
      <c r="R75" s="16">
        <v>1.1806666666666668</v>
      </c>
      <c r="S75" s="16">
        <v>239.8166666666667</v>
      </c>
      <c r="T75" s="20">
        <v>0.10433333333333333</v>
      </c>
      <c r="U75" s="19">
        <v>0.30633333333333335</v>
      </c>
      <c r="V75" s="38" t="s">
        <v>44</v>
      </c>
      <c r="W75" s="38"/>
      <c r="X75" s="38"/>
      <c r="Y75" s="20">
        <v>0.04</v>
      </c>
      <c r="Z75" s="20" t="s">
        <v>45</v>
      </c>
      <c r="AA75" s="20">
        <v>0.1566666666666667</v>
      </c>
      <c r="AB75" s="20" t="s">
        <v>45</v>
      </c>
      <c r="AC75" s="19">
        <v>22.55</v>
      </c>
    </row>
    <row r="76">
      <c r="A76" s="21">
        <f t="shared" si="2"/>
        <v>75</v>
      </c>
      <c r="B76" s="17" t="s">
        <v>109</v>
      </c>
      <c r="C76" s="18" t="s">
        <v>121</v>
      </c>
      <c r="D76" s="19">
        <v>93.94333333333334</v>
      </c>
      <c r="E76" s="16">
        <v>16.578801449275325</v>
      </c>
      <c r="F76" s="16">
        <v>69.36570526376796</v>
      </c>
      <c r="G76" s="19">
        <v>2.6884057971014492</v>
      </c>
      <c r="H76" s="19">
        <v>0.23666666666666666</v>
      </c>
      <c r="I76" s="38" t="s">
        <v>44</v>
      </c>
      <c r="J76" s="19">
        <v>2.2515942028985423</v>
      </c>
      <c r="K76" s="19">
        <v>2.1366666666666667</v>
      </c>
      <c r="L76" s="19">
        <v>0.88</v>
      </c>
      <c r="M76" s="16">
        <v>132.53</v>
      </c>
      <c r="N76" s="16">
        <v>18.16333333333333</v>
      </c>
      <c r="O76" s="20">
        <v>0.28</v>
      </c>
      <c r="P76" s="16">
        <v>50.586666666666666</v>
      </c>
      <c r="Q76" s="19">
        <v>3.106666666666667</v>
      </c>
      <c r="R76" s="16">
        <v>7.4623333333333335</v>
      </c>
      <c r="S76" s="16">
        <v>217.66</v>
      </c>
      <c r="T76" s="20">
        <v>0.10333333333333335</v>
      </c>
      <c r="U76" s="19">
        <v>0.7233333333333333</v>
      </c>
      <c r="V76" s="38" t="s">
        <v>44</v>
      </c>
      <c r="W76" s="34">
        <v>458.0</v>
      </c>
      <c r="X76" s="39">
        <v>229.0</v>
      </c>
      <c r="Y76" s="20">
        <v>0.10666666666666667</v>
      </c>
      <c r="Z76" s="20">
        <v>0.23</v>
      </c>
      <c r="AA76" s="20">
        <v>0.09333333333333334</v>
      </c>
      <c r="AB76" s="20">
        <v>1.1933333333333334</v>
      </c>
      <c r="AC76" s="19">
        <v>60.1</v>
      </c>
    </row>
    <row r="77">
      <c r="A77" s="21">
        <f t="shared" si="2"/>
        <v>76</v>
      </c>
      <c r="B77" s="17" t="s">
        <v>109</v>
      </c>
      <c r="C77" s="18" t="s">
        <v>122</v>
      </c>
      <c r="D77" s="19">
        <v>93.82799999999999</v>
      </c>
      <c r="E77" s="16">
        <v>19.09145664497062</v>
      </c>
      <c r="F77" s="16">
        <v>79.87865460255708</v>
      </c>
      <c r="G77" s="19">
        <v>0.7583333333333333</v>
      </c>
      <c r="H77" s="19">
        <v>0.069</v>
      </c>
      <c r="I77" s="38" t="s">
        <v>44</v>
      </c>
      <c r="J77" s="19">
        <v>4.272333333333345</v>
      </c>
      <c r="K77" s="19">
        <v>0.9569999999999999</v>
      </c>
      <c r="L77" s="19">
        <v>1.0723333333333331</v>
      </c>
      <c r="M77" s="26">
        <v>65.22466666666666</v>
      </c>
      <c r="N77" s="26">
        <v>8.860333333333333</v>
      </c>
      <c r="O77" s="24">
        <v>0.17800000000000002</v>
      </c>
      <c r="P77" s="26">
        <v>28.045666666666666</v>
      </c>
      <c r="Q77" s="27">
        <v>0.7203333333333334</v>
      </c>
      <c r="R77" s="26">
        <v>9.515666666666666</v>
      </c>
      <c r="S77" s="26">
        <v>273.60366666666664</v>
      </c>
      <c r="T77" s="24">
        <v>0.31433333333333335</v>
      </c>
      <c r="U77" s="27">
        <v>0.14266666666666664</v>
      </c>
      <c r="V77" s="38" t="s">
        <v>44</v>
      </c>
      <c r="W77" s="34">
        <v>916.0</v>
      </c>
      <c r="X77" s="39">
        <v>458.0</v>
      </c>
      <c r="Y77" s="24" t="s">
        <v>45</v>
      </c>
      <c r="Z77" s="24" t="s">
        <v>45</v>
      </c>
      <c r="AA77" s="24">
        <v>0.18</v>
      </c>
      <c r="AB77" s="24" t="s">
        <v>45</v>
      </c>
      <c r="AC77" s="27">
        <v>5.88</v>
      </c>
    </row>
    <row r="78">
      <c r="A78" s="21">
        <f t="shared" si="2"/>
        <v>77</v>
      </c>
      <c r="B78" s="17" t="s">
        <v>109</v>
      </c>
      <c r="C78" s="18" t="s">
        <v>123</v>
      </c>
      <c r="D78" s="19">
        <v>97.16866666666665</v>
      </c>
      <c r="E78" s="16">
        <v>8.794903236866052</v>
      </c>
      <c r="F78" s="16">
        <v>36.79787514304756</v>
      </c>
      <c r="G78" s="19">
        <v>0.6083333333333334</v>
      </c>
      <c r="H78" s="19">
        <v>0.129</v>
      </c>
      <c r="I78" s="38" t="s">
        <v>44</v>
      </c>
      <c r="J78" s="19">
        <v>1.7453333333333474</v>
      </c>
      <c r="K78" s="19">
        <v>1.0216666666666667</v>
      </c>
      <c r="L78" s="19">
        <v>0.3486666666666667</v>
      </c>
      <c r="M78" s="16">
        <v>14.444666666666668</v>
      </c>
      <c r="N78" s="16">
        <v>5.7366666666666655</v>
      </c>
      <c r="O78" s="20">
        <v>0.11766666666666666</v>
      </c>
      <c r="P78" s="16">
        <v>19.377</v>
      </c>
      <c r="Q78" s="19">
        <v>0.26666666666666666</v>
      </c>
      <c r="R78" s="16">
        <v>7.308333333333333</v>
      </c>
      <c r="S78" s="16">
        <v>136.00300000000001</v>
      </c>
      <c r="T78" s="20">
        <v>0.021666666666666667</v>
      </c>
      <c r="U78" s="19">
        <v>0.22633333333333336</v>
      </c>
      <c r="V78" s="38" t="s">
        <v>44</v>
      </c>
      <c r="W78" s="38"/>
      <c r="X78" s="38"/>
      <c r="Y78" s="20">
        <v>0.03</v>
      </c>
      <c r="Z78" s="20" t="s">
        <v>45</v>
      </c>
      <c r="AA78" s="20">
        <v>0.036666666666666674</v>
      </c>
      <c r="AB78" s="20" t="s">
        <v>45</v>
      </c>
      <c r="AC78" s="19">
        <v>10.96</v>
      </c>
    </row>
    <row r="79">
      <c r="A79" s="21">
        <f t="shared" si="2"/>
        <v>78</v>
      </c>
      <c r="B79" s="17" t="s">
        <v>109</v>
      </c>
      <c r="C79" s="18" t="s">
        <v>124</v>
      </c>
      <c r="D79" s="19">
        <v>96.09333333333332</v>
      </c>
      <c r="E79" s="16">
        <v>10.68085652173921</v>
      </c>
      <c r="F79" s="16">
        <v>44.688703686956856</v>
      </c>
      <c r="G79" s="19">
        <v>1.3478260869565217</v>
      </c>
      <c r="H79" s="19">
        <v>0.16</v>
      </c>
      <c r="I79" s="38" t="s">
        <v>44</v>
      </c>
      <c r="J79" s="19">
        <v>1.6955072463768253</v>
      </c>
      <c r="K79" s="19">
        <v>1.8266666666666669</v>
      </c>
      <c r="L79" s="19">
        <v>0.7033333333333335</v>
      </c>
      <c r="M79" s="16">
        <v>37.98</v>
      </c>
      <c r="N79" s="16">
        <v>10.97</v>
      </c>
      <c r="O79" s="20">
        <v>0.2</v>
      </c>
      <c r="P79" s="16">
        <v>25.80666666666667</v>
      </c>
      <c r="Q79" s="19">
        <v>0.39666666666666667</v>
      </c>
      <c r="R79" s="16">
        <v>3.38</v>
      </c>
      <c r="S79" s="16">
        <v>267.13333333333327</v>
      </c>
      <c r="T79" s="20">
        <v>0.03</v>
      </c>
      <c r="U79" s="19">
        <v>0.25333333333333335</v>
      </c>
      <c r="V79" s="38" t="s">
        <v>44</v>
      </c>
      <c r="W79" s="34">
        <v>234.0</v>
      </c>
      <c r="X79" s="39">
        <v>117.0</v>
      </c>
      <c r="Y79" s="20">
        <v>0.11</v>
      </c>
      <c r="Z79" s="20">
        <v>0.12333333333333334</v>
      </c>
      <c r="AA79" s="20" t="s">
        <v>45</v>
      </c>
      <c r="AB79" s="20">
        <v>1.0933333333333333</v>
      </c>
      <c r="AC79" s="19">
        <v>15.576666666666668</v>
      </c>
    </row>
    <row r="80">
      <c r="A80" s="21">
        <f t="shared" si="2"/>
        <v>79</v>
      </c>
      <c r="B80" s="17" t="s">
        <v>109</v>
      </c>
      <c r="C80" s="18" t="s">
        <v>125</v>
      </c>
      <c r="D80" s="19">
        <v>95.0</v>
      </c>
      <c r="E80" s="16">
        <v>13.820901449275343</v>
      </c>
      <c r="F80" s="16">
        <v>57.82665166376804</v>
      </c>
      <c r="G80" s="19">
        <v>1.6884057971014494</v>
      </c>
      <c r="H80" s="19">
        <v>0.12333333333333334</v>
      </c>
      <c r="I80" s="38" t="s">
        <v>44</v>
      </c>
      <c r="J80" s="19">
        <v>2.428260869565218</v>
      </c>
      <c r="K80" s="19">
        <v>2.33</v>
      </c>
      <c r="L80" s="19">
        <v>0.76</v>
      </c>
      <c r="M80" s="16">
        <v>27.513333333333335</v>
      </c>
      <c r="N80" s="16">
        <v>9.106666666666667</v>
      </c>
      <c r="O80" s="20">
        <v>0.3336666666666666</v>
      </c>
      <c r="P80" s="16">
        <v>26.13333333333333</v>
      </c>
      <c r="Q80" s="19">
        <v>0.61</v>
      </c>
      <c r="R80" s="16">
        <v>4.233333333333333</v>
      </c>
      <c r="S80" s="16">
        <v>348.71</v>
      </c>
      <c r="T80" s="20">
        <v>0.03333333333333333</v>
      </c>
      <c r="U80" s="19">
        <v>0.3466666666666667</v>
      </c>
      <c r="V80" s="38" t="s">
        <v>44</v>
      </c>
      <c r="W80" s="34">
        <v>368.0</v>
      </c>
      <c r="X80" s="39">
        <v>184.0</v>
      </c>
      <c r="Y80" s="20">
        <v>0.08666666666666667</v>
      </c>
      <c r="Z80" s="20">
        <v>0.08333333333333333</v>
      </c>
      <c r="AA80" s="20">
        <v>0.07</v>
      </c>
      <c r="AB80" s="20">
        <v>0.75</v>
      </c>
      <c r="AC80" s="19">
        <v>21.39</v>
      </c>
    </row>
    <row r="81">
      <c r="A81" s="21">
        <f t="shared" si="2"/>
        <v>80</v>
      </c>
      <c r="B81" s="17" t="s">
        <v>109</v>
      </c>
      <c r="C81" s="29" t="s">
        <v>126</v>
      </c>
      <c r="D81" s="19">
        <v>95.72833333333334</v>
      </c>
      <c r="E81" s="16">
        <v>12.716997363467993</v>
      </c>
      <c r="F81" s="16">
        <v>53.207916968750084</v>
      </c>
      <c r="G81" s="19">
        <v>0.90625</v>
      </c>
      <c r="H81" s="19">
        <v>0.19166666666666665</v>
      </c>
      <c r="I81" s="16" t="s">
        <v>44</v>
      </c>
      <c r="J81" s="19">
        <v>2.4934166666666613</v>
      </c>
      <c r="K81" s="19">
        <v>2.013333333333333</v>
      </c>
      <c r="L81" s="19">
        <v>0.6803333333333333</v>
      </c>
      <c r="M81" s="16">
        <v>33.82833333333333</v>
      </c>
      <c r="N81" s="16">
        <v>9.311</v>
      </c>
      <c r="O81" s="20">
        <v>0.11633333333333334</v>
      </c>
      <c r="P81" s="16">
        <v>51.129333333333335</v>
      </c>
      <c r="Q81" s="19">
        <v>2.4770000000000003</v>
      </c>
      <c r="R81" s="16">
        <v>7.124333333333333</v>
      </c>
      <c r="S81" s="16">
        <v>308.43533333333335</v>
      </c>
      <c r="T81" s="20">
        <v>0.036666666666666674</v>
      </c>
      <c r="U81" s="19">
        <v>0.23466666666666666</v>
      </c>
      <c r="V81" s="16" t="s">
        <v>44</v>
      </c>
      <c r="W81" s="37">
        <v>312.41666666666663</v>
      </c>
      <c r="X81" s="37">
        <v>156.20833333333331</v>
      </c>
      <c r="Y81" s="20" t="s">
        <v>45</v>
      </c>
      <c r="Z81" s="20" t="s">
        <v>45</v>
      </c>
      <c r="AA81" s="20" t="s">
        <v>45</v>
      </c>
      <c r="AB81" s="20" t="s">
        <v>45</v>
      </c>
      <c r="AC81" s="19">
        <v>13.473333333333334</v>
      </c>
    </row>
    <row r="82">
      <c r="A82" s="21">
        <f t="shared" si="2"/>
        <v>81</v>
      </c>
      <c r="B82" s="17" t="s">
        <v>109</v>
      </c>
      <c r="C82" s="18" t="s">
        <v>127</v>
      </c>
      <c r="D82" s="19">
        <v>90.20766666666667</v>
      </c>
      <c r="E82" s="16">
        <v>29.183613081057864</v>
      </c>
      <c r="F82" s="16">
        <v>122.1042371311461</v>
      </c>
      <c r="G82" s="19">
        <v>2.658333333333333</v>
      </c>
      <c r="H82" s="19">
        <v>0.47633333333333333</v>
      </c>
      <c r="I82" s="38" t="s">
        <v>44</v>
      </c>
      <c r="J82" s="19">
        <v>5.240999999999999</v>
      </c>
      <c r="K82" s="19">
        <v>4.140333333333333</v>
      </c>
      <c r="L82" s="19">
        <v>1.4166666666666667</v>
      </c>
      <c r="M82" s="16">
        <v>258.4976666666667</v>
      </c>
      <c r="N82" s="16">
        <v>84.23833333333334</v>
      </c>
      <c r="O82" s="20">
        <v>0.14533333333333331</v>
      </c>
      <c r="P82" s="16">
        <v>49.742999999999995</v>
      </c>
      <c r="Q82" s="19">
        <v>1.2563333333333333</v>
      </c>
      <c r="R82" s="16">
        <v>4.550333333333334</v>
      </c>
      <c r="S82" s="16">
        <v>260.7176666666667</v>
      </c>
      <c r="T82" s="20">
        <v>0.15166666666666664</v>
      </c>
      <c r="U82" s="19">
        <v>0.706</v>
      </c>
      <c r="V82" s="38" t="s">
        <v>44</v>
      </c>
      <c r="W82" s="38"/>
      <c r="X82" s="38"/>
      <c r="Y82" s="20" t="s">
        <v>45</v>
      </c>
      <c r="Z82" s="20">
        <v>0.12</v>
      </c>
      <c r="AA82" s="20">
        <v>0.5566666666666666</v>
      </c>
      <c r="AB82" s="20" t="s">
        <v>45</v>
      </c>
      <c r="AC82" s="19" t="s">
        <v>45</v>
      </c>
    </row>
    <row r="83">
      <c r="A83" s="21">
        <f t="shared" si="2"/>
        <v>82</v>
      </c>
      <c r="B83" s="17" t="s">
        <v>109</v>
      </c>
      <c r="C83" s="18" t="s">
        <v>128</v>
      </c>
      <c r="D83" s="19">
        <v>67.54666666666667</v>
      </c>
      <c r="E83" s="16">
        <v>113.12987826086957</v>
      </c>
      <c r="F83" s="16">
        <v>473.3354106434783</v>
      </c>
      <c r="G83" s="19">
        <v>7.010869565217391</v>
      </c>
      <c r="H83" s="19">
        <v>0.22</v>
      </c>
      <c r="I83" s="38" t="s">
        <v>44</v>
      </c>
      <c r="J83" s="19">
        <v>23.905797101449277</v>
      </c>
      <c r="K83" s="19">
        <v>4.323333333333333</v>
      </c>
      <c r="L83" s="19">
        <v>1.3166666666666667</v>
      </c>
      <c r="M83" s="16">
        <v>13.56</v>
      </c>
      <c r="N83" s="16">
        <v>21.293333333333333</v>
      </c>
      <c r="O83" s="20">
        <v>0.24</v>
      </c>
      <c r="P83" s="16">
        <v>149.09</v>
      </c>
      <c r="Q83" s="19">
        <v>0.8</v>
      </c>
      <c r="R83" s="16">
        <v>5.36</v>
      </c>
      <c r="S83" s="16">
        <v>534.8866666666667</v>
      </c>
      <c r="T83" s="20">
        <v>0.15</v>
      </c>
      <c r="U83" s="19">
        <v>0.82</v>
      </c>
      <c r="V83" s="38" t="s">
        <v>44</v>
      </c>
      <c r="W83" s="38"/>
      <c r="X83" s="38"/>
      <c r="Y83" s="20">
        <v>0.18333333333333335</v>
      </c>
      <c r="Z83" s="20" t="s">
        <v>45</v>
      </c>
      <c r="AA83" s="20">
        <v>0.44333333333333336</v>
      </c>
      <c r="AB83" s="20" t="s">
        <v>45</v>
      </c>
      <c r="AC83" s="19" t="s">
        <v>1</v>
      </c>
    </row>
    <row r="84">
      <c r="A84" s="21">
        <f t="shared" si="2"/>
        <v>83</v>
      </c>
      <c r="B84" s="17" t="s">
        <v>109</v>
      </c>
      <c r="C84" s="18" t="s">
        <v>129</v>
      </c>
      <c r="D84" s="27">
        <v>90.952</v>
      </c>
      <c r="E84" s="16">
        <v>31.5079193532467</v>
      </c>
      <c r="F84" s="16">
        <v>131.8291345739842</v>
      </c>
      <c r="G84" s="19">
        <v>1.4125</v>
      </c>
      <c r="H84" s="27">
        <v>0.1396666666666667</v>
      </c>
      <c r="I84" s="16" t="s">
        <v>44</v>
      </c>
      <c r="J84" s="19">
        <v>6.878166666666669</v>
      </c>
      <c r="K84" s="27">
        <v>2.506666666666667</v>
      </c>
      <c r="L84" s="27">
        <v>0.6176666666666667</v>
      </c>
      <c r="M84" s="26">
        <v>33.61633333333334</v>
      </c>
      <c r="N84" s="26">
        <v>10.694666666666668</v>
      </c>
      <c r="O84" s="24">
        <v>0.10233333333333335</v>
      </c>
      <c r="P84" s="26">
        <v>36.486333333333334</v>
      </c>
      <c r="Q84" s="27">
        <v>0.6406666666666667</v>
      </c>
      <c r="R84" s="26">
        <v>1.7623333333333333</v>
      </c>
      <c r="S84" s="26">
        <v>224.46633333333332</v>
      </c>
      <c r="T84" s="24">
        <v>0.288</v>
      </c>
      <c r="U84" s="27">
        <v>0.24066666666666667</v>
      </c>
      <c r="V84" s="16" t="s">
        <v>44</v>
      </c>
      <c r="W84" s="16">
        <v>16.166666666666664</v>
      </c>
      <c r="X84" s="16">
        <v>8.083333333333332</v>
      </c>
      <c r="Y84" s="24">
        <v>0.06333333333333334</v>
      </c>
      <c r="Z84" s="24" t="s">
        <v>45</v>
      </c>
      <c r="AA84" s="24">
        <v>0.08333333333333333</v>
      </c>
      <c r="AB84" s="24">
        <v>0.34</v>
      </c>
      <c r="AC84" s="27">
        <v>14.146666666666667</v>
      </c>
    </row>
    <row r="85">
      <c r="A85" s="21">
        <f t="shared" si="2"/>
        <v>84</v>
      </c>
      <c r="B85" s="17" t="s">
        <v>109</v>
      </c>
      <c r="C85" s="18" t="s">
        <v>130</v>
      </c>
      <c r="D85" s="19">
        <v>93.67</v>
      </c>
      <c r="E85" s="16">
        <v>18.034428985507237</v>
      </c>
      <c r="F85" s="16">
        <v>75.45605087536228</v>
      </c>
      <c r="G85" s="19">
        <v>1.7681159420289856</v>
      </c>
      <c r="H85" s="19">
        <v>0.21666666666666667</v>
      </c>
      <c r="I85" s="38" t="s">
        <v>44</v>
      </c>
      <c r="J85" s="19">
        <v>3.3352173913043464</v>
      </c>
      <c r="K85" s="19">
        <v>2.586666666666667</v>
      </c>
      <c r="L85" s="19">
        <v>1.01</v>
      </c>
      <c r="M85" s="16">
        <v>19.49533333333333</v>
      </c>
      <c r="N85" s="16">
        <v>21.11</v>
      </c>
      <c r="O85" s="20">
        <v>0.16666666666666666</v>
      </c>
      <c r="P85" s="16">
        <v>39.66</v>
      </c>
      <c r="Q85" s="19">
        <v>0.7433333333333333</v>
      </c>
      <c r="R85" s="16">
        <v>2.3506666666666667</v>
      </c>
      <c r="S85" s="16">
        <v>369.12</v>
      </c>
      <c r="T85" s="20">
        <v>0.1</v>
      </c>
      <c r="U85" s="19">
        <v>0.2866666666666667</v>
      </c>
      <c r="V85" s="38" t="s">
        <v>44</v>
      </c>
      <c r="W85" s="34">
        <v>566.0</v>
      </c>
      <c r="X85" s="39">
        <v>283.0</v>
      </c>
      <c r="Y85" s="20">
        <v>0.09666666666666668</v>
      </c>
      <c r="Z85" s="20">
        <v>0.17666666666666667</v>
      </c>
      <c r="AA85" s="20" t="s">
        <v>45</v>
      </c>
      <c r="AB85" s="20">
        <v>0.6266666666666666</v>
      </c>
      <c r="AC85" s="19">
        <v>1.6866666666666668</v>
      </c>
    </row>
    <row r="86">
      <c r="A86" s="21">
        <f t="shared" si="2"/>
        <v>85</v>
      </c>
      <c r="B86" s="17" t="s">
        <v>109</v>
      </c>
      <c r="C86" s="18" t="s">
        <v>131</v>
      </c>
      <c r="D86" s="19">
        <v>86.54466666666667</v>
      </c>
      <c r="E86" s="16">
        <v>65.08191082886853</v>
      </c>
      <c r="F86" s="16">
        <v>272.30271490798594</v>
      </c>
      <c r="G86" s="19">
        <v>1.7041666666666666</v>
      </c>
      <c r="H86" s="19">
        <v>4.847</v>
      </c>
      <c r="I86" s="38" t="s">
        <v>44</v>
      </c>
      <c r="J86" s="19">
        <v>5.701499999999994</v>
      </c>
      <c r="K86" s="19">
        <v>3.4276666666666666</v>
      </c>
      <c r="L86" s="19">
        <v>1.2026666666666666</v>
      </c>
      <c r="M86" s="16">
        <v>63.40366666666667</v>
      </c>
      <c r="N86" s="16">
        <v>17.284000000000002</v>
      </c>
      <c r="O86" s="20">
        <v>0.2786666666666667</v>
      </c>
      <c r="P86" s="16">
        <v>30.871666666666666</v>
      </c>
      <c r="Q86" s="19">
        <v>1.5506666666666666</v>
      </c>
      <c r="R86" s="16">
        <v>14.515</v>
      </c>
      <c r="S86" s="16">
        <v>315.35566666666665</v>
      </c>
      <c r="T86" s="20">
        <v>0.057999999999999996</v>
      </c>
      <c r="U86" s="19">
        <v>0.19099999999999998</v>
      </c>
      <c r="V86" s="38" t="s">
        <v>44</v>
      </c>
      <c r="W86" s="38"/>
      <c r="X86" s="38"/>
      <c r="Y86" s="20">
        <v>0.03</v>
      </c>
      <c r="Z86" s="20">
        <v>0.06</v>
      </c>
      <c r="AA86" s="20">
        <v>0.04666666666666667</v>
      </c>
      <c r="AB86" s="20">
        <v>4.033333333333333</v>
      </c>
      <c r="AC86" s="19">
        <v>1.47</v>
      </c>
    </row>
    <row r="87">
      <c r="A87" s="21">
        <f t="shared" si="2"/>
        <v>86</v>
      </c>
      <c r="B87" s="17" t="s">
        <v>109</v>
      </c>
      <c r="C87" s="18" t="s">
        <v>132</v>
      </c>
      <c r="D87" s="19">
        <v>79.26066666666667</v>
      </c>
      <c r="E87" s="16">
        <v>80.11976250000004</v>
      </c>
      <c r="F87" s="16">
        <v>335.22108630000014</v>
      </c>
      <c r="G87" s="19">
        <v>0.8520833333333333</v>
      </c>
      <c r="H87" s="19">
        <v>0.16633333333333333</v>
      </c>
      <c r="I87" s="38" t="s">
        <v>44</v>
      </c>
      <c r="J87" s="19">
        <v>18.947583333333334</v>
      </c>
      <c r="K87" s="19">
        <v>1.7579999999999998</v>
      </c>
      <c r="L87" s="19">
        <v>0.7733333333333334</v>
      </c>
      <c r="M87" s="16">
        <v>11.85</v>
      </c>
      <c r="N87" s="16">
        <v>7.576</v>
      </c>
      <c r="O87" s="20">
        <v>0.218</v>
      </c>
      <c r="P87" s="16">
        <v>29.475</v>
      </c>
      <c r="Q87" s="19">
        <v>0.42366666666666664</v>
      </c>
      <c r="R87" s="16">
        <v>2.0980000000000003</v>
      </c>
      <c r="S87" s="16">
        <v>258.32666666666665</v>
      </c>
      <c r="T87" s="20">
        <v>0.147</v>
      </c>
      <c r="U87" s="19">
        <v>0.3786666666666667</v>
      </c>
      <c r="V87" s="38" t="s">
        <v>44</v>
      </c>
      <c r="W87" s="38"/>
      <c r="X87" s="38"/>
      <c r="Y87" s="20">
        <v>0.06</v>
      </c>
      <c r="Z87" s="20" t="s">
        <v>45</v>
      </c>
      <c r="AA87" s="20" t="s">
        <v>45</v>
      </c>
      <c r="AB87" s="20">
        <v>1.98</v>
      </c>
      <c r="AC87" s="19">
        <v>17.1</v>
      </c>
    </row>
    <row r="88">
      <c r="A88" s="21">
        <f t="shared" si="2"/>
        <v>87</v>
      </c>
      <c r="B88" s="17" t="s">
        <v>109</v>
      </c>
      <c r="C88" s="18" t="s">
        <v>133</v>
      </c>
      <c r="D88" s="19">
        <v>73.69</v>
      </c>
      <c r="E88" s="16">
        <v>100.98492318840582</v>
      </c>
      <c r="F88" s="16">
        <v>422.52091862028993</v>
      </c>
      <c r="G88" s="19">
        <v>1.047101449275362</v>
      </c>
      <c r="H88" s="19">
        <v>0.17</v>
      </c>
      <c r="I88" s="38" t="s">
        <v>44</v>
      </c>
      <c r="J88" s="19">
        <v>23.982898550724638</v>
      </c>
      <c r="K88" s="19">
        <v>2.063333333333333</v>
      </c>
      <c r="L88" s="19">
        <v>1.11</v>
      </c>
      <c r="M88" s="16">
        <v>17.12666666666667</v>
      </c>
      <c r="N88" s="16">
        <v>11.993333333333334</v>
      </c>
      <c r="O88" s="20">
        <v>0.06666666666666667</v>
      </c>
      <c r="P88" s="16">
        <v>45.2</v>
      </c>
      <c r="Q88" s="19">
        <v>0.3033333333333333</v>
      </c>
      <c r="R88" s="16" t="s">
        <v>45</v>
      </c>
      <c r="S88" s="16">
        <v>505.18333333333334</v>
      </c>
      <c r="T88" s="20">
        <v>0.04666666666666667</v>
      </c>
      <c r="U88" s="19">
        <v>0.20333333333333337</v>
      </c>
      <c r="V88" s="38" t="s">
        <v>44</v>
      </c>
      <c r="W88" s="38">
        <v>24.5</v>
      </c>
      <c r="X88" s="16">
        <v>12.25</v>
      </c>
      <c r="Y88" s="20">
        <v>0.04666666666666667</v>
      </c>
      <c r="Z88" s="20" t="s">
        <v>45</v>
      </c>
      <c r="AA88" s="20">
        <v>0.12333333333333334</v>
      </c>
      <c r="AB88" s="20" t="s">
        <v>45</v>
      </c>
      <c r="AC88" s="19">
        <v>7.55</v>
      </c>
    </row>
    <row r="89">
      <c r="A89" s="21">
        <f t="shared" si="2"/>
        <v>88</v>
      </c>
      <c r="B89" s="17" t="s">
        <v>109</v>
      </c>
      <c r="C89" s="18" t="s">
        <v>134</v>
      </c>
      <c r="D89" s="19">
        <v>80.425</v>
      </c>
      <c r="E89" s="16">
        <v>76.75961050343517</v>
      </c>
      <c r="F89" s="16">
        <v>321.1622103463728</v>
      </c>
      <c r="G89" s="19">
        <v>0.6416666666666667</v>
      </c>
      <c r="H89" s="19">
        <v>0.08766666666666667</v>
      </c>
      <c r="I89" s="38" t="s">
        <v>44</v>
      </c>
      <c r="J89" s="19">
        <v>18.422333333333338</v>
      </c>
      <c r="K89" s="19">
        <v>2.212</v>
      </c>
      <c r="L89" s="19">
        <v>0.42333333333333334</v>
      </c>
      <c r="M89" s="16">
        <v>17.153000000000002</v>
      </c>
      <c r="N89" s="16">
        <v>11.159666666666666</v>
      </c>
      <c r="O89" s="20">
        <v>0.13933333333333334</v>
      </c>
      <c r="P89" s="16">
        <v>15.394</v>
      </c>
      <c r="Q89" s="19">
        <v>0.18699999999999997</v>
      </c>
      <c r="R89" s="16">
        <v>2.699</v>
      </c>
      <c r="S89" s="16">
        <v>148.44</v>
      </c>
      <c r="T89" s="20">
        <v>0.06</v>
      </c>
      <c r="U89" s="19">
        <v>0.12333333333333334</v>
      </c>
      <c r="V89" s="38" t="s">
        <v>44</v>
      </c>
      <c r="W89" s="38"/>
      <c r="X89" s="38"/>
      <c r="Y89" s="20">
        <v>0.08333333333333333</v>
      </c>
      <c r="Z89" s="20" t="s">
        <v>45</v>
      </c>
      <c r="AA89" s="20">
        <v>0.05</v>
      </c>
      <c r="AB89" s="20">
        <v>2.573333333333333</v>
      </c>
      <c r="AC89" s="19">
        <v>23.786666666666665</v>
      </c>
    </row>
    <row r="90">
      <c r="A90" s="21">
        <f t="shared" si="2"/>
        <v>89</v>
      </c>
      <c r="B90" s="17" t="s">
        <v>109</v>
      </c>
      <c r="C90" s="18" t="s">
        <v>135</v>
      </c>
      <c r="D90" s="19">
        <v>69.51333333333334</v>
      </c>
      <c r="E90" s="16">
        <v>118.24137536231882</v>
      </c>
      <c r="F90" s="16">
        <v>494.721914515942</v>
      </c>
      <c r="G90" s="19">
        <v>1.257246376811594</v>
      </c>
      <c r="H90" s="19">
        <v>0.13333333333333333</v>
      </c>
      <c r="I90" s="38" t="s">
        <v>44</v>
      </c>
      <c r="J90" s="19">
        <v>28.19608695652174</v>
      </c>
      <c r="K90" s="19">
        <v>2.573333333333333</v>
      </c>
      <c r="L90" s="19">
        <v>0.9</v>
      </c>
      <c r="M90" s="16">
        <v>21.11</v>
      </c>
      <c r="N90" s="16">
        <v>16.893333333333334</v>
      </c>
      <c r="O90" s="20">
        <v>0.17666666666666667</v>
      </c>
      <c r="P90" s="16">
        <v>36.46</v>
      </c>
      <c r="Q90" s="19">
        <v>0.3866666666666667</v>
      </c>
      <c r="R90" s="16">
        <v>8.773333333333333</v>
      </c>
      <c r="S90" s="16">
        <v>340.2033333333333</v>
      </c>
      <c r="T90" s="20">
        <v>0.11</v>
      </c>
      <c r="U90" s="19">
        <v>0.2</v>
      </c>
      <c r="V90" s="38" t="s">
        <v>44</v>
      </c>
      <c r="W90" s="38"/>
      <c r="X90" s="38"/>
      <c r="Y90" s="20">
        <v>0.056666666666666664</v>
      </c>
      <c r="Z90" s="20" t="s">
        <v>45</v>
      </c>
      <c r="AA90" s="20">
        <v>0.1</v>
      </c>
      <c r="AB90" s="20" t="s">
        <v>45</v>
      </c>
      <c r="AC90" s="19">
        <v>16.48</v>
      </c>
    </row>
    <row r="91">
      <c r="A91" s="21">
        <f t="shared" si="2"/>
        <v>90</v>
      </c>
      <c r="B91" s="17" t="s">
        <v>109</v>
      </c>
      <c r="C91" s="18" t="s">
        <v>136</v>
      </c>
      <c r="D91" s="19">
        <v>2.6973333333333334</v>
      </c>
      <c r="E91" s="16">
        <v>542.7346733841896</v>
      </c>
      <c r="F91" s="16">
        <v>2270.8018734394495</v>
      </c>
      <c r="G91" s="19">
        <v>5.583333333333332</v>
      </c>
      <c r="H91" s="19">
        <v>36.615</v>
      </c>
      <c r="I91" s="16" t="s">
        <v>44</v>
      </c>
      <c r="J91" s="19">
        <v>51.22233333333333</v>
      </c>
      <c r="K91" s="19">
        <v>2.4556666666666667</v>
      </c>
      <c r="L91" s="19">
        <v>3.882</v>
      </c>
      <c r="M91" s="26">
        <v>11.597666666666667</v>
      </c>
      <c r="N91" s="26">
        <v>24.239333333333335</v>
      </c>
      <c r="O91" s="24">
        <v>0.23133333333333336</v>
      </c>
      <c r="P91" s="26">
        <v>96.49833333333333</v>
      </c>
      <c r="Q91" s="27">
        <v>0.6956666666666665</v>
      </c>
      <c r="R91" s="26">
        <v>607.3993333333333</v>
      </c>
      <c r="S91" s="26">
        <v>1014.325</v>
      </c>
      <c r="T91" s="24">
        <v>0.121</v>
      </c>
      <c r="U91" s="27">
        <v>0.5876666666666667</v>
      </c>
      <c r="V91" s="16" t="s">
        <v>44</v>
      </c>
      <c r="W91" s="16"/>
      <c r="X91" s="16"/>
      <c r="Y91" s="20">
        <v>0.19666666666666668</v>
      </c>
      <c r="Z91" s="20" t="s">
        <v>45</v>
      </c>
      <c r="AA91" s="20">
        <v>0.13</v>
      </c>
      <c r="AB91" s="20">
        <v>2.6133333333333337</v>
      </c>
      <c r="AC91" s="19" t="s">
        <v>45</v>
      </c>
    </row>
    <row r="92">
      <c r="A92" s="21">
        <f t="shared" si="2"/>
        <v>91</v>
      </c>
      <c r="B92" s="17" t="s">
        <v>109</v>
      </c>
      <c r="C92" s="18" t="s">
        <v>137</v>
      </c>
      <c r="D92" s="19">
        <v>86.35966666666667</v>
      </c>
      <c r="E92" s="16">
        <v>51.588476636270656</v>
      </c>
      <c r="F92" s="16">
        <v>215.84618624615644</v>
      </c>
      <c r="G92" s="19">
        <v>1.1645833333333333</v>
      </c>
      <c r="H92" s="19" t="s">
        <v>45</v>
      </c>
      <c r="I92" s="38" t="s">
        <v>44</v>
      </c>
      <c r="J92" s="19">
        <v>11.94375</v>
      </c>
      <c r="K92" s="19">
        <v>1.3433333333333335</v>
      </c>
      <c r="L92" s="19">
        <v>0.506</v>
      </c>
      <c r="M92" s="26">
        <v>3.52</v>
      </c>
      <c r="N92" s="26">
        <v>5.425</v>
      </c>
      <c r="O92" s="24">
        <v>0.06633333333333334</v>
      </c>
      <c r="P92" s="26">
        <v>24.342333333333332</v>
      </c>
      <c r="Q92" s="27">
        <v>0.19400000000000003</v>
      </c>
      <c r="R92" s="26">
        <v>2.2936666666666667</v>
      </c>
      <c r="S92" s="26">
        <v>161.33166666666668</v>
      </c>
      <c r="T92" s="24">
        <v>0.057666666666666665</v>
      </c>
      <c r="U92" s="27">
        <v>0.18766666666666665</v>
      </c>
      <c r="V92" s="38" t="s">
        <v>44</v>
      </c>
      <c r="W92" s="38"/>
      <c r="X92" s="38"/>
      <c r="Y92" s="24">
        <v>0.05</v>
      </c>
      <c r="Z92" s="24" t="s">
        <v>45</v>
      </c>
      <c r="AA92" s="24">
        <v>0.08333333333333333</v>
      </c>
      <c r="AB92" s="24" t="s">
        <v>45</v>
      </c>
      <c r="AC92" s="27">
        <v>3.76</v>
      </c>
    </row>
    <row r="93">
      <c r="A93" s="21">
        <f t="shared" si="2"/>
        <v>92</v>
      </c>
      <c r="B93" s="17" t="s">
        <v>109</v>
      </c>
      <c r="C93" s="18" t="s">
        <v>138</v>
      </c>
      <c r="D93" s="19">
        <v>82.87</v>
      </c>
      <c r="E93" s="16">
        <v>64.3702260869565</v>
      </c>
      <c r="F93" s="16">
        <v>269.325025947826</v>
      </c>
      <c r="G93" s="19">
        <v>1.7717391304347823</v>
      </c>
      <c r="H93" s="19" t="s">
        <v>45</v>
      </c>
      <c r="I93" s="38" t="s">
        <v>44</v>
      </c>
      <c r="J93" s="19">
        <v>14.688260869565212</v>
      </c>
      <c r="K93" s="19">
        <v>1.1633333333333333</v>
      </c>
      <c r="L93" s="19">
        <v>0.64</v>
      </c>
      <c r="M93" s="16">
        <v>3.55</v>
      </c>
      <c r="N93" s="16">
        <v>14.58</v>
      </c>
      <c r="O93" s="20">
        <v>0.1</v>
      </c>
      <c r="P93" s="16">
        <v>38.53666666666666</v>
      </c>
      <c r="Q93" s="19">
        <v>0.36</v>
      </c>
      <c r="R93" s="16" t="s">
        <v>45</v>
      </c>
      <c r="S93" s="16">
        <v>302.05333333333334</v>
      </c>
      <c r="T93" s="20">
        <v>0.09333333333333334</v>
      </c>
      <c r="U93" s="19">
        <v>0.24</v>
      </c>
      <c r="V93" s="38" t="s">
        <v>44</v>
      </c>
      <c r="W93" s="38"/>
      <c r="X93" s="38"/>
      <c r="Y93" s="20">
        <v>0.1</v>
      </c>
      <c r="Z93" s="20" t="s">
        <v>45</v>
      </c>
      <c r="AA93" s="20">
        <v>0.15</v>
      </c>
      <c r="AB93" s="20" t="s">
        <v>45</v>
      </c>
      <c r="AC93" s="19">
        <v>31.083333333333332</v>
      </c>
    </row>
    <row r="94">
      <c r="A94" s="21">
        <f t="shared" si="2"/>
        <v>93</v>
      </c>
      <c r="B94" s="17" t="s">
        <v>109</v>
      </c>
      <c r="C94" s="18" t="s">
        <v>139</v>
      </c>
      <c r="D94" s="19">
        <v>44.121</v>
      </c>
      <c r="E94" s="16">
        <v>267.15742250204084</v>
      </c>
      <c r="F94" s="16">
        <v>1117.786655748539</v>
      </c>
      <c r="G94" s="19">
        <v>4.966666666666667</v>
      </c>
      <c r="H94" s="19">
        <v>13.108666666666666</v>
      </c>
      <c r="I94" s="38" t="s">
        <v>44</v>
      </c>
      <c r="J94" s="19">
        <v>35.64033333333333</v>
      </c>
      <c r="K94" s="19">
        <v>8.059333333333333</v>
      </c>
      <c r="L94" s="19">
        <v>2.1633333333333336</v>
      </c>
      <c r="M94" s="16">
        <v>6.2763333333333335</v>
      </c>
      <c r="N94" s="16">
        <v>14.114333333333335</v>
      </c>
      <c r="O94" s="20">
        <v>0.14766666666666664</v>
      </c>
      <c r="P94" s="16">
        <v>69.66766666666666</v>
      </c>
      <c r="Q94" s="19">
        <v>0.4443333333333333</v>
      </c>
      <c r="R94" s="16">
        <v>1.913</v>
      </c>
      <c r="S94" s="16">
        <v>488.94166666666666</v>
      </c>
      <c r="T94" s="20">
        <v>0.10333333333333333</v>
      </c>
      <c r="U94" s="19">
        <v>0.37600000000000006</v>
      </c>
      <c r="V94" s="16" t="s">
        <v>44</v>
      </c>
      <c r="W94" s="16"/>
      <c r="X94" s="16"/>
      <c r="Y94" s="20">
        <v>0.17333333333333334</v>
      </c>
      <c r="Z94" s="20" t="s">
        <v>45</v>
      </c>
      <c r="AA94" s="20">
        <v>0.10333333333333335</v>
      </c>
      <c r="AB94" s="20">
        <v>2.5066666666666664</v>
      </c>
      <c r="AC94" s="19">
        <v>16.343333333333334</v>
      </c>
    </row>
    <row r="95">
      <c r="A95" s="21">
        <f t="shared" si="2"/>
        <v>94</v>
      </c>
      <c r="B95" s="17" t="s">
        <v>109</v>
      </c>
      <c r="C95" s="18" t="s">
        <v>140</v>
      </c>
      <c r="D95" s="19">
        <v>83.091</v>
      </c>
      <c r="E95" s="16">
        <v>67.88793615063032</v>
      </c>
      <c r="F95" s="16">
        <v>284.0431248542373</v>
      </c>
      <c r="G95" s="19">
        <v>1.2916666666666667</v>
      </c>
      <c r="H95" s="19">
        <v>0.8963333333333333</v>
      </c>
      <c r="I95" s="38" t="s">
        <v>44</v>
      </c>
      <c r="J95" s="19">
        <v>14.093000000000005</v>
      </c>
      <c r="K95" s="19">
        <v>1.377</v>
      </c>
      <c r="L95" s="19">
        <v>0.628</v>
      </c>
      <c r="M95" s="16">
        <v>4.181</v>
      </c>
      <c r="N95" s="16">
        <v>6.456333333333333</v>
      </c>
      <c r="O95" s="20">
        <v>0.08433333333333333</v>
      </c>
      <c r="P95" s="16">
        <v>31.968</v>
      </c>
      <c r="Q95" s="19">
        <v>0.25</v>
      </c>
      <c r="R95" s="16">
        <v>8.182</v>
      </c>
      <c r="S95" s="16">
        <v>199.48166666666665</v>
      </c>
      <c r="T95" s="20">
        <v>0.050666666666666665</v>
      </c>
      <c r="U95" s="19">
        <v>0.20833333333333334</v>
      </c>
      <c r="V95" s="38" t="s">
        <v>44</v>
      </c>
      <c r="W95" s="38"/>
      <c r="X95" s="38"/>
      <c r="Y95" s="20">
        <v>0.06666666666666667</v>
      </c>
      <c r="Z95" s="20" t="s">
        <v>45</v>
      </c>
      <c r="AA95" s="20">
        <v>0.09333333333333334</v>
      </c>
      <c r="AB95" s="20">
        <v>1.3833333333333335</v>
      </c>
      <c r="AC95" s="19" t="s">
        <v>45</v>
      </c>
    </row>
    <row r="96">
      <c r="A96" s="21">
        <f t="shared" si="2"/>
        <v>95</v>
      </c>
      <c r="B96" s="17" t="s">
        <v>109</v>
      </c>
      <c r="C96" s="18" t="s">
        <v>141</v>
      </c>
      <c r="D96" s="19">
        <v>94.43166666666667</v>
      </c>
      <c r="E96" s="16">
        <v>18.845285556813074</v>
      </c>
      <c r="F96" s="16">
        <v>78.84867476970591</v>
      </c>
      <c r="G96" s="19">
        <v>0.6770833333333334</v>
      </c>
      <c r="H96" s="19">
        <v>0.14833333333333332</v>
      </c>
      <c r="I96" s="38" t="s">
        <v>44</v>
      </c>
      <c r="J96" s="19">
        <v>4.468249999999995</v>
      </c>
      <c r="K96" s="19">
        <v>2.5243333333333333</v>
      </c>
      <c r="L96" s="19">
        <v>0.27466666666666667</v>
      </c>
      <c r="M96" s="16">
        <v>10.771333333333333</v>
      </c>
      <c r="N96" s="16">
        <v>8.815666666666667</v>
      </c>
      <c r="O96" s="20">
        <v>0.111</v>
      </c>
      <c r="P96" s="16">
        <v>15.026666666666666</v>
      </c>
      <c r="Q96" s="19">
        <v>0.22033333333333335</v>
      </c>
      <c r="R96" s="16">
        <v>1.325</v>
      </c>
      <c r="S96" s="16">
        <v>105.48</v>
      </c>
      <c r="T96" s="20">
        <v>0.043666666666666666</v>
      </c>
      <c r="U96" s="19">
        <v>0.13233333333333333</v>
      </c>
      <c r="V96" s="38" t="s">
        <v>44</v>
      </c>
      <c r="W96" s="38"/>
      <c r="X96" s="38"/>
      <c r="Y96" s="20">
        <v>0.04</v>
      </c>
      <c r="Z96" s="20" t="s">
        <v>45</v>
      </c>
      <c r="AA96" s="20" t="s">
        <v>45</v>
      </c>
      <c r="AB96" s="20" t="s">
        <v>45</v>
      </c>
      <c r="AC96" s="19" t="s">
        <v>45</v>
      </c>
    </row>
    <row r="97">
      <c r="A97" s="21">
        <f t="shared" si="2"/>
        <v>96</v>
      </c>
      <c r="B97" s="17" t="s">
        <v>109</v>
      </c>
      <c r="C97" s="18" t="s">
        <v>142</v>
      </c>
      <c r="D97" s="19">
        <v>93.80333333333334</v>
      </c>
      <c r="E97" s="16">
        <v>19.62775362318839</v>
      </c>
      <c r="F97" s="16">
        <v>82.12252115942023</v>
      </c>
      <c r="G97" s="19">
        <v>1.221014492753623</v>
      </c>
      <c r="H97" s="19">
        <v>0.1</v>
      </c>
      <c r="I97" s="38" t="s">
        <v>44</v>
      </c>
      <c r="J97" s="19">
        <v>4.428985507246369</v>
      </c>
      <c r="K97" s="19">
        <v>2.873333333333333</v>
      </c>
      <c r="L97" s="19">
        <v>0.4466666666666667</v>
      </c>
      <c r="M97" s="16">
        <v>9.22</v>
      </c>
      <c r="N97" s="16">
        <v>12.913333333333332</v>
      </c>
      <c r="O97" s="20">
        <v>0.1</v>
      </c>
      <c r="P97" s="16">
        <v>20.463333333333335</v>
      </c>
      <c r="Q97" s="19">
        <v>0.24666666666666667</v>
      </c>
      <c r="R97" s="16" t="s">
        <v>45</v>
      </c>
      <c r="S97" s="16">
        <v>204.54666666666665</v>
      </c>
      <c r="T97" s="20">
        <v>0.06333333333333334</v>
      </c>
      <c r="U97" s="19">
        <v>0.12</v>
      </c>
      <c r="V97" s="38" t="s">
        <v>44</v>
      </c>
      <c r="W97" s="16">
        <v>24.0</v>
      </c>
      <c r="X97" s="38">
        <v>12.0</v>
      </c>
      <c r="Y97" s="20">
        <v>0.043333333333333335</v>
      </c>
      <c r="Z97" s="20">
        <v>0.04666666666666667</v>
      </c>
      <c r="AA97" s="20" t="s">
        <v>45</v>
      </c>
      <c r="AB97" s="20" t="s">
        <v>45</v>
      </c>
      <c r="AC97" s="19">
        <v>3.01</v>
      </c>
    </row>
    <row r="98">
      <c r="A98" s="21">
        <f t="shared" si="2"/>
        <v>97</v>
      </c>
      <c r="B98" s="17" t="s">
        <v>109</v>
      </c>
      <c r="C98" s="18" t="s">
        <v>143</v>
      </c>
      <c r="D98" s="19">
        <v>90.57333333333334</v>
      </c>
      <c r="E98" s="16">
        <v>32.15432433140276</v>
      </c>
      <c r="F98" s="16">
        <v>134.53369300258916</v>
      </c>
      <c r="G98" s="19">
        <v>1.29375</v>
      </c>
      <c r="H98" s="19">
        <v>0.09266666666666667</v>
      </c>
      <c r="I98" s="38" t="s">
        <v>44</v>
      </c>
      <c r="J98" s="19">
        <v>7.234916666666663</v>
      </c>
      <c r="K98" s="19">
        <v>1.8786666666666665</v>
      </c>
      <c r="L98" s="19">
        <v>0.8053333333333335</v>
      </c>
      <c r="M98" s="16">
        <v>15.255333333333333</v>
      </c>
      <c r="N98" s="16">
        <v>16.541666666666668</v>
      </c>
      <c r="O98" s="20">
        <v>0.18866666666666668</v>
      </c>
      <c r="P98" s="16">
        <v>30.130666666666666</v>
      </c>
      <c r="Q98" s="19">
        <v>0.23866666666666667</v>
      </c>
      <c r="R98" s="16">
        <v>22.761666666666667</v>
      </c>
      <c r="S98" s="16">
        <v>245.48333333333335</v>
      </c>
      <c r="T98" s="20">
        <v>0.039</v>
      </c>
      <c r="U98" s="19">
        <v>0.35366666666666663</v>
      </c>
      <c r="V98" s="38" t="s">
        <v>44</v>
      </c>
      <c r="W98" s="38"/>
      <c r="X98" s="38"/>
      <c r="Y98" s="20">
        <v>0.09</v>
      </c>
      <c r="Z98" s="20" t="s">
        <v>45</v>
      </c>
      <c r="AA98" s="20" t="s">
        <v>45</v>
      </c>
      <c r="AB98" s="20" t="s">
        <v>45</v>
      </c>
      <c r="AC98" s="19">
        <v>1.24</v>
      </c>
    </row>
    <row r="99">
      <c r="A99" s="21">
        <f t="shared" si="2"/>
        <v>98</v>
      </c>
      <c r="B99" s="17" t="s">
        <v>109</v>
      </c>
      <c r="C99" s="18" t="s">
        <v>144</v>
      </c>
      <c r="D99" s="19">
        <v>85.98333333333333</v>
      </c>
      <c r="E99" s="16">
        <v>48.82850869565215</v>
      </c>
      <c r="F99" s="16">
        <v>204.2984803826086</v>
      </c>
      <c r="G99" s="19">
        <v>1.9456521739130435</v>
      </c>
      <c r="H99" s="19">
        <v>0.09</v>
      </c>
      <c r="I99" s="38" t="s">
        <v>44</v>
      </c>
      <c r="J99" s="19">
        <v>11.111014492753624</v>
      </c>
      <c r="K99" s="19">
        <v>3.3733333333333335</v>
      </c>
      <c r="L99" s="19">
        <v>0.87</v>
      </c>
      <c r="M99" s="16">
        <v>18.113333333333333</v>
      </c>
      <c r="N99" s="16">
        <v>24.433333333333337</v>
      </c>
      <c r="O99" s="20">
        <v>1.23</v>
      </c>
      <c r="P99" s="16">
        <v>19.386666666666667</v>
      </c>
      <c r="Q99" s="19">
        <v>0.32</v>
      </c>
      <c r="R99" s="16">
        <v>9.72</v>
      </c>
      <c r="S99" s="16">
        <v>375.0733333333333</v>
      </c>
      <c r="T99" s="20">
        <v>0.07666666666666667</v>
      </c>
      <c r="U99" s="19">
        <v>0.5166666666666667</v>
      </c>
      <c r="V99" s="38" t="s">
        <v>44</v>
      </c>
      <c r="W99" s="38"/>
      <c r="X99" s="38"/>
      <c r="Y99" s="20">
        <v>0.04</v>
      </c>
      <c r="Z99" s="20" t="s">
        <v>45</v>
      </c>
      <c r="AA99" s="20">
        <v>0.043333333333333335</v>
      </c>
      <c r="AB99" s="20" t="s">
        <v>45</v>
      </c>
      <c r="AC99" s="19">
        <v>3.116666666666667</v>
      </c>
    </row>
    <row r="100">
      <c r="A100" s="21">
        <f t="shared" si="2"/>
        <v>99</v>
      </c>
      <c r="B100" s="17" t="s">
        <v>109</v>
      </c>
      <c r="C100" s="18" t="s">
        <v>145</v>
      </c>
      <c r="D100" s="19">
        <v>5.437333333333332</v>
      </c>
      <c r="E100" s="16">
        <v>437.54900000000004</v>
      </c>
      <c r="F100" s="16">
        <v>1830.7050160000001</v>
      </c>
      <c r="G100" s="19">
        <v>1.2916666666666667</v>
      </c>
      <c r="H100" s="19">
        <v>12.249</v>
      </c>
      <c r="I100" s="16">
        <v>9.385</v>
      </c>
      <c r="J100" s="19">
        <v>80.53533333333334</v>
      </c>
      <c r="K100" s="19">
        <v>1.159</v>
      </c>
      <c r="L100" s="19">
        <v>0.48666666666666664</v>
      </c>
      <c r="M100" s="16">
        <v>30.454333333333334</v>
      </c>
      <c r="N100" s="16">
        <v>5.845</v>
      </c>
      <c r="O100" s="20">
        <v>0.08133333333333333</v>
      </c>
      <c r="P100" s="16">
        <v>23.319</v>
      </c>
      <c r="Q100" s="19">
        <v>1.766333333333333</v>
      </c>
      <c r="R100" s="16">
        <v>97.80133333333333</v>
      </c>
      <c r="S100" s="16">
        <v>53.57933333333333</v>
      </c>
      <c r="T100" s="20">
        <v>0.035</v>
      </c>
      <c r="U100" s="19">
        <v>0.145</v>
      </c>
      <c r="V100" s="16" t="s">
        <v>45</v>
      </c>
      <c r="W100" s="16"/>
      <c r="X100" s="16"/>
      <c r="Y100" s="20" t="s">
        <v>45</v>
      </c>
      <c r="Z100" s="20">
        <v>0.03</v>
      </c>
      <c r="AA100" s="20">
        <v>0.06666666666666667</v>
      </c>
      <c r="AB100" s="20" t="s">
        <v>45</v>
      </c>
      <c r="AC100" s="19" t="s">
        <v>45</v>
      </c>
    </row>
    <row r="101">
      <c r="A101" s="21">
        <f t="shared" si="2"/>
        <v>100</v>
      </c>
      <c r="B101" s="17" t="s">
        <v>109</v>
      </c>
      <c r="C101" s="18" t="s">
        <v>146</v>
      </c>
      <c r="D101" s="19">
        <v>92.617</v>
      </c>
      <c r="E101" s="16">
        <v>24.63616311136879</v>
      </c>
      <c r="F101" s="16">
        <v>103.07770645796703</v>
      </c>
      <c r="G101" s="19">
        <v>2.1333333333333333</v>
      </c>
      <c r="H101" s="19">
        <v>0.459</v>
      </c>
      <c r="I101" s="38" t="s">
        <v>44</v>
      </c>
      <c r="J101" s="19">
        <v>4.366666666666663</v>
      </c>
      <c r="K101" s="19">
        <v>3.4166666666666665</v>
      </c>
      <c r="L101" s="19">
        <v>0.424</v>
      </c>
      <c r="M101" s="16">
        <v>50.754</v>
      </c>
      <c r="N101" s="16">
        <v>14.546666666666667</v>
      </c>
      <c r="O101" s="20">
        <v>0.11833333333333333</v>
      </c>
      <c r="P101" s="16">
        <v>33.159333333333336</v>
      </c>
      <c r="Q101" s="19">
        <v>0.535</v>
      </c>
      <c r="R101" s="16">
        <v>2.122</v>
      </c>
      <c r="S101" s="16">
        <v>118.54333333333334</v>
      </c>
      <c r="T101" s="20">
        <v>0.07533333333333332</v>
      </c>
      <c r="U101" s="19">
        <v>0.239</v>
      </c>
      <c r="V101" s="38" t="s">
        <v>44</v>
      </c>
      <c r="W101" s="38"/>
      <c r="X101" s="38"/>
      <c r="Y101" s="20">
        <v>0.043333333333333335</v>
      </c>
      <c r="Z101" s="20">
        <v>0.03</v>
      </c>
      <c r="AA101" s="20" t="s">
        <v>45</v>
      </c>
      <c r="AB101" s="20" t="s">
        <v>45</v>
      </c>
      <c r="AC101" s="19">
        <v>42.00333333333333</v>
      </c>
    </row>
    <row r="102">
      <c r="A102" s="21">
        <f t="shared" si="2"/>
        <v>101</v>
      </c>
      <c r="B102" s="17" t="s">
        <v>109</v>
      </c>
      <c r="C102" s="18" t="s">
        <v>147</v>
      </c>
      <c r="D102" s="19">
        <v>91.22</v>
      </c>
      <c r="E102" s="16">
        <v>25.495131884057955</v>
      </c>
      <c r="F102" s="16">
        <v>106.67163180289849</v>
      </c>
      <c r="G102" s="19">
        <v>3.6449275362318847</v>
      </c>
      <c r="H102" s="19">
        <v>0.26666666666666666</v>
      </c>
      <c r="I102" s="38" t="s">
        <v>44</v>
      </c>
      <c r="J102" s="19">
        <v>4.025072463768115</v>
      </c>
      <c r="K102" s="19">
        <v>2.88</v>
      </c>
      <c r="L102" s="19">
        <v>0.8433333333333333</v>
      </c>
      <c r="M102" s="16">
        <v>85.87</v>
      </c>
      <c r="N102" s="16">
        <v>29.566666666666666</v>
      </c>
      <c r="O102" s="20">
        <v>0.26</v>
      </c>
      <c r="P102" s="16">
        <v>78.46</v>
      </c>
      <c r="Q102" s="19">
        <v>0.61</v>
      </c>
      <c r="R102" s="16">
        <v>3.3333333333333335</v>
      </c>
      <c r="S102" s="16">
        <v>322.11</v>
      </c>
      <c r="T102" s="20">
        <v>0.056666666666666664</v>
      </c>
      <c r="U102" s="19">
        <v>0.4766666666666666</v>
      </c>
      <c r="V102" s="38" t="s">
        <v>44</v>
      </c>
      <c r="W102" s="38">
        <v>279.3333333333333</v>
      </c>
      <c r="X102" s="16">
        <v>139.66666666666666</v>
      </c>
      <c r="Y102" s="20">
        <v>0.11666666666666665</v>
      </c>
      <c r="Z102" s="20">
        <v>0.18333333333333335</v>
      </c>
      <c r="AA102" s="20">
        <v>0.07666666666666667</v>
      </c>
      <c r="AB102" s="20">
        <v>1.39</v>
      </c>
      <c r="AC102" s="19">
        <v>34.28333333333333</v>
      </c>
    </row>
    <row r="103">
      <c r="A103" s="21">
        <f t="shared" si="2"/>
        <v>102</v>
      </c>
      <c r="B103" s="17" t="s">
        <v>109</v>
      </c>
      <c r="C103" s="18" t="s">
        <v>148</v>
      </c>
      <c r="D103" s="19">
        <v>78.88466666666666</v>
      </c>
      <c r="E103" s="16">
        <v>77.58491333333336</v>
      </c>
      <c r="F103" s="16">
        <v>324.6152773866668</v>
      </c>
      <c r="G103" s="19">
        <v>1.5291666666666668</v>
      </c>
      <c r="H103" s="19">
        <v>0.11233333333333334</v>
      </c>
      <c r="I103" s="38" t="s">
        <v>44</v>
      </c>
      <c r="J103" s="19">
        <v>18.8525</v>
      </c>
      <c r="K103" s="19">
        <v>2.6346666666666665</v>
      </c>
      <c r="L103" s="19">
        <v>0.6213333333333333</v>
      </c>
      <c r="M103" s="16">
        <v>5.168333333333334</v>
      </c>
      <c r="N103" s="16">
        <v>14.838666666666667</v>
      </c>
      <c r="O103" s="20">
        <v>0.021666666666666667</v>
      </c>
      <c r="P103" s="16">
        <v>27.801333333333332</v>
      </c>
      <c r="Q103" s="19">
        <v>0.30833333333333335</v>
      </c>
      <c r="R103" s="16">
        <v>1.0063333333333333</v>
      </c>
      <c r="S103" s="16">
        <v>203.25233333333335</v>
      </c>
      <c r="T103" s="20">
        <v>0.11266666666666668</v>
      </c>
      <c r="U103" s="19">
        <v>0.23766666666666666</v>
      </c>
      <c r="V103" s="38" t="s">
        <v>44</v>
      </c>
      <c r="W103" s="38"/>
      <c r="X103" s="38"/>
      <c r="Y103" s="20">
        <v>0.11666666666666665</v>
      </c>
      <c r="Z103" s="20" t="s">
        <v>45</v>
      </c>
      <c r="AA103" s="20">
        <v>0.12</v>
      </c>
      <c r="AB103" s="20" t="s">
        <v>45</v>
      </c>
      <c r="AC103" s="19" t="s">
        <v>45</v>
      </c>
    </row>
    <row r="104">
      <c r="A104" s="21">
        <f t="shared" si="2"/>
        <v>103</v>
      </c>
      <c r="B104" s="17" t="s">
        <v>109</v>
      </c>
      <c r="C104" s="18" t="s">
        <v>149</v>
      </c>
      <c r="D104" s="19">
        <v>73.69333333333333</v>
      </c>
      <c r="E104" s="16">
        <v>95.6331347826087</v>
      </c>
      <c r="F104" s="16">
        <v>400.12903593043484</v>
      </c>
      <c r="G104" s="19">
        <v>2.282608695652174</v>
      </c>
      <c r="H104" s="19">
        <v>0.1366666666666667</v>
      </c>
      <c r="I104" s="38" t="s">
        <v>44</v>
      </c>
      <c r="J104" s="19">
        <v>22.954057971014496</v>
      </c>
      <c r="K104" s="19">
        <v>7.273333333333333</v>
      </c>
      <c r="L104" s="19">
        <v>0.9333333333333335</v>
      </c>
      <c r="M104" s="16">
        <v>3.9113333333333338</v>
      </c>
      <c r="N104" s="16">
        <v>11.466666666666667</v>
      </c>
      <c r="O104" s="20">
        <v>0.01</v>
      </c>
      <c r="P104" s="16">
        <v>34.72</v>
      </c>
      <c r="Q104" s="19">
        <v>0.21333333333333335</v>
      </c>
      <c r="R104" s="16" t="s">
        <v>45</v>
      </c>
      <c r="S104" s="16">
        <v>211.66566666666668</v>
      </c>
      <c r="T104" s="20">
        <v>0.06</v>
      </c>
      <c r="U104" s="19">
        <v>0.18</v>
      </c>
      <c r="V104" s="38" t="s">
        <v>44</v>
      </c>
      <c r="W104" s="38"/>
      <c r="X104" s="38"/>
      <c r="Y104" s="20">
        <v>0.11333333333333333</v>
      </c>
      <c r="Z104" s="20" t="s">
        <v>45</v>
      </c>
      <c r="AA104" s="20">
        <v>0.02</v>
      </c>
      <c r="AB104" s="20" t="s">
        <v>45</v>
      </c>
      <c r="AC104" s="19">
        <v>8.786666666666667</v>
      </c>
    </row>
    <row r="105">
      <c r="A105" s="21">
        <f t="shared" si="2"/>
        <v>104</v>
      </c>
      <c r="B105" s="17" t="s">
        <v>109</v>
      </c>
      <c r="C105" s="18" t="s">
        <v>150</v>
      </c>
      <c r="D105" s="19">
        <v>87.61833333333334</v>
      </c>
      <c r="E105" s="16">
        <v>34.03162971734997</v>
      </c>
      <c r="F105" s="16">
        <v>142.38833873739227</v>
      </c>
      <c r="G105" s="19">
        <v>3.2</v>
      </c>
      <c r="H105" s="19">
        <v>0.585</v>
      </c>
      <c r="I105" s="38" t="s">
        <v>44</v>
      </c>
      <c r="J105" s="19">
        <v>5.973999999999993</v>
      </c>
      <c r="K105" s="19">
        <v>4.469</v>
      </c>
      <c r="L105" s="19">
        <v>2.622666666666667</v>
      </c>
      <c r="M105" s="16">
        <v>455.3036666666667</v>
      </c>
      <c r="N105" s="16">
        <v>197.43566666666666</v>
      </c>
      <c r="O105" s="20">
        <v>0.8943333333333334</v>
      </c>
      <c r="P105" s="16">
        <v>77.26133333333333</v>
      </c>
      <c r="Q105" s="19">
        <v>4.4623333333333335</v>
      </c>
      <c r="R105" s="16">
        <v>13.665</v>
      </c>
      <c r="S105" s="16">
        <v>278.9796666666667</v>
      </c>
      <c r="T105" s="20">
        <v>0.3713333333333333</v>
      </c>
      <c r="U105" s="19">
        <v>6.034</v>
      </c>
      <c r="V105" s="38" t="s">
        <v>44</v>
      </c>
      <c r="W105" s="34">
        <v>1906.0</v>
      </c>
      <c r="X105" s="39">
        <v>953.0</v>
      </c>
      <c r="Y105" s="20" t="s">
        <v>45</v>
      </c>
      <c r="Z105" s="20">
        <v>0.1</v>
      </c>
      <c r="AA105" s="20">
        <v>0.11</v>
      </c>
      <c r="AB105" s="20" t="s">
        <v>45</v>
      </c>
      <c r="AC105" s="19">
        <v>5.3566666666666665</v>
      </c>
    </row>
    <row r="106">
      <c r="A106" s="21">
        <f t="shared" si="2"/>
        <v>105</v>
      </c>
      <c r="B106" s="17" t="s">
        <v>109</v>
      </c>
      <c r="C106" s="18" t="s">
        <v>151</v>
      </c>
      <c r="D106" s="19">
        <v>91.76266666666668</v>
      </c>
      <c r="E106" s="16">
        <v>23.888412257373297</v>
      </c>
      <c r="F106" s="16">
        <v>99.94911688484987</v>
      </c>
      <c r="G106" s="19">
        <v>1.86875</v>
      </c>
      <c r="H106" s="19">
        <v>0.2823333333333333</v>
      </c>
      <c r="I106" s="38" t="s">
        <v>44</v>
      </c>
      <c r="J106" s="19">
        <v>4.75224999999999</v>
      </c>
      <c r="K106" s="19">
        <v>2.0483333333333333</v>
      </c>
      <c r="L106" s="19">
        <v>1.3340000000000003</v>
      </c>
      <c r="M106" s="16">
        <v>56.79533333333333</v>
      </c>
      <c r="N106" s="16">
        <v>17.295666666666666</v>
      </c>
      <c r="O106" s="20">
        <v>0.33666666666666667</v>
      </c>
      <c r="P106" s="16">
        <v>32.00133333333333</v>
      </c>
      <c r="Q106" s="19">
        <v>3.0766666666666667</v>
      </c>
      <c r="R106" s="16">
        <v>9.393666666666666</v>
      </c>
      <c r="S106" s="16">
        <v>411.7923333333333</v>
      </c>
      <c r="T106" s="20">
        <v>0.2733333333333334</v>
      </c>
      <c r="U106" s="19">
        <v>0.48100000000000004</v>
      </c>
      <c r="V106" s="38" t="s">
        <v>44</v>
      </c>
      <c r="W106" s="38"/>
      <c r="X106" s="38"/>
      <c r="Y106" s="20" t="s">
        <v>45</v>
      </c>
      <c r="Z106" s="20">
        <v>0.03</v>
      </c>
      <c r="AA106" s="20">
        <v>0.36</v>
      </c>
      <c r="AB106" s="20">
        <v>1.5366666666666668</v>
      </c>
      <c r="AC106" s="19">
        <v>7.333333333333333</v>
      </c>
    </row>
    <row r="107">
      <c r="A107" s="37">
        <f t="shared" si="2"/>
        <v>106</v>
      </c>
      <c r="B107" s="17" t="s">
        <v>109</v>
      </c>
      <c r="C107" s="41" t="s">
        <v>152</v>
      </c>
      <c r="D107" s="30">
        <v>87.43266666666666</v>
      </c>
      <c r="E107" s="16">
        <v>63.449269148826616</v>
      </c>
      <c r="F107" s="16">
        <v>265.4717421186906</v>
      </c>
      <c r="G107" s="19">
        <v>1.95</v>
      </c>
      <c r="H107" s="30">
        <v>4.805666666666666</v>
      </c>
      <c r="I107" s="37" t="s">
        <v>44</v>
      </c>
      <c r="J107" s="19">
        <v>4.809333333333338</v>
      </c>
      <c r="K107" s="30">
        <v>3.65</v>
      </c>
      <c r="L107" s="30">
        <v>1.0023333333333333</v>
      </c>
      <c r="M107" s="31">
        <v>63.22466666666667</v>
      </c>
      <c r="N107" s="31">
        <v>16.345666666666666</v>
      </c>
      <c r="O107" s="32">
        <v>0.6393333333333334</v>
      </c>
      <c r="P107" s="31">
        <v>35.36166666666667</v>
      </c>
      <c r="Q107" s="30">
        <v>1.1763333333333332</v>
      </c>
      <c r="R107" s="31">
        <v>24.719333333333335</v>
      </c>
      <c r="S107" s="31">
        <v>452.28133333333335</v>
      </c>
      <c r="T107" s="32">
        <v>0.17833333333333332</v>
      </c>
      <c r="U107" s="30">
        <v>0.4403333333333333</v>
      </c>
      <c r="V107" s="37" t="s">
        <v>44</v>
      </c>
      <c r="W107" s="37">
        <v>850.0</v>
      </c>
      <c r="X107" s="37">
        <v>425.0</v>
      </c>
      <c r="Y107" s="32">
        <v>0.043333333333333335</v>
      </c>
      <c r="Z107" s="32" t="s">
        <v>45</v>
      </c>
      <c r="AA107" s="32">
        <v>0.03</v>
      </c>
      <c r="AB107" s="32">
        <v>0.6</v>
      </c>
      <c r="AC107" s="30" t="s">
        <v>45</v>
      </c>
    </row>
    <row r="108">
      <c r="A108" s="37">
        <f t="shared" si="2"/>
        <v>107</v>
      </c>
      <c r="B108" s="17" t="s">
        <v>109</v>
      </c>
      <c r="C108" s="18" t="s">
        <v>153</v>
      </c>
      <c r="D108" s="19">
        <v>88.92</v>
      </c>
      <c r="E108" s="16">
        <v>39.420046376811584</v>
      </c>
      <c r="F108" s="16">
        <v>164.93347404057968</v>
      </c>
      <c r="G108" s="19">
        <v>1.7101449275362322</v>
      </c>
      <c r="H108" s="19">
        <v>0.08</v>
      </c>
      <c r="I108" s="38" t="s">
        <v>44</v>
      </c>
      <c r="J108" s="19">
        <v>8.853188405797098</v>
      </c>
      <c r="K108" s="19">
        <v>2.186666666666667</v>
      </c>
      <c r="L108" s="19">
        <v>0.4366666666666667</v>
      </c>
      <c r="M108" s="16">
        <v>14.0</v>
      </c>
      <c r="N108" s="16">
        <v>11.91666667</v>
      </c>
      <c r="O108" s="20">
        <v>0.13</v>
      </c>
      <c r="P108" s="16">
        <v>37.86666666666667</v>
      </c>
      <c r="Q108" s="19">
        <v>0.20333333333333337</v>
      </c>
      <c r="R108" s="16">
        <v>0.5966666666666667</v>
      </c>
      <c r="S108" s="16">
        <v>176.11666666666667</v>
      </c>
      <c r="T108" s="20">
        <v>0.05</v>
      </c>
      <c r="U108" s="19">
        <v>0.17333333333333334</v>
      </c>
      <c r="V108" s="38" t="s">
        <v>44</v>
      </c>
      <c r="W108" s="38"/>
      <c r="X108" s="38"/>
      <c r="Y108" s="20">
        <v>0.043333333333333335</v>
      </c>
      <c r="Z108" s="20" t="s">
        <v>45</v>
      </c>
      <c r="AA108" s="20">
        <v>0.14333333333333334</v>
      </c>
      <c r="AB108" s="20" t="s">
        <v>45</v>
      </c>
      <c r="AC108" s="19">
        <v>4.666666666666667</v>
      </c>
    </row>
    <row r="109">
      <c r="A109" s="37">
        <f t="shared" si="2"/>
        <v>108</v>
      </c>
      <c r="B109" s="17" t="s">
        <v>109</v>
      </c>
      <c r="C109" s="18" t="s">
        <v>154</v>
      </c>
      <c r="D109" s="19">
        <v>93.88</v>
      </c>
      <c r="E109" s="16">
        <v>19.515885507246438</v>
      </c>
      <c r="F109" s="16">
        <v>81.6544649623191</v>
      </c>
      <c r="G109" s="19">
        <v>1.865942028985507</v>
      </c>
      <c r="H109" s="19">
        <v>0.35</v>
      </c>
      <c r="I109" s="38" t="s">
        <v>44</v>
      </c>
      <c r="J109" s="19">
        <v>3.370724637681165</v>
      </c>
      <c r="K109" s="19">
        <v>3.55</v>
      </c>
      <c r="L109" s="19">
        <v>0.5333333333333333</v>
      </c>
      <c r="M109" s="16">
        <v>79.85333333333334</v>
      </c>
      <c r="N109" s="16">
        <v>24.593333333333334</v>
      </c>
      <c r="O109" s="20">
        <v>0.12666666666666668</v>
      </c>
      <c r="P109" s="16">
        <v>26.89</v>
      </c>
      <c r="Q109" s="19">
        <v>0.6466666666666666</v>
      </c>
      <c r="R109" s="16">
        <v>1.6033333333333335</v>
      </c>
      <c r="S109" s="16">
        <v>206.43666666666664</v>
      </c>
      <c r="T109" s="20">
        <v>0.043333333333333335</v>
      </c>
      <c r="U109" s="19">
        <v>0.3033333333333333</v>
      </c>
      <c r="V109" s="38" t="s">
        <v>44</v>
      </c>
      <c r="W109" s="38">
        <v>134.41666666666669</v>
      </c>
      <c r="X109" s="16">
        <v>67.20833333333334</v>
      </c>
      <c r="Y109" s="20">
        <v>0.03333333333333333</v>
      </c>
      <c r="Z109" s="20">
        <v>0.043333333333333335</v>
      </c>
      <c r="AA109" s="20">
        <v>0.08333333333333333</v>
      </c>
      <c r="AB109" s="20" t="s">
        <v>45</v>
      </c>
      <c r="AC109" s="19">
        <v>31.78</v>
      </c>
    </row>
    <row r="110">
      <c r="A110" s="37">
        <f t="shared" si="2"/>
        <v>109</v>
      </c>
      <c r="B110" s="17" t="s">
        <v>109</v>
      </c>
      <c r="C110" s="18" t="s">
        <v>155</v>
      </c>
      <c r="D110" s="19">
        <v>91.66300000000001</v>
      </c>
      <c r="E110" s="16">
        <v>29.86177771015958</v>
      </c>
      <c r="F110" s="16">
        <v>124.94167793930768</v>
      </c>
      <c r="G110" s="19">
        <v>0.8479166666666668</v>
      </c>
      <c r="H110" s="19">
        <v>0.21833333333333335</v>
      </c>
      <c r="I110" s="38" t="s">
        <v>44</v>
      </c>
      <c r="J110" s="19">
        <v>6.686749999999989</v>
      </c>
      <c r="K110" s="19">
        <v>2.629</v>
      </c>
      <c r="L110" s="19">
        <v>0.584</v>
      </c>
      <c r="M110" s="16">
        <v>25.617</v>
      </c>
      <c r="N110" s="16">
        <v>14.475333333333333</v>
      </c>
      <c r="O110" s="20">
        <v>0.045</v>
      </c>
      <c r="P110" s="16">
        <v>26.744</v>
      </c>
      <c r="Q110" s="19">
        <v>0.09366666666666668</v>
      </c>
      <c r="R110" s="16">
        <v>7.881</v>
      </c>
      <c r="S110" s="16">
        <v>175.509</v>
      </c>
      <c r="T110" s="20">
        <v>0.015</v>
      </c>
      <c r="U110" s="19">
        <v>0.23199999999999998</v>
      </c>
      <c r="V110" s="38" t="s">
        <v>44</v>
      </c>
      <c r="W110" s="39">
        <v>612.0</v>
      </c>
      <c r="X110" s="39">
        <v>306.0</v>
      </c>
      <c r="Y110" s="20">
        <v>0.07</v>
      </c>
      <c r="Z110" s="20" t="s">
        <v>45</v>
      </c>
      <c r="AA110" s="20">
        <v>0.06</v>
      </c>
      <c r="AB110" s="20">
        <v>2.683333333333333</v>
      </c>
      <c r="AC110" s="19" t="s">
        <v>45</v>
      </c>
    </row>
    <row r="111">
      <c r="A111" s="37">
        <f t="shared" si="2"/>
        <v>110</v>
      </c>
      <c r="B111" s="17" t="s">
        <v>109</v>
      </c>
      <c r="C111" s="18" t="s">
        <v>156</v>
      </c>
      <c r="D111" s="19">
        <v>90.08333333333333</v>
      </c>
      <c r="E111" s="16">
        <v>34.13538840579714</v>
      </c>
      <c r="F111" s="16">
        <v>142.82246508985523</v>
      </c>
      <c r="G111" s="19">
        <v>1.322463768115942</v>
      </c>
      <c r="H111" s="19">
        <v>0.17333333333333334</v>
      </c>
      <c r="I111" s="38" t="s">
        <v>44</v>
      </c>
      <c r="J111" s="19">
        <v>7.66</v>
      </c>
      <c r="K111" s="19">
        <v>3.1833333333333336</v>
      </c>
      <c r="L111" s="19">
        <v>0.8666666666666667</v>
      </c>
      <c r="M111" s="16">
        <v>22.54</v>
      </c>
      <c r="N111" s="16">
        <v>11.226666666666667</v>
      </c>
      <c r="O111" s="20">
        <v>0.05</v>
      </c>
      <c r="P111" s="16">
        <v>27.85</v>
      </c>
      <c r="Q111" s="19">
        <v>0.18333333333333335</v>
      </c>
      <c r="R111" s="16">
        <v>3.3333333333333335</v>
      </c>
      <c r="S111" s="16">
        <v>314.81333333333333</v>
      </c>
      <c r="T111" s="20">
        <v>0.04666666666666667</v>
      </c>
      <c r="U111" s="19">
        <v>0.22333333333333336</v>
      </c>
      <c r="V111" s="38" t="s">
        <v>44</v>
      </c>
      <c r="W111" s="39">
        <v>1326.0</v>
      </c>
      <c r="X111" s="39">
        <v>663.0</v>
      </c>
      <c r="Y111" s="20" t="s">
        <v>45</v>
      </c>
      <c r="Z111" s="20" t="s">
        <v>45</v>
      </c>
      <c r="AA111" s="20">
        <v>0.05</v>
      </c>
      <c r="AB111" s="20" t="s">
        <v>45</v>
      </c>
      <c r="AC111" s="19">
        <v>5.116666666666667</v>
      </c>
    </row>
    <row r="112">
      <c r="A112" s="37">
        <f t="shared" si="2"/>
        <v>111</v>
      </c>
      <c r="B112" s="17" t="s">
        <v>109</v>
      </c>
      <c r="C112" s="18" t="s">
        <v>157</v>
      </c>
      <c r="D112" s="19">
        <v>95.13666666666666</v>
      </c>
      <c r="E112" s="16">
        <v>13.837120289855097</v>
      </c>
      <c r="F112" s="16">
        <v>57.89451129275373</v>
      </c>
      <c r="G112" s="19">
        <v>1.1376811594202898</v>
      </c>
      <c r="H112" s="19">
        <v>0.14333333333333334</v>
      </c>
      <c r="I112" s="38" t="s">
        <v>44</v>
      </c>
      <c r="J112" s="19">
        <v>2.8533333333333437</v>
      </c>
      <c r="K112" s="19">
        <v>2.2</v>
      </c>
      <c r="L112" s="19">
        <v>0.82</v>
      </c>
      <c r="M112" s="16">
        <v>44.826666666666675</v>
      </c>
      <c r="N112" s="16">
        <v>14.136666666666665</v>
      </c>
      <c r="O112" s="20">
        <v>0.13333333333333333</v>
      </c>
      <c r="P112" s="16">
        <v>13.377666666666665</v>
      </c>
      <c r="Q112" s="19">
        <v>0.45333333333333337</v>
      </c>
      <c r="R112" s="16">
        <v>13.522333333333334</v>
      </c>
      <c r="S112" s="16">
        <v>424.8966666666667</v>
      </c>
      <c r="T112" s="20">
        <v>0.04</v>
      </c>
      <c r="U112" s="19">
        <v>0.09033333333333333</v>
      </c>
      <c r="V112" s="38" t="s">
        <v>44</v>
      </c>
      <c r="W112" s="38"/>
      <c r="X112" s="38"/>
      <c r="Y112" s="20">
        <v>0.03</v>
      </c>
      <c r="Z112" s="20">
        <v>0.10333333333333335</v>
      </c>
      <c r="AA112" s="20" t="s">
        <v>45</v>
      </c>
      <c r="AB112" s="20">
        <v>0.6833333333333332</v>
      </c>
      <c r="AC112" s="19">
        <v>6.543333333333333</v>
      </c>
    </row>
    <row r="113">
      <c r="A113" s="37">
        <f t="shared" si="2"/>
        <v>112</v>
      </c>
      <c r="B113" s="17" t="s">
        <v>109</v>
      </c>
      <c r="C113" s="18" t="s">
        <v>158</v>
      </c>
      <c r="D113" s="19">
        <v>94.56166666666667</v>
      </c>
      <c r="E113" s="16">
        <v>18.53979053137702</v>
      </c>
      <c r="F113" s="16">
        <v>77.57048358328144</v>
      </c>
      <c r="G113" s="19">
        <v>0.41458333333333336</v>
      </c>
      <c r="H113" s="19" t="s">
        <v>45</v>
      </c>
      <c r="I113" s="38" t="s">
        <v>44</v>
      </c>
      <c r="J113" s="19">
        <v>4.7934166666666655</v>
      </c>
      <c r="K113" s="19">
        <v>1.0396666666666665</v>
      </c>
      <c r="L113" s="19">
        <v>0.18066666666666667</v>
      </c>
      <c r="M113" s="16">
        <v>7.827333333333333</v>
      </c>
      <c r="N113" s="16">
        <v>6.9319999999999995</v>
      </c>
      <c r="O113" s="20">
        <v>0.06533333333333334</v>
      </c>
      <c r="P113" s="16">
        <v>12.805</v>
      </c>
      <c r="Q113" s="19">
        <v>0.062</v>
      </c>
      <c r="R113" s="16">
        <v>1.8073333333333335</v>
      </c>
      <c r="S113" s="16">
        <v>54.352666666666664</v>
      </c>
      <c r="T113" s="20" t="s">
        <v>45</v>
      </c>
      <c r="U113" s="19">
        <v>0.09333333333333334</v>
      </c>
      <c r="V113" s="38" t="s">
        <v>44</v>
      </c>
      <c r="W113" s="38"/>
      <c r="X113" s="38"/>
      <c r="Y113" s="20">
        <v>0.03</v>
      </c>
      <c r="Z113" s="20" t="s">
        <v>45</v>
      </c>
      <c r="AA113" s="20" t="s">
        <v>45</v>
      </c>
      <c r="AB113" s="20" t="s">
        <v>45</v>
      </c>
      <c r="AC113" s="19">
        <v>5.566666666666666</v>
      </c>
    </row>
    <row r="114">
      <c r="A114" s="37">
        <f t="shared" si="2"/>
        <v>113</v>
      </c>
      <c r="B114" s="17" t="s">
        <v>109</v>
      </c>
      <c r="C114" s="18" t="s">
        <v>159</v>
      </c>
      <c r="D114" s="19">
        <v>94.83666666666666</v>
      </c>
      <c r="E114" s="16">
        <v>16.97891884057972</v>
      </c>
      <c r="F114" s="16">
        <v>71.03979642898555</v>
      </c>
      <c r="G114" s="19">
        <v>0.6992753623188407</v>
      </c>
      <c r="H114" s="19">
        <v>0.06</v>
      </c>
      <c r="I114" s="38" t="s">
        <v>44</v>
      </c>
      <c r="J114" s="19">
        <v>4.137391304347834</v>
      </c>
      <c r="K114" s="19">
        <v>1.28</v>
      </c>
      <c r="L114" s="19">
        <v>0.26666666666666666</v>
      </c>
      <c r="M114" s="16">
        <v>11.506666666666668</v>
      </c>
      <c r="N114" s="16">
        <v>7.226666666666667</v>
      </c>
      <c r="O114" s="20">
        <v>0.08</v>
      </c>
      <c r="P114" s="16">
        <v>17.743333333333332</v>
      </c>
      <c r="Q114" s="19">
        <v>0.17</v>
      </c>
      <c r="R114" s="16" t="s">
        <v>45</v>
      </c>
      <c r="S114" s="16">
        <v>125.99</v>
      </c>
      <c r="T114" s="20">
        <v>0.03</v>
      </c>
      <c r="U114" s="19">
        <v>0.10333333333333335</v>
      </c>
      <c r="V114" s="38" t="s">
        <v>44</v>
      </c>
      <c r="W114" s="38" t="s">
        <v>54</v>
      </c>
      <c r="X114" s="38" t="s">
        <v>54</v>
      </c>
      <c r="Y114" s="20" t="s">
        <v>45</v>
      </c>
      <c r="Z114" s="20" t="s">
        <v>45</v>
      </c>
      <c r="AA114" s="20" t="s">
        <v>45</v>
      </c>
      <c r="AB114" s="20" t="s">
        <v>45</v>
      </c>
      <c r="AC114" s="19">
        <v>10.613333333333333</v>
      </c>
    </row>
    <row r="115">
      <c r="A115" s="37">
        <f t="shared" si="2"/>
        <v>114</v>
      </c>
      <c r="B115" s="17" t="s">
        <v>109</v>
      </c>
      <c r="C115" s="18" t="s">
        <v>160</v>
      </c>
      <c r="D115" s="19">
        <v>10.63</v>
      </c>
      <c r="E115" s="16">
        <v>309.0707468044758</v>
      </c>
      <c r="F115" s="16">
        <v>1293.1520046299268</v>
      </c>
      <c r="G115" s="19">
        <v>20.875</v>
      </c>
      <c r="H115" s="19">
        <v>10.386666666666668</v>
      </c>
      <c r="I115" s="38" t="s">
        <v>44</v>
      </c>
      <c r="J115" s="19">
        <v>47.955</v>
      </c>
      <c r="K115" s="19">
        <v>37.29</v>
      </c>
      <c r="L115" s="19">
        <v>10.153333333333334</v>
      </c>
      <c r="M115" s="16">
        <v>783.8136666666666</v>
      </c>
      <c r="N115" s="16">
        <v>392.78833333333336</v>
      </c>
      <c r="O115" s="20">
        <v>10.479666666666667</v>
      </c>
      <c r="P115" s="16">
        <v>388.0636666666667</v>
      </c>
      <c r="Q115" s="19">
        <v>81.43133333333334</v>
      </c>
      <c r="R115" s="16">
        <v>18.255333333333333</v>
      </c>
      <c r="S115" s="16">
        <v>3222.7656666666667</v>
      </c>
      <c r="T115" s="20">
        <v>4.093333333333333</v>
      </c>
      <c r="U115" s="19">
        <v>4.700666666666667</v>
      </c>
      <c r="V115" s="38" t="s">
        <v>44</v>
      </c>
      <c r="W115" s="38"/>
      <c r="X115" s="38"/>
      <c r="Y115" s="20">
        <v>0.09666666666666668</v>
      </c>
      <c r="Z115" s="20">
        <v>0.11333333333333333</v>
      </c>
      <c r="AA115" s="20">
        <v>0.09333333333333334</v>
      </c>
      <c r="AB115" s="20" t="s">
        <v>45</v>
      </c>
      <c r="AC115" s="19">
        <v>40.77333333333333</v>
      </c>
    </row>
    <row r="116">
      <c r="A116" s="37">
        <f t="shared" si="2"/>
        <v>115</v>
      </c>
      <c r="B116" s="17" t="s">
        <v>109</v>
      </c>
      <c r="C116" s="18" t="s">
        <v>161</v>
      </c>
      <c r="D116" s="19">
        <v>90.9</v>
      </c>
      <c r="E116" s="16">
        <v>27.05669710144928</v>
      </c>
      <c r="F116" s="16">
        <v>113.2052206724638</v>
      </c>
      <c r="G116" s="19">
        <v>2.873188405797101</v>
      </c>
      <c r="H116" s="19">
        <v>0.5466666666666667</v>
      </c>
      <c r="I116" s="38" t="s">
        <v>44</v>
      </c>
      <c r="J116" s="19">
        <v>4.333478260869559</v>
      </c>
      <c r="K116" s="19">
        <v>3.12</v>
      </c>
      <c r="L116" s="19">
        <v>1.3466666666666667</v>
      </c>
      <c r="M116" s="16">
        <v>130.86599999999999</v>
      </c>
      <c r="N116" s="16">
        <v>34.656666666666666</v>
      </c>
      <c r="O116" s="20">
        <v>1.0166666666666666</v>
      </c>
      <c r="P116" s="16">
        <v>48.666999999999994</v>
      </c>
      <c r="Q116" s="19">
        <v>0.45366666666666666</v>
      </c>
      <c r="R116" s="16">
        <v>6.171</v>
      </c>
      <c r="S116" s="16">
        <v>403.4466666666667</v>
      </c>
      <c r="T116" s="20">
        <v>0.06</v>
      </c>
      <c r="U116" s="19">
        <v>0.39666666666666667</v>
      </c>
      <c r="V116" s="38" t="s">
        <v>44</v>
      </c>
      <c r="W116" s="34">
        <v>496.0</v>
      </c>
      <c r="X116" s="39">
        <v>248.0</v>
      </c>
      <c r="Y116" s="20">
        <v>0.2</v>
      </c>
      <c r="Z116" s="20">
        <v>0.31</v>
      </c>
      <c r="AA116" s="20">
        <v>0.06333333333333334</v>
      </c>
      <c r="AB116" s="20">
        <v>2.29</v>
      </c>
      <c r="AC116" s="19">
        <v>96.68333333333332</v>
      </c>
    </row>
    <row r="117">
      <c r="A117" s="37">
        <f t="shared" si="2"/>
        <v>116</v>
      </c>
      <c r="B117" s="17" t="s">
        <v>109</v>
      </c>
      <c r="C117" s="18" t="s">
        <v>162</v>
      </c>
      <c r="D117" s="19">
        <v>81.52733333333333</v>
      </c>
      <c r="E117" s="16">
        <v>90.34481542611123</v>
      </c>
      <c r="F117" s="16">
        <v>378.0027077428494</v>
      </c>
      <c r="G117" s="19">
        <v>1.6666666666666667</v>
      </c>
      <c r="H117" s="19">
        <v>6.594</v>
      </c>
      <c r="I117" s="38" t="s">
        <v>44</v>
      </c>
      <c r="J117" s="19">
        <v>8.707666666666668</v>
      </c>
      <c r="K117" s="19">
        <v>5.7363333333333335</v>
      </c>
      <c r="L117" s="19">
        <v>1.5043333333333333</v>
      </c>
      <c r="M117" s="26">
        <v>177.33233333333337</v>
      </c>
      <c r="N117" s="26">
        <v>26.204666666666668</v>
      </c>
      <c r="O117" s="24">
        <v>0.12333333333333334</v>
      </c>
      <c r="P117" s="26">
        <v>33.406666666666666</v>
      </c>
      <c r="Q117" s="27">
        <v>0.49533333333333335</v>
      </c>
      <c r="R117" s="26">
        <v>11.446666666666667</v>
      </c>
      <c r="S117" s="26">
        <v>314.88899999999995</v>
      </c>
      <c r="T117" s="24">
        <v>0.02033333333333333</v>
      </c>
      <c r="U117" s="27">
        <v>0.19366666666666665</v>
      </c>
      <c r="V117" s="38" t="s">
        <v>44</v>
      </c>
      <c r="W117" s="34">
        <v>384.0</v>
      </c>
      <c r="X117" s="39">
        <v>192.0</v>
      </c>
      <c r="Y117" s="20" t="s">
        <v>45</v>
      </c>
      <c r="Z117" s="20">
        <v>0.05</v>
      </c>
      <c r="AA117" s="20">
        <v>0.07</v>
      </c>
      <c r="AB117" s="20" t="s">
        <v>45</v>
      </c>
      <c r="AC117" s="19">
        <v>76.94333333333334</v>
      </c>
    </row>
    <row r="118">
      <c r="A118" s="37">
        <f t="shared" si="2"/>
        <v>117</v>
      </c>
      <c r="B118" s="17" t="s">
        <v>109</v>
      </c>
      <c r="C118" s="18" t="s">
        <v>163</v>
      </c>
      <c r="D118" s="19">
        <v>92.77</v>
      </c>
      <c r="E118" s="16">
        <v>22.56334927536229</v>
      </c>
      <c r="F118" s="16">
        <v>94.40505336811583</v>
      </c>
      <c r="G118" s="19">
        <v>1.9057971014492752</v>
      </c>
      <c r="H118" s="19">
        <v>0.21333333333333335</v>
      </c>
      <c r="I118" s="38" t="s">
        <v>44</v>
      </c>
      <c r="J118" s="19">
        <v>4.517536231884062</v>
      </c>
      <c r="K118" s="19">
        <v>2.35</v>
      </c>
      <c r="L118" s="19">
        <v>0.5933333333333333</v>
      </c>
      <c r="M118" s="16">
        <v>17.82</v>
      </c>
      <c r="N118" s="16">
        <v>11.993333333333334</v>
      </c>
      <c r="O118" s="20">
        <v>0.16</v>
      </c>
      <c r="P118" s="16">
        <v>57.08</v>
      </c>
      <c r="Q118" s="19">
        <v>0.5333333333333333</v>
      </c>
      <c r="R118" s="16">
        <v>3.436666666666666</v>
      </c>
      <c r="S118" s="16">
        <v>256.0133333333333</v>
      </c>
      <c r="T118" s="20">
        <v>0.03</v>
      </c>
      <c r="U118" s="19">
        <v>0.3133333333333333</v>
      </c>
      <c r="V118" s="38" t="s">
        <v>44</v>
      </c>
      <c r="W118" s="16">
        <v>2.0</v>
      </c>
      <c r="X118" s="38">
        <v>1.0</v>
      </c>
      <c r="Y118" s="20">
        <v>0.03</v>
      </c>
      <c r="Z118" s="20">
        <v>0.09333333333333334</v>
      </c>
      <c r="AA118" s="20">
        <v>0.1</v>
      </c>
      <c r="AB118" s="20" t="s">
        <v>45</v>
      </c>
      <c r="AC118" s="19">
        <v>36.05</v>
      </c>
    </row>
    <row r="119">
      <c r="A119" s="37">
        <f t="shared" si="2"/>
        <v>118</v>
      </c>
      <c r="B119" s="17" t="s">
        <v>109</v>
      </c>
      <c r="C119" s="18" t="s">
        <v>164</v>
      </c>
      <c r="D119" s="19">
        <v>94.33833333333332</v>
      </c>
      <c r="E119" s="16">
        <v>19.114140614728182</v>
      </c>
      <c r="F119" s="16">
        <v>79.97356433202272</v>
      </c>
      <c r="G119" s="19">
        <v>1.2395833333333333</v>
      </c>
      <c r="H119" s="19">
        <v>0.26933333333333337</v>
      </c>
      <c r="I119" s="38" t="s">
        <v>44</v>
      </c>
      <c r="J119" s="19">
        <v>3.8754166666666765</v>
      </c>
      <c r="K119" s="19">
        <v>2.130333333333333</v>
      </c>
      <c r="L119" s="19">
        <v>0.2773333333333334</v>
      </c>
      <c r="M119" s="16">
        <v>16.144333333333332</v>
      </c>
      <c r="N119" s="16">
        <v>5.4446666666666665</v>
      </c>
      <c r="O119" s="20">
        <v>0.102</v>
      </c>
      <c r="P119" s="16">
        <v>25.43166666666667</v>
      </c>
      <c r="Q119" s="19">
        <v>0.13033333333333333</v>
      </c>
      <c r="R119" s="26">
        <v>1.7876666666666665</v>
      </c>
      <c r="S119" s="16">
        <v>80.492</v>
      </c>
      <c r="T119" s="20" t="s">
        <v>45</v>
      </c>
      <c r="U119" s="19">
        <v>0.259</v>
      </c>
      <c r="V119" s="38" t="s">
        <v>44</v>
      </c>
      <c r="W119" s="38"/>
      <c r="X119" s="38"/>
      <c r="Y119" s="20">
        <v>0.03666666666666667</v>
      </c>
      <c r="Z119" s="20" t="s">
        <v>45</v>
      </c>
      <c r="AA119" s="20" t="s">
        <v>45</v>
      </c>
      <c r="AB119" s="20" t="s">
        <v>45</v>
      </c>
      <c r="AC119" s="19">
        <v>23.69666666666667</v>
      </c>
    </row>
    <row r="120">
      <c r="A120" s="37">
        <f t="shared" si="2"/>
        <v>119</v>
      </c>
      <c r="B120" s="17" t="s">
        <v>109</v>
      </c>
      <c r="C120" s="18" t="s">
        <v>165</v>
      </c>
      <c r="D120" s="19">
        <v>94.03</v>
      </c>
      <c r="E120" s="16">
        <v>16.095694202898525</v>
      </c>
      <c r="F120" s="16">
        <v>67.34438454492744</v>
      </c>
      <c r="G120" s="19">
        <v>1.996376811594203</v>
      </c>
      <c r="H120" s="19">
        <v>0.24333333333333332</v>
      </c>
      <c r="I120" s="38" t="s">
        <v>44</v>
      </c>
      <c r="J120" s="19">
        <v>2.5736231884057963</v>
      </c>
      <c r="K120" s="19">
        <v>2.1</v>
      </c>
      <c r="L120" s="19">
        <v>1.1566666666666665</v>
      </c>
      <c r="M120" s="16">
        <v>97.50666666666667</v>
      </c>
      <c r="N120" s="16">
        <v>81.64333333333333</v>
      </c>
      <c r="O120" s="20">
        <v>0.71</v>
      </c>
      <c r="P120" s="16">
        <v>25.433333333333334</v>
      </c>
      <c r="Q120" s="19">
        <v>0.35733333333333334</v>
      </c>
      <c r="R120" s="16">
        <v>17.094833333333334</v>
      </c>
      <c r="S120" s="16">
        <v>336.00666666666666</v>
      </c>
      <c r="T120" s="20">
        <v>0.06</v>
      </c>
      <c r="U120" s="19">
        <v>0.2733333333333334</v>
      </c>
      <c r="V120" s="38" t="s">
        <v>44</v>
      </c>
      <c r="W120" s="39">
        <v>484.0</v>
      </c>
      <c r="X120" s="39">
        <v>242.0</v>
      </c>
      <c r="Y120" s="20">
        <v>0.09666666666666668</v>
      </c>
      <c r="Z120" s="20">
        <v>0.20666666666666667</v>
      </c>
      <c r="AA120" s="20">
        <v>0.06</v>
      </c>
      <c r="AB120" s="20" t="s">
        <v>45</v>
      </c>
      <c r="AC120" s="19">
        <v>2.42</v>
      </c>
    </row>
    <row r="121">
      <c r="A121" s="37">
        <f t="shared" si="2"/>
        <v>120</v>
      </c>
      <c r="B121" s="17" t="s">
        <v>109</v>
      </c>
      <c r="C121" s="18" t="s">
        <v>166</v>
      </c>
      <c r="D121" s="19">
        <v>86.573</v>
      </c>
      <c r="E121" s="16">
        <v>67.25365175066395</v>
      </c>
      <c r="F121" s="16">
        <v>281.38927892477795</v>
      </c>
      <c r="G121" s="19">
        <v>2.71875</v>
      </c>
      <c r="H121" s="19">
        <v>5.434666666666668</v>
      </c>
      <c r="I121" s="38" t="s">
        <v>44</v>
      </c>
      <c r="J121" s="19">
        <v>4.238583333333339</v>
      </c>
      <c r="K121" s="19">
        <v>2.518333333333333</v>
      </c>
      <c r="L121" s="19">
        <v>1.035</v>
      </c>
      <c r="M121" s="26">
        <v>112.38233333333334</v>
      </c>
      <c r="N121" s="26">
        <v>122.71233333333333</v>
      </c>
      <c r="O121" s="24">
        <v>0.6133333333333333</v>
      </c>
      <c r="P121" s="26">
        <v>33.50566666666666</v>
      </c>
      <c r="Q121" s="27">
        <v>0.6493333333333334</v>
      </c>
      <c r="R121" s="26">
        <v>47.02433333333334</v>
      </c>
      <c r="S121" s="26">
        <v>149.22566666666668</v>
      </c>
      <c r="T121" s="24">
        <v>0.03666666666666666</v>
      </c>
      <c r="U121" s="19">
        <v>0.5926666666666667</v>
      </c>
      <c r="V121" s="38" t="s">
        <v>44</v>
      </c>
      <c r="W121" s="38">
        <v>623.8333333333333</v>
      </c>
      <c r="X121" s="16">
        <v>311.91666666666663</v>
      </c>
      <c r="Y121" s="20">
        <v>0.08333333333333333</v>
      </c>
      <c r="Z121" s="20">
        <v>0.12666666666666668</v>
      </c>
      <c r="AA121" s="20">
        <v>0.13333333333333333</v>
      </c>
      <c r="AB121" s="20" t="s">
        <v>45</v>
      </c>
      <c r="AC121" s="19">
        <v>5.266666666666667</v>
      </c>
    </row>
    <row r="122">
      <c r="A122" s="37">
        <f t="shared" si="2"/>
        <v>121</v>
      </c>
      <c r="B122" s="17" t="s">
        <v>109</v>
      </c>
      <c r="C122" s="18" t="s">
        <v>167</v>
      </c>
      <c r="D122" s="19">
        <v>9.386666666666665</v>
      </c>
      <c r="E122" s="16">
        <v>360.8696985507246</v>
      </c>
      <c r="F122" s="16">
        <v>1509.8788187362318</v>
      </c>
      <c r="G122" s="19">
        <v>1.5543478260869565</v>
      </c>
      <c r="H122" s="19">
        <v>0.27666666666666667</v>
      </c>
      <c r="I122" s="38" t="s">
        <v>44</v>
      </c>
      <c r="J122" s="19">
        <v>87.89898550724637</v>
      </c>
      <c r="K122" s="19">
        <v>6.39</v>
      </c>
      <c r="L122" s="19">
        <v>0.8833333333333333</v>
      </c>
      <c r="M122" s="16">
        <v>64.87333333333333</v>
      </c>
      <c r="N122" s="16">
        <v>37.0</v>
      </c>
      <c r="O122" s="20" t="s">
        <v>45</v>
      </c>
      <c r="P122" s="16">
        <v>41.61</v>
      </c>
      <c r="Q122" s="19">
        <v>1.0933333333333335</v>
      </c>
      <c r="R122" s="16">
        <v>1.0233333333333332</v>
      </c>
      <c r="S122" s="16">
        <v>340.13</v>
      </c>
      <c r="T122" s="20">
        <v>0.08</v>
      </c>
      <c r="U122" s="19">
        <v>0.39333333333333337</v>
      </c>
      <c r="V122" s="38" t="s">
        <v>44</v>
      </c>
      <c r="W122" s="38"/>
      <c r="X122" s="38"/>
      <c r="Y122" s="20">
        <v>0.1366666666666667</v>
      </c>
      <c r="Z122" s="20" t="s">
        <v>45</v>
      </c>
      <c r="AA122" s="20">
        <v>0.04</v>
      </c>
      <c r="AB122" s="20" t="s">
        <v>45</v>
      </c>
      <c r="AC122" s="19" t="s">
        <v>45</v>
      </c>
    </row>
    <row r="123">
      <c r="A123" s="37">
        <f t="shared" si="2"/>
        <v>122</v>
      </c>
      <c r="B123" s="17" t="s">
        <v>109</v>
      </c>
      <c r="C123" s="18" t="s">
        <v>168</v>
      </c>
      <c r="D123" s="19">
        <v>8.34</v>
      </c>
      <c r="E123" s="16">
        <v>365.268975</v>
      </c>
      <c r="F123" s="16">
        <v>1528.2853914000002</v>
      </c>
      <c r="G123" s="19">
        <v>1.2291666666666667</v>
      </c>
      <c r="H123" s="19">
        <v>0.2866666666666667</v>
      </c>
      <c r="I123" s="38" t="s">
        <v>44</v>
      </c>
      <c r="J123" s="19">
        <v>89.19416666666666</v>
      </c>
      <c r="K123" s="19">
        <v>6.54</v>
      </c>
      <c r="L123" s="19">
        <v>0.95</v>
      </c>
      <c r="M123" s="16">
        <v>75.52733333333333</v>
      </c>
      <c r="N123" s="16">
        <v>40.01266666666667</v>
      </c>
      <c r="O123" s="20">
        <v>0.36633333333333334</v>
      </c>
      <c r="P123" s="16">
        <v>38.626</v>
      </c>
      <c r="Q123" s="19">
        <v>1.1936666666666664</v>
      </c>
      <c r="R123" s="16">
        <v>10.31</v>
      </c>
      <c r="S123" s="16">
        <v>327.735</v>
      </c>
      <c r="T123" s="20" t="s">
        <v>45</v>
      </c>
      <c r="U123" s="19">
        <v>0.36</v>
      </c>
      <c r="V123" s="38" t="s">
        <v>44</v>
      </c>
      <c r="W123" s="38"/>
      <c r="X123" s="38"/>
      <c r="Y123" s="20" t="s">
        <v>45</v>
      </c>
      <c r="Z123" s="20" t="s">
        <v>45</v>
      </c>
      <c r="AA123" s="20">
        <v>0.8066666666666666</v>
      </c>
      <c r="AB123" s="20" t="s">
        <v>45</v>
      </c>
      <c r="AC123" s="27" t="s">
        <v>45</v>
      </c>
    </row>
    <row r="124">
      <c r="A124" s="37">
        <f t="shared" si="2"/>
        <v>123</v>
      </c>
      <c r="B124" s="17" t="s">
        <v>109</v>
      </c>
      <c r="C124" s="41" t="s">
        <v>169</v>
      </c>
      <c r="D124" s="30">
        <v>9.801</v>
      </c>
      <c r="E124" s="16">
        <v>360.17977487993244</v>
      </c>
      <c r="F124" s="16">
        <v>1506.9921780976374</v>
      </c>
      <c r="G124" s="19">
        <v>1.6166666666666667</v>
      </c>
      <c r="H124" s="30">
        <v>0.46900000000000003</v>
      </c>
      <c r="I124" s="37" t="s">
        <v>44</v>
      </c>
      <c r="J124" s="19">
        <v>87.28533333333334</v>
      </c>
      <c r="K124" s="36">
        <v>4.24</v>
      </c>
      <c r="L124" s="30">
        <v>0.828</v>
      </c>
      <c r="M124" s="31">
        <v>41.39566666666666</v>
      </c>
      <c r="N124" s="31">
        <v>27.486666666666665</v>
      </c>
      <c r="O124" s="32">
        <v>0.16266666666666665</v>
      </c>
      <c r="P124" s="31">
        <v>32.63966666666666</v>
      </c>
      <c r="Q124" s="30">
        <v>1.433</v>
      </c>
      <c r="R124" s="31">
        <v>3.607666666666667</v>
      </c>
      <c r="S124" s="31">
        <v>337.76433333333335</v>
      </c>
      <c r="T124" s="32">
        <v>0.06966666666666667</v>
      </c>
      <c r="U124" s="30">
        <v>0.337</v>
      </c>
      <c r="V124" s="37" t="s">
        <v>44</v>
      </c>
      <c r="W124" s="31"/>
      <c r="X124" s="31"/>
      <c r="Y124" s="32">
        <v>0.09333333333333334</v>
      </c>
      <c r="Z124" s="32" t="s">
        <v>45</v>
      </c>
      <c r="AA124" s="32" t="s">
        <v>45</v>
      </c>
      <c r="AB124" s="32" t="s">
        <v>45</v>
      </c>
      <c r="AC124" s="36" t="s">
        <v>45</v>
      </c>
    </row>
    <row r="125">
      <c r="A125" s="37">
        <f t="shared" si="2"/>
        <v>124</v>
      </c>
      <c r="B125" s="17" t="s">
        <v>109</v>
      </c>
      <c r="C125" s="18" t="s">
        <v>170</v>
      </c>
      <c r="D125" s="19">
        <v>17.766666666666666</v>
      </c>
      <c r="E125" s="16">
        <v>330.85055833333337</v>
      </c>
      <c r="F125" s="16">
        <v>1384.2787360666669</v>
      </c>
      <c r="G125" s="19">
        <v>0.5208333333333333</v>
      </c>
      <c r="H125" s="19">
        <v>0.2833333333333334</v>
      </c>
      <c r="I125" s="38" t="s">
        <v>44</v>
      </c>
      <c r="J125" s="19">
        <v>81.14916666666667</v>
      </c>
      <c r="K125" s="19">
        <v>0.6466666666666666</v>
      </c>
      <c r="L125" s="19">
        <v>0.28</v>
      </c>
      <c r="M125" s="16">
        <v>11.889000000000001</v>
      </c>
      <c r="N125" s="16">
        <v>3.017</v>
      </c>
      <c r="O125" s="20" t="s">
        <v>45</v>
      </c>
      <c r="P125" s="16">
        <v>60.385</v>
      </c>
      <c r="Q125" s="19">
        <v>0.107</v>
      </c>
      <c r="R125" s="16">
        <v>2.449</v>
      </c>
      <c r="S125" s="16">
        <v>48.127</v>
      </c>
      <c r="T125" s="20" t="s">
        <v>45</v>
      </c>
      <c r="U125" s="19" t="s">
        <v>45</v>
      </c>
      <c r="V125" s="38" t="s">
        <v>44</v>
      </c>
      <c r="W125" s="38"/>
      <c r="X125" s="38"/>
      <c r="Y125" s="20">
        <v>0.03</v>
      </c>
      <c r="Z125" s="20" t="s">
        <v>45</v>
      </c>
      <c r="AA125" s="20" t="s">
        <v>45</v>
      </c>
      <c r="AB125" s="20" t="s">
        <v>45</v>
      </c>
      <c r="AC125" s="19" t="s">
        <v>45</v>
      </c>
    </row>
    <row r="126">
      <c r="A126" s="37">
        <f t="shared" si="2"/>
        <v>125</v>
      </c>
      <c r="B126" s="17" t="s">
        <v>109</v>
      </c>
      <c r="C126" s="18" t="s">
        <v>171</v>
      </c>
      <c r="D126" s="19">
        <v>87.48133333333334</v>
      </c>
      <c r="E126" s="16">
        <v>38.723236375411325</v>
      </c>
      <c r="F126" s="16">
        <v>162.01802099472098</v>
      </c>
      <c r="G126" s="19">
        <v>4.166666666666666</v>
      </c>
      <c r="H126" s="19">
        <v>0.10266666666666667</v>
      </c>
      <c r="I126" s="16" t="s">
        <v>44</v>
      </c>
      <c r="J126" s="19">
        <v>7.758333333333329</v>
      </c>
      <c r="K126" s="19">
        <v>1.966</v>
      </c>
      <c r="L126" s="19">
        <v>0.49099999999999994</v>
      </c>
      <c r="M126" s="16">
        <v>14.482666666666667</v>
      </c>
      <c r="N126" s="16">
        <v>25.126</v>
      </c>
      <c r="O126" s="20">
        <v>0.18699999999999997</v>
      </c>
      <c r="P126" s="26">
        <v>74.75233333333334</v>
      </c>
      <c r="Q126" s="19">
        <v>0.8203333333333335</v>
      </c>
      <c r="R126" s="26">
        <v>1.7930000000000001</v>
      </c>
      <c r="S126" s="16">
        <v>189.21533333333332</v>
      </c>
      <c r="T126" s="20">
        <v>0.1723333333333333</v>
      </c>
      <c r="U126" s="19">
        <v>0.5713333333333332</v>
      </c>
      <c r="V126" s="16" t="s">
        <v>44</v>
      </c>
      <c r="W126" s="16"/>
      <c r="X126" s="16"/>
      <c r="Y126" s="20" t="s">
        <v>45</v>
      </c>
      <c r="Z126" s="20">
        <v>0.036666666666666674</v>
      </c>
      <c r="AA126" s="20">
        <v>0.1466666666666667</v>
      </c>
      <c r="AB126" s="20" t="s">
        <v>45</v>
      </c>
      <c r="AC126" s="19">
        <v>12.0</v>
      </c>
    </row>
    <row r="127">
      <c r="A127" s="37">
        <f t="shared" si="2"/>
        <v>126</v>
      </c>
      <c r="B127" s="17" t="s">
        <v>109</v>
      </c>
      <c r="C127" s="18" t="s">
        <v>172</v>
      </c>
      <c r="D127" s="19">
        <v>73.31333333333333</v>
      </c>
      <c r="E127" s="16">
        <v>96.69983188405796</v>
      </c>
      <c r="F127" s="16">
        <v>404.5920966028985</v>
      </c>
      <c r="G127" s="19">
        <v>2.0507246376811596</v>
      </c>
      <c r="H127" s="19">
        <v>0.21333333333333335</v>
      </c>
      <c r="I127" s="38" t="s">
        <v>44</v>
      </c>
      <c r="J127" s="19">
        <v>23.23260869565217</v>
      </c>
      <c r="K127" s="19">
        <v>1.6533333333333333</v>
      </c>
      <c r="L127" s="19">
        <v>1.19</v>
      </c>
      <c r="M127" s="16">
        <v>11.796666666666667</v>
      </c>
      <c r="N127" s="16">
        <v>28.763333333333332</v>
      </c>
      <c r="O127" s="20">
        <v>0.15333333333333332</v>
      </c>
      <c r="P127" s="16">
        <v>64.72333333333333</v>
      </c>
      <c r="Q127" s="19">
        <v>0.36</v>
      </c>
      <c r="R127" s="16" t="s">
        <v>45</v>
      </c>
      <c r="S127" s="16">
        <v>567.7433333333333</v>
      </c>
      <c r="T127" s="20">
        <v>0.17</v>
      </c>
      <c r="U127" s="19">
        <v>0.3</v>
      </c>
      <c r="V127" s="38" t="s">
        <v>44</v>
      </c>
      <c r="W127" s="38"/>
      <c r="X127" s="38"/>
      <c r="Y127" s="20">
        <v>0.08</v>
      </c>
      <c r="Z127" s="20" t="s">
        <v>45</v>
      </c>
      <c r="AA127" s="20">
        <v>0.10666666666666667</v>
      </c>
      <c r="AB127" s="20" t="s">
        <v>45</v>
      </c>
      <c r="AC127" s="19">
        <v>5.623333333333334</v>
      </c>
    </row>
    <row r="128">
      <c r="A128" s="37">
        <f t="shared" si="2"/>
        <v>127</v>
      </c>
      <c r="B128" s="17" t="s">
        <v>109</v>
      </c>
      <c r="C128" s="18" t="s">
        <v>173</v>
      </c>
      <c r="D128" s="19">
        <v>91.63</v>
      </c>
      <c r="E128" s="16">
        <v>27.36514347826087</v>
      </c>
      <c r="F128" s="16">
        <v>114.49576031304348</v>
      </c>
      <c r="G128" s="19">
        <v>1.4021739130434783</v>
      </c>
      <c r="H128" s="19">
        <v>0.22</v>
      </c>
      <c r="I128" s="38" t="s">
        <v>44</v>
      </c>
      <c r="J128" s="19">
        <v>6.191159420289859</v>
      </c>
      <c r="K128" s="19">
        <v>4.826666666666667</v>
      </c>
      <c r="L128" s="19">
        <v>0.5566666666666668</v>
      </c>
      <c r="M128" s="16">
        <v>19.97</v>
      </c>
      <c r="N128" s="16">
        <v>20.62666666666667</v>
      </c>
      <c r="O128" s="20">
        <v>0.14</v>
      </c>
      <c r="P128" s="16">
        <v>29.02</v>
      </c>
      <c r="Q128" s="19">
        <v>0.33666666666666667</v>
      </c>
      <c r="R128" s="16" t="s">
        <v>45</v>
      </c>
      <c r="S128" s="16">
        <v>212.95</v>
      </c>
      <c r="T128" s="20">
        <v>0.07</v>
      </c>
      <c r="U128" s="19">
        <v>0.14</v>
      </c>
      <c r="V128" s="38" t="s">
        <v>44</v>
      </c>
      <c r="W128" s="38">
        <v>12.666666666666666</v>
      </c>
      <c r="X128" s="38">
        <v>6.333333333333333</v>
      </c>
      <c r="Y128" s="20">
        <v>0.07</v>
      </c>
      <c r="Z128" s="20">
        <v>0.04</v>
      </c>
      <c r="AA128" s="20" t="s">
        <v>45</v>
      </c>
      <c r="AB128" s="20" t="s">
        <v>45</v>
      </c>
      <c r="AC128" s="19">
        <v>6.793333333333333</v>
      </c>
    </row>
    <row r="129">
      <c r="A129" s="37">
        <f t="shared" si="2"/>
        <v>128</v>
      </c>
      <c r="B129" s="17" t="s">
        <v>109</v>
      </c>
      <c r="C129" s="18" t="s">
        <v>174</v>
      </c>
      <c r="D129" s="19">
        <v>66.63533333333334</v>
      </c>
      <c r="E129" s="16">
        <v>125.81163499999998</v>
      </c>
      <c r="F129" s="16">
        <v>526.3958808399999</v>
      </c>
      <c r="G129" s="19">
        <v>4.4125</v>
      </c>
      <c r="H129" s="19">
        <v>3.9096666666666664</v>
      </c>
      <c r="I129" s="38" t="s">
        <v>44</v>
      </c>
      <c r="J129" s="19">
        <v>23.059166666666663</v>
      </c>
      <c r="K129" s="19">
        <v>23.921333333333337</v>
      </c>
      <c r="L129" s="19">
        <v>1.9833333333333332</v>
      </c>
      <c r="M129" s="16">
        <v>151.017</v>
      </c>
      <c r="N129" s="16">
        <v>65.323</v>
      </c>
      <c r="O129" s="20">
        <v>0.5219999999999999</v>
      </c>
      <c r="P129" s="16">
        <v>155.12266666666667</v>
      </c>
      <c r="Q129" s="19">
        <v>0.9460000000000001</v>
      </c>
      <c r="R129" s="16">
        <v>0.7709999999999999</v>
      </c>
      <c r="S129" s="16">
        <v>619.3969999999999</v>
      </c>
      <c r="T129" s="20">
        <v>1.1620000000000001</v>
      </c>
      <c r="U129" s="19">
        <v>0.6336666666666667</v>
      </c>
      <c r="V129" s="38" t="s">
        <v>44</v>
      </c>
      <c r="W129" s="38"/>
      <c r="X129" s="38"/>
      <c r="Y129" s="20">
        <v>0.13</v>
      </c>
      <c r="Z129" s="20">
        <v>0.02</v>
      </c>
      <c r="AA129" s="20">
        <v>0.20333333333333337</v>
      </c>
      <c r="AB129" s="20" t="s">
        <v>45</v>
      </c>
      <c r="AC129" s="19">
        <v>13.833333333333334</v>
      </c>
    </row>
    <row r="130">
      <c r="A130" s="37">
        <f t="shared" si="2"/>
        <v>129</v>
      </c>
      <c r="B130" s="17" t="s">
        <v>109</v>
      </c>
      <c r="C130" s="18" t="s">
        <v>175</v>
      </c>
      <c r="D130" s="19">
        <v>68.68666666666667</v>
      </c>
      <c r="E130" s="16">
        <v>125.35825000000003</v>
      </c>
      <c r="F130" s="16">
        <v>524.4989180000001</v>
      </c>
      <c r="G130" s="19">
        <v>0.575</v>
      </c>
      <c r="H130" s="19">
        <v>0.29833333333333334</v>
      </c>
      <c r="I130" s="38" t="s">
        <v>44</v>
      </c>
      <c r="J130" s="19">
        <v>30.09</v>
      </c>
      <c r="K130" s="19">
        <v>1.5566666666666666</v>
      </c>
      <c r="L130" s="19">
        <v>0.35</v>
      </c>
      <c r="M130" s="16">
        <v>18.628333333333334</v>
      </c>
      <c r="N130" s="16">
        <v>26.81566666666667</v>
      </c>
      <c r="O130" s="20">
        <v>0.06366666666666666</v>
      </c>
      <c r="P130" s="16">
        <v>22.41033333333333</v>
      </c>
      <c r="Q130" s="27">
        <v>0.07466666666666666</v>
      </c>
      <c r="R130" s="16">
        <v>0.9066666666666666</v>
      </c>
      <c r="S130" s="16">
        <v>100.36233333333332</v>
      </c>
      <c r="T130" s="20">
        <v>0.014</v>
      </c>
      <c r="U130" s="19">
        <v>0.1743333333333333</v>
      </c>
      <c r="V130" s="38" t="s">
        <v>44</v>
      </c>
      <c r="W130" s="38"/>
      <c r="X130" s="38"/>
      <c r="Y130" s="20">
        <v>0.06</v>
      </c>
      <c r="Z130" s="20" t="s">
        <v>45</v>
      </c>
      <c r="AA130" s="20">
        <v>0.03</v>
      </c>
      <c r="AB130" s="20" t="s">
        <v>45</v>
      </c>
      <c r="AC130" s="19">
        <v>11.066666666666668</v>
      </c>
    </row>
    <row r="131">
      <c r="A131" s="37">
        <f t="shared" si="2"/>
        <v>130</v>
      </c>
      <c r="B131" s="17" t="s">
        <v>109</v>
      </c>
      <c r="C131" s="18" t="s">
        <v>176</v>
      </c>
      <c r="D131" s="19">
        <v>61.843333333333334</v>
      </c>
      <c r="E131" s="16">
        <v>151.4169565217391</v>
      </c>
      <c r="F131" s="16">
        <v>633.5285460869565</v>
      </c>
      <c r="G131" s="19">
        <v>1.1304347826086958</v>
      </c>
      <c r="H131" s="19">
        <v>0.3</v>
      </c>
      <c r="I131" s="38" t="s">
        <v>44</v>
      </c>
      <c r="J131" s="19">
        <v>36.16956521739131</v>
      </c>
      <c r="K131" s="19">
        <v>1.8766666666666667</v>
      </c>
      <c r="L131" s="19">
        <v>0.5566666666666668</v>
      </c>
      <c r="M131" s="16">
        <v>15.19</v>
      </c>
      <c r="N131" s="16">
        <v>44.49666666666667</v>
      </c>
      <c r="O131" s="20">
        <v>0.05</v>
      </c>
      <c r="P131" s="16">
        <v>29.426666666666666</v>
      </c>
      <c r="Q131" s="19">
        <v>0.27</v>
      </c>
      <c r="R131" s="16">
        <v>2.15</v>
      </c>
      <c r="S131" s="16">
        <v>208.06</v>
      </c>
      <c r="T131" s="20">
        <v>0.06666666666666667</v>
      </c>
      <c r="U131" s="19">
        <v>0.20333333333333334</v>
      </c>
      <c r="V131" s="38" t="s">
        <v>44</v>
      </c>
      <c r="W131" s="38"/>
      <c r="X131" s="38"/>
      <c r="Y131" s="20" t="s">
        <v>45</v>
      </c>
      <c r="Z131" s="20" t="s">
        <v>45</v>
      </c>
      <c r="AA131" s="20">
        <v>0.04</v>
      </c>
      <c r="AB131" s="20" t="s">
        <v>45</v>
      </c>
      <c r="AC131" s="19">
        <v>16.526666666666667</v>
      </c>
    </row>
    <row r="132">
      <c r="A132" s="37">
        <f t="shared" si="2"/>
        <v>131</v>
      </c>
      <c r="B132" s="17" t="s">
        <v>109</v>
      </c>
      <c r="C132" s="18" t="s">
        <v>177</v>
      </c>
      <c r="D132" s="19">
        <v>6.42</v>
      </c>
      <c r="E132" s="16">
        <v>405.69394166666666</v>
      </c>
      <c r="F132" s="16">
        <v>1697.4234519333334</v>
      </c>
      <c r="G132" s="19">
        <v>2.0625</v>
      </c>
      <c r="H132" s="19">
        <v>9.12</v>
      </c>
      <c r="I132" s="38" t="s">
        <v>44</v>
      </c>
      <c r="J132" s="19">
        <v>80.30416666666666</v>
      </c>
      <c r="K132" s="19">
        <v>7.816666666666667</v>
      </c>
      <c r="L132" s="19">
        <v>2.0933333333333333</v>
      </c>
      <c r="M132" s="16">
        <v>65.69233333333334</v>
      </c>
      <c r="N132" s="16">
        <v>34.33566666666666</v>
      </c>
      <c r="O132" s="20">
        <v>0.289</v>
      </c>
      <c r="P132" s="16">
        <v>44.51566666666667</v>
      </c>
      <c r="Q132" s="19">
        <v>1.3563333333333334</v>
      </c>
      <c r="R132" s="16">
        <v>574.5080000000002</v>
      </c>
      <c r="S132" s="16">
        <v>201.37666666666667</v>
      </c>
      <c r="T132" s="20" t="s">
        <v>45</v>
      </c>
      <c r="U132" s="19">
        <v>0.17200000000000001</v>
      </c>
      <c r="V132" s="38" t="s">
        <v>44</v>
      </c>
      <c r="W132" s="38"/>
      <c r="X132" s="38"/>
      <c r="Y132" s="20">
        <v>0.1</v>
      </c>
      <c r="Z132" s="20" t="s">
        <v>45</v>
      </c>
      <c r="AA132" s="20">
        <v>0.15333333333333335</v>
      </c>
      <c r="AB132" s="20" t="s">
        <v>45</v>
      </c>
      <c r="AC132" s="19" t="s">
        <v>45</v>
      </c>
    </row>
    <row r="133">
      <c r="A133" s="37">
        <f t="shared" si="2"/>
        <v>132</v>
      </c>
      <c r="B133" s="17" t="s">
        <v>109</v>
      </c>
      <c r="C133" s="29" t="s">
        <v>178</v>
      </c>
      <c r="D133" s="30">
        <v>36.565666666666665</v>
      </c>
      <c r="E133" s="16">
        <v>300.0552433891495</v>
      </c>
      <c r="F133" s="16">
        <v>1255.4311383402016</v>
      </c>
      <c r="G133" s="19">
        <v>1.38125</v>
      </c>
      <c r="H133" s="30">
        <v>11.195</v>
      </c>
      <c r="I133" s="37" t="s">
        <v>44</v>
      </c>
      <c r="J133" s="19">
        <v>50.251416666666664</v>
      </c>
      <c r="K133" s="30">
        <v>1.87</v>
      </c>
      <c r="L133" s="30">
        <v>0.6066666666666667</v>
      </c>
      <c r="M133" s="31">
        <v>23.05333333333333</v>
      </c>
      <c r="N133" s="31">
        <v>94.86666666666667</v>
      </c>
      <c r="O133" s="32">
        <v>0.18166666666666664</v>
      </c>
      <c r="P133" s="31">
        <v>56.54366666666667</v>
      </c>
      <c r="Q133" s="30">
        <v>0.32033333333333336</v>
      </c>
      <c r="R133" s="31">
        <v>8.936</v>
      </c>
      <c r="S133" s="31">
        <v>176.064</v>
      </c>
      <c r="T133" s="32">
        <v>0.121</v>
      </c>
      <c r="U133" s="30">
        <v>0.437</v>
      </c>
      <c r="V133" s="38" t="s">
        <v>44</v>
      </c>
      <c r="W133" s="37"/>
      <c r="X133" s="37"/>
      <c r="Y133" s="32">
        <v>0.05333333333333334</v>
      </c>
      <c r="Z133" s="32" t="s">
        <v>45</v>
      </c>
      <c r="AA133" s="32">
        <v>0.036666666666666674</v>
      </c>
      <c r="AB133" s="32" t="s">
        <v>45</v>
      </c>
      <c r="AC133" s="30" t="s">
        <v>45</v>
      </c>
    </row>
    <row r="134">
      <c r="A134" s="37">
        <f t="shared" si="2"/>
        <v>133</v>
      </c>
      <c r="B134" s="17" t="s">
        <v>109</v>
      </c>
      <c r="C134" s="18" t="s">
        <v>179</v>
      </c>
      <c r="D134" s="19">
        <v>92.95666666666666</v>
      </c>
      <c r="E134" s="16">
        <v>21.14767681159422</v>
      </c>
      <c r="F134" s="16">
        <v>88.48187977971023</v>
      </c>
      <c r="G134" s="19">
        <v>1.985507246376812</v>
      </c>
      <c r="H134" s="19">
        <v>0.39333333333333337</v>
      </c>
      <c r="I134" s="38" t="s">
        <v>44</v>
      </c>
      <c r="J134" s="19">
        <v>3.6444927536231915</v>
      </c>
      <c r="K134" s="19">
        <v>3.3066666666666666</v>
      </c>
      <c r="L134" s="19">
        <v>1.02</v>
      </c>
      <c r="M134" s="16">
        <v>210.91666666666666</v>
      </c>
      <c r="N134" s="16">
        <v>57.81333333333333</v>
      </c>
      <c r="O134" s="20">
        <v>0.17333333333333334</v>
      </c>
      <c r="P134" s="16">
        <v>39.92333333333333</v>
      </c>
      <c r="Q134" s="19">
        <v>0.9733333333333333</v>
      </c>
      <c r="R134" s="16">
        <v>3.8866666666666667</v>
      </c>
      <c r="S134" s="16">
        <v>251.54666666666665</v>
      </c>
      <c r="T134" s="20">
        <v>0.16333333333333333</v>
      </c>
      <c r="U134" s="19">
        <v>0.4633333333333334</v>
      </c>
      <c r="V134" s="38" t="s">
        <v>44</v>
      </c>
      <c r="W134" s="38">
        <v>1034.8333333333335</v>
      </c>
      <c r="X134" s="38">
        <v>517.4166666666667</v>
      </c>
      <c r="Y134" s="20">
        <v>0.06</v>
      </c>
      <c r="Z134" s="20">
        <v>0.21</v>
      </c>
      <c r="AA134" s="20">
        <v>0.06</v>
      </c>
      <c r="AB134" s="20">
        <v>0.8966666666666666</v>
      </c>
      <c r="AC134" s="19">
        <v>2.3366666666666664</v>
      </c>
    </row>
    <row r="135">
      <c r="A135" s="37">
        <f t="shared" si="2"/>
        <v>134</v>
      </c>
      <c r="B135" s="17" t="s">
        <v>109</v>
      </c>
      <c r="C135" s="18" t="s">
        <v>180</v>
      </c>
      <c r="D135" s="19">
        <v>95.06</v>
      </c>
      <c r="E135" s="16">
        <v>13.747236086956516</v>
      </c>
      <c r="F135" s="16">
        <v>57.518435787826064</v>
      </c>
      <c r="G135" s="19">
        <v>1.391304347826087</v>
      </c>
      <c r="H135" s="19">
        <v>0.073</v>
      </c>
      <c r="I135" s="38" t="s">
        <v>44</v>
      </c>
      <c r="J135" s="19">
        <v>2.7286956521739105</v>
      </c>
      <c r="K135" s="19">
        <v>2.193</v>
      </c>
      <c r="L135" s="19">
        <v>0.747</v>
      </c>
      <c r="M135" s="16">
        <v>20.867</v>
      </c>
      <c r="N135" s="16">
        <v>9.613</v>
      </c>
      <c r="O135" s="20">
        <v>0.07</v>
      </c>
      <c r="P135" s="16">
        <v>24.983</v>
      </c>
      <c r="Q135" s="19">
        <v>0.35</v>
      </c>
      <c r="R135" s="16">
        <v>10.993</v>
      </c>
      <c r="S135" s="16">
        <v>327.697</v>
      </c>
      <c r="T135" s="20">
        <v>0.02</v>
      </c>
      <c r="U135" s="19">
        <v>0.18</v>
      </c>
      <c r="V135" s="38" t="s">
        <v>44</v>
      </c>
      <c r="W135" s="38">
        <v>5.5</v>
      </c>
      <c r="X135" s="16">
        <v>2.75</v>
      </c>
      <c r="Y135" s="20">
        <v>0.057</v>
      </c>
      <c r="Z135" s="20">
        <v>0.02</v>
      </c>
      <c r="AA135" s="20">
        <v>0.04</v>
      </c>
      <c r="AB135" s="20" t="s">
        <v>45</v>
      </c>
      <c r="AC135" s="19">
        <v>9.633</v>
      </c>
    </row>
    <row r="136">
      <c r="A136" s="37">
        <f t="shared" si="2"/>
        <v>135</v>
      </c>
      <c r="B136" s="17" t="s">
        <v>109</v>
      </c>
      <c r="C136" s="42" t="s">
        <v>181</v>
      </c>
      <c r="D136" s="27">
        <v>93.43</v>
      </c>
      <c r="E136" s="16">
        <v>18.107389052172486</v>
      </c>
      <c r="F136" s="26">
        <v>75.76131579428969</v>
      </c>
      <c r="G136" s="19">
        <v>2.110416666666667</v>
      </c>
      <c r="H136" s="19">
        <v>0.16766666666666666</v>
      </c>
      <c r="I136" s="38" t="s">
        <v>44</v>
      </c>
      <c r="J136" s="19">
        <v>3.2365833333333267</v>
      </c>
      <c r="K136" s="27">
        <v>1.891</v>
      </c>
      <c r="L136" s="27">
        <v>1.0553333333333335</v>
      </c>
      <c r="M136" s="26">
        <v>68.17833333333334</v>
      </c>
      <c r="N136" s="26">
        <v>15.618333333333332</v>
      </c>
      <c r="O136" s="24">
        <v>0.1386666666666667</v>
      </c>
      <c r="P136" s="26">
        <v>58.39833333333333</v>
      </c>
      <c r="Q136" s="27">
        <v>1.097</v>
      </c>
      <c r="R136" s="26">
        <v>2.8793333333333337</v>
      </c>
      <c r="S136" s="26">
        <v>363.56633333333326</v>
      </c>
      <c r="T136" s="24">
        <v>0.04833333333333333</v>
      </c>
      <c r="U136" s="27">
        <v>0.284</v>
      </c>
      <c r="V136" s="38" t="s">
        <v>44</v>
      </c>
      <c r="W136" s="38"/>
      <c r="X136" s="38"/>
      <c r="Y136" s="24">
        <v>0.04666666666666667</v>
      </c>
      <c r="Z136" s="24">
        <v>0.04</v>
      </c>
      <c r="AA136" s="24">
        <v>0.05</v>
      </c>
      <c r="AB136" s="20" t="s">
        <v>45</v>
      </c>
      <c r="AC136" s="27">
        <v>38.553333333333335</v>
      </c>
    </row>
    <row r="137">
      <c r="A137" s="37">
        <f t="shared" si="2"/>
        <v>136</v>
      </c>
      <c r="B137" s="17" t="s">
        <v>109</v>
      </c>
      <c r="C137" s="29" t="s">
        <v>182</v>
      </c>
      <c r="D137" s="30">
        <v>54.954</v>
      </c>
      <c r="E137" s="16">
        <v>180.7752739934126</v>
      </c>
      <c r="F137" s="16">
        <v>756.3637463884384</v>
      </c>
      <c r="G137" s="19">
        <v>5.8583333333333325</v>
      </c>
      <c r="H137" s="30">
        <v>1.9433333333333334</v>
      </c>
      <c r="I137" s="31">
        <v>15.077666666666666</v>
      </c>
      <c r="J137" s="19">
        <v>36.78</v>
      </c>
      <c r="K137" s="30">
        <v>1.78</v>
      </c>
      <c r="L137" s="30">
        <v>0.4643333333333333</v>
      </c>
      <c r="M137" s="31">
        <v>11.421333333333331</v>
      </c>
      <c r="N137" s="31">
        <v>17.898</v>
      </c>
      <c r="O137" s="32">
        <v>0.298</v>
      </c>
      <c r="P137" s="31">
        <v>68.37233333333333</v>
      </c>
      <c r="Q137" s="30">
        <v>1.6496666666666666</v>
      </c>
      <c r="R137" s="31">
        <v>7.0680000000000005</v>
      </c>
      <c r="S137" s="31">
        <v>163.70033333333333</v>
      </c>
      <c r="T137" s="32">
        <v>0.10366666666666667</v>
      </c>
      <c r="U137" s="30">
        <v>0.4803333333333333</v>
      </c>
      <c r="V137" s="31">
        <v>15.473333333333334</v>
      </c>
      <c r="W137" s="31"/>
      <c r="X137" s="31"/>
      <c r="Y137" s="32">
        <v>0.07666666666666667</v>
      </c>
      <c r="Z137" s="32" t="s">
        <v>45</v>
      </c>
      <c r="AA137" s="32">
        <v>0.03666666666666667</v>
      </c>
      <c r="AB137" s="32" t="s">
        <v>45</v>
      </c>
      <c r="AC137" s="30" t="s">
        <v>45</v>
      </c>
    </row>
    <row r="138">
      <c r="A138" s="37">
        <f t="shared" si="2"/>
        <v>137</v>
      </c>
      <c r="B138" s="17" t="s">
        <v>109</v>
      </c>
      <c r="C138" s="18" t="s">
        <v>183</v>
      </c>
      <c r="D138" s="19">
        <v>93.84333333333332</v>
      </c>
      <c r="E138" s="16">
        <v>18.18662463768122</v>
      </c>
      <c r="F138" s="16">
        <v>76.09283748405822</v>
      </c>
      <c r="G138" s="19">
        <v>1.2028985507246377</v>
      </c>
      <c r="H138" s="19">
        <v>0.05333333333333334</v>
      </c>
      <c r="I138" s="38" t="s">
        <v>44</v>
      </c>
      <c r="J138" s="19">
        <v>4.147101449275376</v>
      </c>
      <c r="K138" s="19">
        <v>2.6433333333333335</v>
      </c>
      <c r="L138" s="19">
        <v>0.7533333333333333</v>
      </c>
      <c r="M138" s="16">
        <v>42.39333333333334</v>
      </c>
      <c r="N138" s="16">
        <v>14.6</v>
      </c>
      <c r="O138" s="20">
        <v>4.416666666666667</v>
      </c>
      <c r="P138" s="16">
        <v>16.566666666666666</v>
      </c>
      <c r="Q138" s="19">
        <v>0.22333333333333336</v>
      </c>
      <c r="R138" s="16">
        <v>2.46</v>
      </c>
      <c r="S138" s="16">
        <v>279.65333333333336</v>
      </c>
      <c r="T138" s="20">
        <v>0.02</v>
      </c>
      <c r="U138" s="19">
        <v>0.19</v>
      </c>
      <c r="V138" s="38" t="s">
        <v>44</v>
      </c>
      <c r="W138" s="38"/>
      <c r="X138" s="38"/>
      <c r="Y138" s="20">
        <v>0.06666666666666667</v>
      </c>
      <c r="Z138" s="20" t="s">
        <v>45</v>
      </c>
      <c r="AA138" s="20">
        <v>0.03</v>
      </c>
      <c r="AB138" s="20" t="s">
        <v>45</v>
      </c>
      <c r="AC138" s="19">
        <v>9.55</v>
      </c>
    </row>
    <row r="139">
      <c r="A139" s="37">
        <f t="shared" si="2"/>
        <v>138</v>
      </c>
      <c r="B139" s="17" t="s">
        <v>109</v>
      </c>
      <c r="C139" s="18" t="s">
        <v>184</v>
      </c>
      <c r="D139" s="19">
        <v>91.36666666666667</v>
      </c>
      <c r="E139" s="16">
        <v>23.199716434081346</v>
      </c>
      <c r="F139" s="16">
        <v>97.06761356019635</v>
      </c>
      <c r="G139" s="19">
        <v>1.7916666666666667</v>
      </c>
      <c r="H139" s="19">
        <v>0.4033333333333333</v>
      </c>
      <c r="I139" s="38" t="s">
        <v>44</v>
      </c>
      <c r="J139" s="19">
        <v>4.328333333333326</v>
      </c>
      <c r="K139" s="19">
        <v>3.15</v>
      </c>
      <c r="L139" s="19">
        <v>2.11</v>
      </c>
      <c r="M139" s="16">
        <v>58.288999999999994</v>
      </c>
      <c r="N139" s="16">
        <v>33.702666666666666</v>
      </c>
      <c r="O139" s="20">
        <v>10.819</v>
      </c>
      <c r="P139" s="16">
        <v>40.26466666666666</v>
      </c>
      <c r="Q139" s="19">
        <v>0.3033333333333333</v>
      </c>
      <c r="R139" s="16">
        <v>513.8203333333332</v>
      </c>
      <c r="S139" s="16">
        <v>243.96933333333334</v>
      </c>
      <c r="T139" s="20">
        <v>0.2273333333333333</v>
      </c>
      <c r="U139" s="19">
        <v>0.7316666666666666</v>
      </c>
      <c r="V139" s="38" t="s">
        <v>44</v>
      </c>
      <c r="W139" s="38"/>
      <c r="X139" s="38"/>
      <c r="Y139" s="20">
        <v>0.06</v>
      </c>
      <c r="Z139" s="20">
        <v>0.04</v>
      </c>
      <c r="AA139" s="20" t="s">
        <v>45</v>
      </c>
      <c r="AB139" s="20" t="s">
        <v>45</v>
      </c>
      <c r="AC139" s="19">
        <v>1.98</v>
      </c>
    </row>
    <row r="140">
      <c r="A140" s="21">
        <f t="shared" si="2"/>
        <v>139</v>
      </c>
      <c r="B140" s="17" t="s">
        <v>109</v>
      </c>
      <c r="C140" s="18" t="s">
        <v>185</v>
      </c>
      <c r="D140" s="19">
        <v>89.444</v>
      </c>
      <c r="E140" s="16">
        <v>29.43196333333332</v>
      </c>
      <c r="F140" s="16">
        <v>123.14333458666663</v>
      </c>
      <c r="G140" s="19">
        <v>2.4583333333333335</v>
      </c>
      <c r="H140" s="19">
        <v>0.45</v>
      </c>
      <c r="I140" s="38" t="s">
        <v>44</v>
      </c>
      <c r="J140" s="19">
        <v>5.508999999999997</v>
      </c>
      <c r="K140" s="19">
        <v>2.55</v>
      </c>
      <c r="L140" s="19">
        <v>2.138666666666667</v>
      </c>
      <c r="M140" s="16">
        <v>32.43899999999999</v>
      </c>
      <c r="N140" s="16">
        <v>25.492333333333335</v>
      </c>
      <c r="O140" s="20">
        <v>0.14133333333333334</v>
      </c>
      <c r="P140" s="16">
        <v>54.961999999999996</v>
      </c>
      <c r="Q140" s="19">
        <v>0.17766666666666667</v>
      </c>
      <c r="R140" s="16">
        <v>562.6853333333332</v>
      </c>
      <c r="S140" s="16">
        <v>206.41600000000003</v>
      </c>
      <c r="T140" s="20">
        <v>0.07966666666666666</v>
      </c>
      <c r="U140" s="19">
        <v>0.35600000000000004</v>
      </c>
      <c r="V140" s="38" t="s">
        <v>44</v>
      </c>
      <c r="W140" s="38"/>
      <c r="X140" s="38"/>
      <c r="Y140" s="20">
        <v>0.03</v>
      </c>
      <c r="Z140" s="20" t="s">
        <v>45</v>
      </c>
      <c r="AA140" s="20" t="s">
        <v>45</v>
      </c>
      <c r="AB140" s="20" t="s">
        <v>45</v>
      </c>
      <c r="AC140" s="19">
        <v>8.663333333333332</v>
      </c>
    </row>
    <row r="141">
      <c r="A141" s="21">
        <f t="shared" si="2"/>
        <v>140</v>
      </c>
      <c r="B141" s="17" t="s">
        <v>109</v>
      </c>
      <c r="C141" s="42" t="s">
        <v>186</v>
      </c>
      <c r="D141" s="27">
        <v>33.736</v>
      </c>
      <c r="E141" s="16">
        <v>363.07791333333336</v>
      </c>
      <c r="F141" s="26">
        <v>1519.1179893866667</v>
      </c>
      <c r="G141" s="19">
        <v>5.120833333333334</v>
      </c>
      <c r="H141" s="27">
        <v>24.567333333333334</v>
      </c>
      <c r="I141" s="26">
        <v>67.72666666666666</v>
      </c>
      <c r="J141" s="19">
        <v>34.2415</v>
      </c>
      <c r="K141" s="27">
        <v>0.5583333333333332</v>
      </c>
      <c r="L141" s="27">
        <v>2.3343333333333334</v>
      </c>
      <c r="M141" s="26">
        <v>102.49366666666667</v>
      </c>
      <c r="N141" s="26">
        <v>8.238999999999999</v>
      </c>
      <c r="O141" s="20">
        <v>0.03266666666666667</v>
      </c>
      <c r="P141" s="26">
        <v>93.73666666666668</v>
      </c>
      <c r="Q141" s="27">
        <v>0.27666666666666667</v>
      </c>
      <c r="R141" s="26">
        <v>773.4933333333333</v>
      </c>
      <c r="S141" s="26">
        <v>93.093</v>
      </c>
      <c r="T141" s="24">
        <v>0.005666666666666667</v>
      </c>
      <c r="U141" s="27">
        <v>0.63</v>
      </c>
      <c r="V141" s="26">
        <v>61.31</v>
      </c>
      <c r="W141" s="26"/>
      <c r="X141" s="26"/>
      <c r="Y141" s="24">
        <v>0.03666666666666667</v>
      </c>
      <c r="Z141" s="24">
        <v>0.09666666666666668</v>
      </c>
      <c r="AA141" s="24">
        <v>0.03666666666666667</v>
      </c>
      <c r="AB141" s="20" t="s">
        <v>45</v>
      </c>
      <c r="AC141" s="19" t="s">
        <v>54</v>
      </c>
    </row>
    <row r="142">
      <c r="A142" s="21">
        <f t="shared" si="2"/>
        <v>141</v>
      </c>
      <c r="B142" s="17" t="s">
        <v>109</v>
      </c>
      <c r="C142" s="18" t="s">
        <v>187</v>
      </c>
      <c r="D142" s="19">
        <v>41.836999999999996</v>
      </c>
      <c r="E142" s="16">
        <v>294.538</v>
      </c>
      <c r="F142" s="16">
        <v>1232.346992</v>
      </c>
      <c r="G142" s="19">
        <v>3.6479999999999997</v>
      </c>
      <c r="H142" s="19">
        <v>13.988666666666667</v>
      </c>
      <c r="I142" s="16">
        <v>63.05433333333334</v>
      </c>
      <c r="J142" s="19">
        <v>38.51200000000001</v>
      </c>
      <c r="K142" s="19">
        <v>0.9763333333333333</v>
      </c>
      <c r="L142" s="19">
        <v>2.0143333333333335</v>
      </c>
      <c r="M142" s="16">
        <v>87.56366666666668</v>
      </c>
      <c r="N142" s="16">
        <v>6.825666666666667</v>
      </c>
      <c r="O142" s="20" t="s">
        <v>45</v>
      </c>
      <c r="P142" s="16">
        <v>78.84266666666667</v>
      </c>
      <c r="Q142" s="19">
        <v>0.2876666666666667</v>
      </c>
      <c r="R142" s="16">
        <v>404.99399999999997</v>
      </c>
      <c r="S142" s="16">
        <v>58.080333333333336</v>
      </c>
      <c r="T142" s="20" t="s">
        <v>45</v>
      </c>
      <c r="U142" s="19">
        <v>0.4266666666666667</v>
      </c>
      <c r="V142" s="16">
        <v>47.50333333333333</v>
      </c>
      <c r="W142" s="16"/>
      <c r="X142" s="16"/>
      <c r="Y142" s="20" t="s">
        <v>45</v>
      </c>
      <c r="Z142" s="20">
        <v>0.07666666666666667</v>
      </c>
      <c r="AA142" s="20" t="s">
        <v>45</v>
      </c>
      <c r="AB142" s="20" t="s">
        <v>45</v>
      </c>
      <c r="AC142" s="19" t="s">
        <v>54</v>
      </c>
    </row>
    <row r="143">
      <c r="A143" s="21">
        <f t="shared" si="2"/>
        <v>142</v>
      </c>
      <c r="B143" s="17" t="s">
        <v>109</v>
      </c>
      <c r="C143" s="18" t="s">
        <v>188</v>
      </c>
      <c r="D143" s="19">
        <v>96.78666666666668</v>
      </c>
      <c r="E143" s="16">
        <v>9.533691304347819</v>
      </c>
      <c r="F143" s="16">
        <v>39.88896441739128</v>
      </c>
      <c r="G143" s="19">
        <v>0.8695652173913043</v>
      </c>
      <c r="H143" s="19" t="s">
        <v>45</v>
      </c>
      <c r="I143" s="38" t="s">
        <v>44</v>
      </c>
      <c r="J143" s="19">
        <v>2.037101449275353</v>
      </c>
      <c r="K143" s="19">
        <v>1.12</v>
      </c>
      <c r="L143" s="19">
        <v>0.29</v>
      </c>
      <c r="M143" s="16">
        <v>9.616666666666667</v>
      </c>
      <c r="N143" s="16">
        <v>9.34</v>
      </c>
      <c r="O143" s="20">
        <v>0.08333333333333333</v>
      </c>
      <c r="P143" s="16">
        <v>12.323333333333332</v>
      </c>
      <c r="Q143" s="19">
        <v>0.1466666666666667</v>
      </c>
      <c r="R143" s="16" t="s">
        <v>45</v>
      </c>
      <c r="S143" s="16">
        <v>153.69333333333336</v>
      </c>
      <c r="T143" s="20">
        <v>0.036666666666666674</v>
      </c>
      <c r="U143" s="19">
        <v>0.12666666666666668</v>
      </c>
      <c r="V143" s="38" t="s">
        <v>44</v>
      </c>
      <c r="W143" s="38">
        <v>3.583333333333333</v>
      </c>
      <c r="X143" s="16">
        <v>1.7916666666666665</v>
      </c>
      <c r="Y143" s="20" t="s">
        <v>45</v>
      </c>
      <c r="Z143" s="20">
        <v>0.03</v>
      </c>
      <c r="AA143" s="20" t="s">
        <v>45</v>
      </c>
      <c r="AB143" s="20" t="s">
        <v>45</v>
      </c>
      <c r="AC143" s="19">
        <v>4.986666666666667</v>
      </c>
    </row>
    <row r="144">
      <c r="A144" s="21">
        <f t="shared" si="2"/>
        <v>143</v>
      </c>
      <c r="B144" s="17" t="s">
        <v>109</v>
      </c>
      <c r="C144" s="18" t="s">
        <v>189</v>
      </c>
      <c r="D144" s="19">
        <v>91.87666666666667</v>
      </c>
      <c r="E144" s="16">
        <v>27.92745942028985</v>
      </c>
      <c r="F144" s="16">
        <v>116.84849021449274</v>
      </c>
      <c r="G144" s="19">
        <v>1.2246376811594204</v>
      </c>
      <c r="H144" s="19">
        <v>0.4366666666666667</v>
      </c>
      <c r="I144" s="38" t="s">
        <v>44</v>
      </c>
      <c r="J144" s="19">
        <v>5.9620289855072475</v>
      </c>
      <c r="K144" s="19">
        <v>1.92</v>
      </c>
      <c r="L144" s="19">
        <v>0.5</v>
      </c>
      <c r="M144" s="16">
        <v>9.61</v>
      </c>
      <c r="N144" s="16">
        <v>10.9</v>
      </c>
      <c r="O144" s="20">
        <v>0.08333333333333333</v>
      </c>
      <c r="P144" s="16">
        <v>22.38333333333333</v>
      </c>
      <c r="Q144" s="19">
        <v>0.41333333333333333</v>
      </c>
      <c r="R144" s="16" t="s">
        <v>45</v>
      </c>
      <c r="S144" s="16">
        <v>221.33333333333334</v>
      </c>
      <c r="T144" s="20">
        <v>0.04</v>
      </c>
      <c r="U144" s="19">
        <v>0.15</v>
      </c>
      <c r="V144" s="38" t="s">
        <v>44</v>
      </c>
      <c r="W144" s="34">
        <v>40.0</v>
      </c>
      <c r="X144" s="39">
        <v>20.0</v>
      </c>
      <c r="Y144" s="20">
        <v>0.04</v>
      </c>
      <c r="Z144" s="20">
        <v>0.03</v>
      </c>
      <c r="AA144" s="20">
        <v>0.06</v>
      </c>
      <c r="AB144" s="20" t="s">
        <v>45</v>
      </c>
      <c r="AC144" s="19">
        <v>201.36</v>
      </c>
    </row>
    <row r="145">
      <c r="A145" s="21">
        <f t="shared" si="2"/>
        <v>144</v>
      </c>
      <c r="B145" s="17" t="s">
        <v>109</v>
      </c>
      <c r="C145" s="18" t="s">
        <v>190</v>
      </c>
      <c r="D145" s="19">
        <v>93.52</v>
      </c>
      <c r="E145" s="16">
        <v>21.285881159420292</v>
      </c>
      <c r="F145" s="16">
        <v>89.06012677101451</v>
      </c>
      <c r="G145" s="19">
        <v>1.0507246376811594</v>
      </c>
      <c r="H145" s="19">
        <v>0.15</v>
      </c>
      <c r="I145" s="38" t="s">
        <v>44</v>
      </c>
      <c r="J145" s="19">
        <v>4.892608695652178</v>
      </c>
      <c r="K145" s="19">
        <v>2.563333333333333</v>
      </c>
      <c r="L145" s="19">
        <v>0.3866666666666667</v>
      </c>
      <c r="M145" s="16">
        <v>8.763333333333334</v>
      </c>
      <c r="N145" s="16">
        <v>7.79</v>
      </c>
      <c r="O145" s="20">
        <v>0.14333333333333334</v>
      </c>
      <c r="P145" s="16">
        <v>16.513333333333332</v>
      </c>
      <c r="Q145" s="19">
        <v>0.41</v>
      </c>
      <c r="R145" s="16" t="s">
        <v>45</v>
      </c>
      <c r="S145" s="16">
        <v>174.33</v>
      </c>
      <c r="T145" s="20">
        <v>0.07</v>
      </c>
      <c r="U145" s="19">
        <v>0.14</v>
      </c>
      <c r="V145" s="38" t="s">
        <v>44</v>
      </c>
      <c r="W145" s="34">
        <v>46.0</v>
      </c>
      <c r="X145" s="39">
        <v>23.0</v>
      </c>
      <c r="Y145" s="20" t="s">
        <v>45</v>
      </c>
      <c r="Z145" s="20" t="s">
        <v>45</v>
      </c>
      <c r="AA145" s="20" t="s">
        <v>45</v>
      </c>
      <c r="AB145" s="20" t="s">
        <v>45</v>
      </c>
      <c r="AC145" s="19">
        <v>100.21</v>
      </c>
    </row>
    <row r="146">
      <c r="A146" s="21">
        <f t="shared" si="2"/>
        <v>145</v>
      </c>
      <c r="B146" s="17" t="s">
        <v>109</v>
      </c>
      <c r="C146" s="18" t="s">
        <v>191</v>
      </c>
      <c r="D146" s="19">
        <v>92.90333333333332</v>
      </c>
      <c r="E146" s="16">
        <v>23.28136376811601</v>
      </c>
      <c r="F146" s="16">
        <v>97.40922600579738</v>
      </c>
      <c r="G146" s="19">
        <v>1.039855072463768</v>
      </c>
      <c r="H146" s="19">
        <v>0.1466666666666667</v>
      </c>
      <c r="I146" s="38" t="s">
        <v>44</v>
      </c>
      <c r="J146" s="19">
        <v>5.466811594202911</v>
      </c>
      <c r="K146" s="19">
        <v>1.5933333333333335</v>
      </c>
      <c r="L146" s="19">
        <v>0.44333333333333336</v>
      </c>
      <c r="M146" s="16">
        <v>6.37</v>
      </c>
      <c r="N146" s="16">
        <v>11.13</v>
      </c>
      <c r="O146" s="20">
        <v>0.06333333333333334</v>
      </c>
      <c r="P146" s="16">
        <v>19.96</v>
      </c>
      <c r="Q146" s="19">
        <v>0.3333333333333333</v>
      </c>
      <c r="R146" s="16" t="s">
        <v>45</v>
      </c>
      <c r="S146" s="16">
        <v>210.91666666666666</v>
      </c>
      <c r="T146" s="20">
        <v>0.043333333333333335</v>
      </c>
      <c r="U146" s="19">
        <v>0.15333333333333332</v>
      </c>
      <c r="V146" s="38" t="s">
        <v>44</v>
      </c>
      <c r="W146" s="34">
        <v>86.0</v>
      </c>
      <c r="X146" s="39">
        <v>43.0</v>
      </c>
      <c r="Y146" s="20">
        <v>0.04666666666666667</v>
      </c>
      <c r="Z146" s="20">
        <v>0.056666666666666664</v>
      </c>
      <c r="AA146" s="20">
        <v>0.02</v>
      </c>
      <c r="AB146" s="20" t="s">
        <v>45</v>
      </c>
      <c r="AC146" s="19">
        <v>158.21</v>
      </c>
    </row>
    <row r="147">
      <c r="A147" s="21">
        <f t="shared" si="2"/>
        <v>146</v>
      </c>
      <c r="B147" s="17" t="s">
        <v>109</v>
      </c>
      <c r="C147" s="18" t="s">
        <v>192</v>
      </c>
      <c r="D147" s="19">
        <v>12.583333333333334</v>
      </c>
      <c r="E147" s="16">
        <v>351.2267333333333</v>
      </c>
      <c r="F147" s="16">
        <v>1469.5326522666667</v>
      </c>
      <c r="G147" s="19">
        <v>0.43</v>
      </c>
      <c r="H147" s="19" t="s">
        <v>45</v>
      </c>
      <c r="I147" s="38" t="s">
        <v>44</v>
      </c>
      <c r="J147" s="19">
        <v>86.77333333333333</v>
      </c>
      <c r="K147" s="19">
        <v>0.23666666666666666</v>
      </c>
      <c r="L147" s="19">
        <v>0.17333333333333334</v>
      </c>
      <c r="M147" s="16">
        <v>27.413333333333338</v>
      </c>
      <c r="N147" s="16">
        <v>4.1</v>
      </c>
      <c r="O147" s="20">
        <v>0.08766666666666667</v>
      </c>
      <c r="P147" s="16">
        <v>8.38</v>
      </c>
      <c r="Q147" s="19">
        <v>0.51</v>
      </c>
      <c r="R147" s="16">
        <v>1.5766666666666669</v>
      </c>
      <c r="S147" s="16">
        <v>37.63333333333333</v>
      </c>
      <c r="T147" s="20" t="s">
        <v>45</v>
      </c>
      <c r="U147" s="19" t="s">
        <v>45</v>
      </c>
      <c r="V147" s="38" t="s">
        <v>44</v>
      </c>
      <c r="W147" s="38"/>
      <c r="X147" s="38"/>
      <c r="Y147" s="20" t="s">
        <v>45</v>
      </c>
      <c r="Z147" s="20" t="s">
        <v>45</v>
      </c>
      <c r="AA147" s="20" t="s">
        <v>45</v>
      </c>
      <c r="AB147" s="20" t="s">
        <v>45</v>
      </c>
      <c r="AC147" s="19" t="s">
        <v>45</v>
      </c>
    </row>
    <row r="148">
      <c r="A148" s="21">
        <f t="shared" si="2"/>
        <v>147</v>
      </c>
      <c r="B148" s="17" t="s">
        <v>109</v>
      </c>
      <c r="C148" s="29" t="s">
        <v>193</v>
      </c>
      <c r="D148" s="30">
        <v>90.57533333333333</v>
      </c>
      <c r="E148" s="16">
        <v>29.939262150069077</v>
      </c>
      <c r="F148" s="16">
        <v>125.26587283588903</v>
      </c>
      <c r="G148" s="19">
        <v>1.91875</v>
      </c>
      <c r="H148" s="30">
        <v>0.299</v>
      </c>
      <c r="I148" s="37" t="s">
        <v>44</v>
      </c>
      <c r="J148" s="19">
        <v>6.373916666666666</v>
      </c>
      <c r="K148" s="30">
        <v>4.553333333333334</v>
      </c>
      <c r="L148" s="30">
        <v>0.8330000000000001</v>
      </c>
      <c r="M148" s="31">
        <v>112.15966666666667</v>
      </c>
      <c r="N148" s="31">
        <v>49.969</v>
      </c>
      <c r="O148" s="32">
        <v>0.464</v>
      </c>
      <c r="P148" s="31">
        <v>55.825</v>
      </c>
      <c r="Q148" s="30">
        <v>0.369</v>
      </c>
      <c r="R148" s="31">
        <v>0.891</v>
      </c>
      <c r="S148" s="31">
        <v>248.80433333333335</v>
      </c>
      <c r="T148" s="32">
        <v>0.16666666666666666</v>
      </c>
      <c r="U148" s="30">
        <v>0.5890000000000001</v>
      </c>
      <c r="V148" s="37" t="s">
        <v>44</v>
      </c>
      <c r="W148" s="37">
        <v>49.30555555555556</v>
      </c>
      <c r="X148" s="37">
        <v>24.65277777777778</v>
      </c>
      <c r="Y148" s="32">
        <v>0.10333333333333333</v>
      </c>
      <c r="Z148" s="32" t="s">
        <v>45</v>
      </c>
      <c r="AA148" s="32">
        <v>0.03</v>
      </c>
      <c r="AB148" s="32" t="s">
        <v>45</v>
      </c>
      <c r="AC148" s="30">
        <v>5.596666666666667</v>
      </c>
    </row>
    <row r="149">
      <c r="A149" s="21">
        <f t="shared" si="2"/>
        <v>148</v>
      </c>
      <c r="B149" s="17" t="s">
        <v>109</v>
      </c>
      <c r="C149" s="18" t="s">
        <v>194</v>
      </c>
      <c r="D149" s="19">
        <v>95.06333333333333</v>
      </c>
      <c r="E149" s="16">
        <v>13.738126086956488</v>
      </c>
      <c r="F149" s="16">
        <v>57.48031954782595</v>
      </c>
      <c r="G149" s="19">
        <v>1.391304347826087</v>
      </c>
      <c r="H149" s="19">
        <v>0.07333333333333335</v>
      </c>
      <c r="I149" s="38" t="s">
        <v>44</v>
      </c>
      <c r="J149" s="19">
        <v>2.7253623188405807</v>
      </c>
      <c r="K149" s="19">
        <v>2.1933333333333334</v>
      </c>
      <c r="L149" s="19">
        <v>0.7466666666666667</v>
      </c>
      <c r="M149" s="16">
        <v>20.866666666666667</v>
      </c>
      <c r="N149" s="16">
        <v>9.613333333333332</v>
      </c>
      <c r="O149" s="20">
        <v>0.07</v>
      </c>
      <c r="P149" s="16">
        <v>24.98333333333333</v>
      </c>
      <c r="Q149" s="19">
        <v>0.35</v>
      </c>
      <c r="R149" s="16">
        <v>10.993333333333334</v>
      </c>
      <c r="S149" s="16">
        <v>327.6966666666667</v>
      </c>
      <c r="T149" s="20">
        <v>0.02</v>
      </c>
      <c r="U149" s="19">
        <v>0.18</v>
      </c>
      <c r="V149" s="38" t="s">
        <v>44</v>
      </c>
      <c r="W149" s="38"/>
      <c r="X149" s="38"/>
      <c r="Y149" s="20">
        <v>0.056666666666666664</v>
      </c>
      <c r="Z149" s="20">
        <v>0.02</v>
      </c>
      <c r="AA149" s="20">
        <v>0.04</v>
      </c>
      <c r="AB149" s="20" t="s">
        <v>45</v>
      </c>
      <c r="AC149" s="19">
        <v>9.633333333333333</v>
      </c>
    </row>
    <row r="150">
      <c r="A150" s="21">
        <f t="shared" si="2"/>
        <v>149</v>
      </c>
      <c r="B150" s="17" t="s">
        <v>109</v>
      </c>
      <c r="C150" s="18" t="s">
        <v>195</v>
      </c>
      <c r="D150" s="19">
        <v>94.72</v>
      </c>
      <c r="E150" s="16">
        <v>17.11880289855071</v>
      </c>
      <c r="F150" s="16">
        <v>71.62507132753618</v>
      </c>
      <c r="G150" s="19">
        <v>0.8768115942028986</v>
      </c>
      <c r="H150" s="19">
        <v>0.14333333333333334</v>
      </c>
      <c r="I150" s="38" t="s">
        <v>44</v>
      </c>
      <c r="J150" s="19">
        <v>3.8598550724637692</v>
      </c>
      <c r="K150" s="19">
        <v>1.89</v>
      </c>
      <c r="L150" s="19">
        <v>0.4</v>
      </c>
      <c r="M150" s="16">
        <v>34.546666666666674</v>
      </c>
      <c r="N150" s="16">
        <v>8.513333333333334</v>
      </c>
      <c r="O150" s="20">
        <v>0.12666666666666668</v>
      </c>
      <c r="P150" s="16">
        <v>14.2</v>
      </c>
      <c r="Q150" s="19">
        <v>0.15</v>
      </c>
      <c r="R150" s="16">
        <v>3.643333333333333</v>
      </c>
      <c r="S150" s="16">
        <v>150.09</v>
      </c>
      <c r="T150" s="20">
        <v>0.016666666666666666</v>
      </c>
      <c r="U150" s="19">
        <v>0.15</v>
      </c>
      <c r="V150" s="38" t="s">
        <v>44</v>
      </c>
      <c r="W150" s="39">
        <v>6.0</v>
      </c>
      <c r="X150" s="39">
        <v>3.0</v>
      </c>
      <c r="Y150" s="20" t="s">
        <v>45</v>
      </c>
      <c r="Z150" s="20">
        <v>0.03</v>
      </c>
      <c r="AA150" s="20">
        <v>0.056666666666666664</v>
      </c>
      <c r="AB150" s="20" t="s">
        <v>45</v>
      </c>
      <c r="AC150" s="19">
        <v>18.716666666666665</v>
      </c>
    </row>
    <row r="151">
      <c r="A151" s="21">
        <f t="shared" si="2"/>
        <v>150</v>
      </c>
      <c r="B151" s="17" t="s">
        <v>109</v>
      </c>
      <c r="C151" s="42" t="s">
        <v>196</v>
      </c>
      <c r="D151" s="27">
        <v>90.08433333333333</v>
      </c>
      <c r="E151" s="16">
        <v>30.907502954324087</v>
      </c>
      <c r="F151" s="16">
        <v>129.316992360892</v>
      </c>
      <c r="G151" s="19">
        <v>1.908333333333333</v>
      </c>
      <c r="H151" s="27">
        <v>0.06366666666666666</v>
      </c>
      <c r="I151" s="37" t="s">
        <v>44</v>
      </c>
      <c r="J151" s="19">
        <v>7.204000000000001</v>
      </c>
      <c r="K151" s="27">
        <v>1.9733333333333334</v>
      </c>
      <c r="L151" s="27">
        <v>0.7396666666666666</v>
      </c>
      <c r="M151" s="26">
        <v>43.67033333333334</v>
      </c>
      <c r="N151" s="26">
        <v>18.024333333333335</v>
      </c>
      <c r="O151" s="24">
        <v>0.25266666666666665</v>
      </c>
      <c r="P151" s="26">
        <v>57.71233333333333</v>
      </c>
      <c r="Q151" s="27">
        <v>0.5163333333333334</v>
      </c>
      <c r="R151" s="26">
        <v>2.337666666666667</v>
      </c>
      <c r="S151" s="26">
        <v>328.0686666666667</v>
      </c>
      <c r="T151" s="24">
        <v>0.9016666666666667</v>
      </c>
      <c r="U151" s="27">
        <v>0.25466666666666665</v>
      </c>
      <c r="V151" s="16" t="s">
        <v>44</v>
      </c>
      <c r="W151" s="16"/>
      <c r="X151" s="16"/>
      <c r="Y151" s="24">
        <v>0.07</v>
      </c>
      <c r="Z151" s="24" t="s">
        <v>45</v>
      </c>
      <c r="AA151" s="24">
        <v>0.09333333333333334</v>
      </c>
      <c r="AB151" s="24" t="s">
        <v>45</v>
      </c>
      <c r="AC151" s="27">
        <v>43.2</v>
      </c>
    </row>
    <row r="152">
      <c r="A152" s="21">
        <f t="shared" si="2"/>
        <v>151</v>
      </c>
      <c r="B152" s="17" t="s">
        <v>109</v>
      </c>
      <c r="C152" s="42" t="s">
        <v>197</v>
      </c>
      <c r="D152" s="27">
        <v>88.699</v>
      </c>
      <c r="E152" s="16">
        <v>41.77352528971434</v>
      </c>
      <c r="F152" s="16">
        <v>174.7804298121648</v>
      </c>
      <c r="G152" s="19">
        <v>1.8020833333333333</v>
      </c>
      <c r="H152" s="27">
        <v>1.2403333333333333</v>
      </c>
      <c r="I152" s="37" t="s">
        <v>44</v>
      </c>
      <c r="J152" s="19">
        <v>7.561583333333334</v>
      </c>
      <c r="K152" s="27">
        <v>1.75</v>
      </c>
      <c r="L152" s="27">
        <v>0.6970000000000001</v>
      </c>
      <c r="M152" s="26">
        <v>42.588</v>
      </c>
      <c r="N152" s="26">
        <v>17.248</v>
      </c>
      <c r="O152" s="24">
        <v>0.261</v>
      </c>
      <c r="P152" s="26">
        <v>59.383</v>
      </c>
      <c r="Q152" s="27">
        <v>0.4663333333333333</v>
      </c>
      <c r="R152" s="26">
        <v>3.4166666666666665</v>
      </c>
      <c r="S152" s="26">
        <v>321.45300000000003</v>
      </c>
      <c r="T152" s="24">
        <v>0.022333333333333334</v>
      </c>
      <c r="U152" s="27">
        <v>0.25633333333333336</v>
      </c>
      <c r="V152" s="16" t="s">
        <v>44</v>
      </c>
      <c r="W152" s="16"/>
      <c r="X152" s="16"/>
      <c r="Y152" s="24">
        <v>0.06666666666666667</v>
      </c>
      <c r="Z152" s="24" t="s">
        <v>45</v>
      </c>
      <c r="AA152" s="24">
        <v>0.07333333333333335</v>
      </c>
      <c r="AB152" s="24">
        <v>0.626</v>
      </c>
      <c r="AC152" s="27">
        <v>40.52</v>
      </c>
    </row>
    <row r="153">
      <c r="A153" s="21">
        <f t="shared" si="2"/>
        <v>152</v>
      </c>
      <c r="B153" s="17" t="s">
        <v>109</v>
      </c>
      <c r="C153" s="42" t="s">
        <v>198</v>
      </c>
      <c r="D153" s="27">
        <v>94.81566666666667</v>
      </c>
      <c r="E153" s="16">
        <v>13.133256607294062</v>
      </c>
      <c r="F153" s="16">
        <v>54.94954564491835</v>
      </c>
      <c r="G153" s="19">
        <v>1.7666666666666664</v>
      </c>
      <c r="H153" s="27">
        <v>0.10733333333333334</v>
      </c>
      <c r="I153" s="37" t="s">
        <v>44</v>
      </c>
      <c r="J153" s="19">
        <v>2.2196666666666607</v>
      </c>
      <c r="K153" s="27">
        <v>1.74</v>
      </c>
      <c r="L153" s="27">
        <v>1.0906666666666667</v>
      </c>
      <c r="M153" s="26">
        <v>116.56333333333333</v>
      </c>
      <c r="N153" s="26">
        <v>17.790666666666667</v>
      </c>
      <c r="O153" s="24">
        <v>0.23566666666666666</v>
      </c>
      <c r="P153" s="26">
        <v>25.165666666666667</v>
      </c>
      <c r="Q153" s="27">
        <v>0.9390000000000001</v>
      </c>
      <c r="R153" s="26">
        <v>9.418</v>
      </c>
      <c r="S153" s="26">
        <v>233.40033333333335</v>
      </c>
      <c r="T153" s="24">
        <v>0.041</v>
      </c>
      <c r="U153" s="27">
        <v>0.22866666666666668</v>
      </c>
      <c r="V153" s="16" t="s">
        <v>44</v>
      </c>
      <c r="W153" s="16">
        <v>532.75</v>
      </c>
      <c r="X153" s="16">
        <v>266.375</v>
      </c>
      <c r="Y153" s="24">
        <v>0.043333333333333335</v>
      </c>
      <c r="Z153" s="24" t="s">
        <v>45</v>
      </c>
      <c r="AA153" s="24" t="s">
        <v>45</v>
      </c>
      <c r="AB153" s="24">
        <v>0.35</v>
      </c>
      <c r="AC153" s="27">
        <v>46.29333333333333</v>
      </c>
    </row>
    <row r="154">
      <c r="A154" s="21">
        <f t="shared" si="2"/>
        <v>153</v>
      </c>
      <c r="B154" s="17" t="s">
        <v>109</v>
      </c>
      <c r="C154" s="18" t="s">
        <v>199</v>
      </c>
      <c r="D154" s="19">
        <v>88.65</v>
      </c>
      <c r="E154" s="16">
        <v>33.424111594202884</v>
      </c>
      <c r="F154" s="16">
        <v>139.84648291014489</v>
      </c>
      <c r="G154" s="19">
        <v>3.2572463768115942</v>
      </c>
      <c r="H154" s="19">
        <v>0.61</v>
      </c>
      <c r="I154" s="38" t="s">
        <v>44</v>
      </c>
      <c r="J154" s="19">
        <v>5.706086956521735</v>
      </c>
      <c r="K154" s="19">
        <v>1.85</v>
      </c>
      <c r="L154" s="19">
        <v>1.7766666666666666</v>
      </c>
      <c r="M154" s="16">
        <v>179.41333333333333</v>
      </c>
      <c r="N154" s="16">
        <v>20.896666667</v>
      </c>
      <c r="O154" s="20">
        <v>1.8766666666666667</v>
      </c>
      <c r="P154" s="16">
        <v>49.35</v>
      </c>
      <c r="Q154" s="19">
        <v>3.18</v>
      </c>
      <c r="R154" s="16">
        <v>2.3</v>
      </c>
      <c r="S154" s="16">
        <v>711.2966666666666</v>
      </c>
      <c r="T154" s="20">
        <v>0.2</v>
      </c>
      <c r="U154" s="19">
        <v>1.3233333333333333</v>
      </c>
      <c r="V154" s="38" t="s">
        <v>44</v>
      </c>
      <c r="W154" s="38">
        <v>1743.25</v>
      </c>
      <c r="X154" s="38">
        <v>871.625</v>
      </c>
      <c r="Y154" s="20">
        <v>0.11666666666666665</v>
      </c>
      <c r="Z154" s="20">
        <v>0.15</v>
      </c>
      <c r="AA154" s="20">
        <v>0.4666666666666666</v>
      </c>
      <c r="AB154" s="20">
        <v>0.72</v>
      </c>
      <c r="AC154" s="19">
        <v>51.69333333333333</v>
      </c>
    </row>
    <row r="155">
      <c r="A155" s="21">
        <f t="shared" si="2"/>
        <v>154</v>
      </c>
      <c r="B155" s="17" t="s">
        <v>109</v>
      </c>
      <c r="C155" s="18" t="s">
        <v>200</v>
      </c>
      <c r="D155" s="19">
        <v>82.14666666666666</v>
      </c>
      <c r="E155" s="16">
        <v>56.533772463768145</v>
      </c>
      <c r="F155" s="16">
        <v>236.53730398840594</v>
      </c>
      <c r="G155" s="19">
        <v>3.4202898550724634</v>
      </c>
      <c r="H155" s="19">
        <v>0.35333333333333333</v>
      </c>
      <c r="I155" s="38" t="s">
        <v>44</v>
      </c>
      <c r="J155" s="19">
        <v>12.669710144927544</v>
      </c>
      <c r="K155" s="19">
        <v>3.09</v>
      </c>
      <c r="L155" s="19">
        <v>1.41</v>
      </c>
      <c r="M155" s="16">
        <v>16.156666666666666</v>
      </c>
      <c r="N155" s="16">
        <v>15.613333333333335</v>
      </c>
      <c r="O155" s="20">
        <v>0.131</v>
      </c>
      <c r="P155" s="16">
        <v>49.03333333333333</v>
      </c>
      <c r="Q155" s="19">
        <v>1.06</v>
      </c>
      <c r="R155" s="16">
        <v>398.1366666666666</v>
      </c>
      <c r="S155" s="16">
        <v>122.21333333333332</v>
      </c>
      <c r="T155" s="20">
        <v>0.08333333333333333</v>
      </c>
      <c r="U155" s="19">
        <v>0.5266666666666667</v>
      </c>
      <c r="V155" s="38" t="s">
        <v>44</v>
      </c>
      <c r="W155" s="38">
        <v>244.16666666666666</v>
      </c>
      <c r="X155" s="16">
        <v>122.08333333333333</v>
      </c>
      <c r="Y155" s="20">
        <v>0.03</v>
      </c>
      <c r="Z155" s="35" t="s">
        <v>45</v>
      </c>
      <c r="AA155" s="35" t="s">
        <v>45</v>
      </c>
      <c r="AB155" s="20">
        <v>3.716666666666667</v>
      </c>
      <c r="AC155" s="19" t="s">
        <v>45</v>
      </c>
    </row>
    <row r="156">
      <c r="A156" s="21">
        <f t="shared" si="2"/>
        <v>155</v>
      </c>
      <c r="B156" s="17" t="s">
        <v>109</v>
      </c>
      <c r="C156" s="18" t="s">
        <v>201</v>
      </c>
      <c r="D156" s="19">
        <v>90.24833333333333</v>
      </c>
      <c r="E156" s="16">
        <v>30.397934166666644</v>
      </c>
      <c r="F156" s="16">
        <v>127.18495655333325</v>
      </c>
      <c r="G156" s="19">
        <v>2.6729166666666666</v>
      </c>
      <c r="H156" s="19">
        <v>0.7426666666666666</v>
      </c>
      <c r="I156" s="38" t="s">
        <v>44</v>
      </c>
      <c r="J156" s="19">
        <v>4.946749999999999</v>
      </c>
      <c r="K156" s="19">
        <v>3.5185000000000004</v>
      </c>
      <c r="L156" s="19">
        <v>1.3893333333333333</v>
      </c>
      <c r="M156" s="16">
        <v>126.02366666666667</v>
      </c>
      <c r="N156" s="16">
        <v>29.551666666666666</v>
      </c>
      <c r="O156" s="20">
        <v>0.23</v>
      </c>
      <c r="P156" s="16">
        <v>48.256</v>
      </c>
      <c r="Q156" s="19">
        <v>1.2693333333333332</v>
      </c>
      <c r="R156" s="16">
        <v>19.346999999999998</v>
      </c>
      <c r="S156" s="16">
        <v>265.2663333333333</v>
      </c>
      <c r="T156" s="20">
        <v>0.20266666666666666</v>
      </c>
      <c r="U156" s="19">
        <v>1.3316666666666668</v>
      </c>
      <c r="V156" s="38" t="s">
        <v>44</v>
      </c>
      <c r="W156" s="39">
        <v>1134.0</v>
      </c>
      <c r="X156" s="39">
        <v>567.0</v>
      </c>
      <c r="Y156" s="20" t="s">
        <v>45</v>
      </c>
      <c r="Z156" s="20">
        <v>0.11333333333333333</v>
      </c>
      <c r="AA156" s="20">
        <v>0.08</v>
      </c>
      <c r="AB156" s="20" t="s">
        <v>45</v>
      </c>
      <c r="AC156" s="19">
        <v>1.51</v>
      </c>
    </row>
    <row r="157">
      <c r="A157" s="21">
        <f t="shared" si="2"/>
        <v>156</v>
      </c>
      <c r="B157" s="17" t="s">
        <v>109</v>
      </c>
      <c r="C157" s="18" t="s">
        <v>202</v>
      </c>
      <c r="D157" s="19">
        <v>89.24300000000001</v>
      </c>
      <c r="E157" s="16">
        <v>34.208918333333315</v>
      </c>
      <c r="F157" s="16">
        <v>143.1301143066666</v>
      </c>
      <c r="G157" s="19">
        <v>2.8958333333333335</v>
      </c>
      <c r="H157" s="19">
        <v>0.9266666666666667</v>
      </c>
      <c r="I157" s="38" t="s">
        <v>44</v>
      </c>
      <c r="J157" s="19">
        <v>5.430499999999991</v>
      </c>
      <c r="K157" s="19">
        <v>4.453666666666667</v>
      </c>
      <c r="L157" s="19">
        <v>1.5040000000000002</v>
      </c>
      <c r="M157" s="16">
        <v>141.08700000000002</v>
      </c>
      <c r="N157" s="16">
        <v>37.922666666666665</v>
      </c>
      <c r="O157" s="20">
        <v>0.6616666666666666</v>
      </c>
      <c r="P157" s="16">
        <v>52.76333333333334</v>
      </c>
      <c r="Q157" s="19">
        <v>1.9066666666666665</v>
      </c>
      <c r="R157" s="16">
        <v>1.1606666666666667</v>
      </c>
      <c r="S157" s="16">
        <v>290.3196666666667</v>
      </c>
      <c r="T157" s="20">
        <v>0.15866666666666665</v>
      </c>
      <c r="U157" s="19">
        <v>0.6063333333333333</v>
      </c>
      <c r="V157" s="38" t="s">
        <v>44</v>
      </c>
      <c r="W157" s="34">
        <v>1160.0</v>
      </c>
      <c r="X157" s="39">
        <v>580.0</v>
      </c>
      <c r="Y157" s="20" t="s">
        <v>45</v>
      </c>
      <c r="Z157" s="20">
        <v>0.10333333333333333</v>
      </c>
      <c r="AA157" s="20">
        <v>0.09666666666666668</v>
      </c>
      <c r="AB157" s="20" t="s">
        <v>45</v>
      </c>
      <c r="AC157" s="19">
        <v>17.94</v>
      </c>
    </row>
    <row r="158">
      <c r="A158" s="21">
        <f t="shared" si="2"/>
        <v>157</v>
      </c>
      <c r="B158" s="17" t="s">
        <v>109</v>
      </c>
      <c r="C158" s="18" t="s">
        <v>203</v>
      </c>
      <c r="D158" s="19">
        <v>95.12666666666667</v>
      </c>
      <c r="E158" s="16">
        <v>15.335156521739158</v>
      </c>
      <c r="F158" s="16">
        <v>64.16229488695664</v>
      </c>
      <c r="G158" s="19">
        <v>1.0978260869565217</v>
      </c>
      <c r="H158" s="19">
        <v>0.17333333333333334</v>
      </c>
      <c r="I158" s="38" t="s">
        <v>44</v>
      </c>
      <c r="J158" s="19">
        <v>3.138840579710146</v>
      </c>
      <c r="K158" s="19">
        <v>1.1733333333333331</v>
      </c>
      <c r="L158" s="19">
        <v>0.4633333333333334</v>
      </c>
      <c r="M158" s="16">
        <v>6.94</v>
      </c>
      <c r="N158" s="16">
        <v>10.54</v>
      </c>
      <c r="O158" s="20">
        <v>0.06666666666666667</v>
      </c>
      <c r="P158" s="16">
        <v>20.19333333333333</v>
      </c>
      <c r="Q158" s="19">
        <v>0.23666666666666666</v>
      </c>
      <c r="R158" s="16">
        <v>1.02</v>
      </c>
      <c r="S158" s="16">
        <v>222.38666666666666</v>
      </c>
      <c r="T158" s="20">
        <v>0.036666666666666674</v>
      </c>
      <c r="U158" s="19">
        <v>0.1366666666666667</v>
      </c>
      <c r="V158" s="38" t="s">
        <v>44</v>
      </c>
      <c r="W158" s="34">
        <v>54.0</v>
      </c>
      <c r="X158" s="39">
        <v>27.0</v>
      </c>
      <c r="Y158" s="20">
        <v>0.11666666666666665</v>
      </c>
      <c r="Z158" s="20" t="s">
        <v>45</v>
      </c>
      <c r="AA158" s="20">
        <v>0.023333333333333334</v>
      </c>
      <c r="AB158" s="20" t="s">
        <v>45</v>
      </c>
      <c r="AC158" s="19">
        <v>21.213333333333335</v>
      </c>
    </row>
    <row r="159">
      <c r="A159" s="21">
        <f t="shared" si="2"/>
        <v>158</v>
      </c>
      <c r="B159" s="17" t="s">
        <v>109</v>
      </c>
      <c r="C159" s="18" t="s">
        <v>204</v>
      </c>
      <c r="D159" s="19">
        <v>79.6633</v>
      </c>
      <c r="E159" s="16">
        <v>60.93343365217388</v>
      </c>
      <c r="F159" s="16">
        <v>254.94548640069553</v>
      </c>
      <c r="G159" s="19">
        <v>2.4347826086956523</v>
      </c>
      <c r="H159" s="19">
        <v>0.19</v>
      </c>
      <c r="I159" s="38" t="s">
        <v>44</v>
      </c>
      <c r="J159" s="19">
        <v>14.95861739130434</v>
      </c>
      <c r="K159" s="19">
        <v>2.80333</v>
      </c>
      <c r="L159" s="19">
        <v>2.7533</v>
      </c>
      <c r="M159" s="16">
        <v>29.0766</v>
      </c>
      <c r="N159" s="16">
        <v>29.3266</v>
      </c>
      <c r="O159" s="20">
        <v>0.17699999999999996</v>
      </c>
      <c r="P159" s="16">
        <v>47.156666666666666</v>
      </c>
      <c r="Q159" s="19">
        <v>2.0933333333333333</v>
      </c>
      <c r="R159" s="16">
        <v>497.93333333333334</v>
      </c>
      <c r="S159" s="16">
        <v>679.91</v>
      </c>
      <c r="T159" s="20">
        <v>0.20333333333333334</v>
      </c>
      <c r="U159" s="19">
        <v>0.3666666666666667</v>
      </c>
      <c r="V159" s="38" t="s">
        <v>44</v>
      </c>
      <c r="W159" s="34">
        <v>166.0</v>
      </c>
      <c r="X159" s="39">
        <v>83.0</v>
      </c>
      <c r="Y159" s="35" t="s">
        <v>45</v>
      </c>
      <c r="Z159" s="35" t="s">
        <v>45</v>
      </c>
      <c r="AA159" s="20">
        <v>0.11</v>
      </c>
      <c r="AB159" s="20">
        <v>2.42</v>
      </c>
      <c r="AC159" s="19">
        <v>18.01</v>
      </c>
    </row>
    <row r="160">
      <c r="A160" s="21">
        <f t="shared" si="2"/>
        <v>159</v>
      </c>
      <c r="B160" s="17" t="s">
        <v>109</v>
      </c>
      <c r="C160" s="18" t="s">
        <v>205</v>
      </c>
      <c r="D160" s="19">
        <v>88.13666666666666</v>
      </c>
      <c r="E160" s="16">
        <v>38.446549460490566</v>
      </c>
      <c r="F160" s="16">
        <v>160.86036294269255</v>
      </c>
      <c r="G160" s="19">
        <v>1.375</v>
      </c>
      <c r="H160" s="19">
        <v>0.9033333333333333</v>
      </c>
      <c r="I160" s="16" t="s">
        <v>44</v>
      </c>
      <c r="J160" s="19">
        <v>7.711666666666678</v>
      </c>
      <c r="K160" s="19">
        <v>3.1166666666666667</v>
      </c>
      <c r="L160" s="19">
        <v>1.8733333333333333</v>
      </c>
      <c r="M160" s="16">
        <v>11.729333333333335</v>
      </c>
      <c r="N160" s="16">
        <v>16.789333333333335</v>
      </c>
      <c r="O160" s="20">
        <v>0.08266666666666667</v>
      </c>
      <c r="P160" s="16">
        <v>27.210333333333335</v>
      </c>
      <c r="Q160" s="19">
        <v>1.577333333333333</v>
      </c>
      <c r="R160" s="16">
        <v>418.2806666666667</v>
      </c>
      <c r="S160" s="16">
        <v>388.195</v>
      </c>
      <c r="T160" s="20">
        <v>0.07766666666666666</v>
      </c>
      <c r="U160" s="19">
        <v>0.129</v>
      </c>
      <c r="V160" s="16" t="s">
        <v>44</v>
      </c>
      <c r="W160" s="34">
        <v>76.0</v>
      </c>
      <c r="X160" s="39">
        <v>38.0</v>
      </c>
      <c r="Y160" s="20" t="s">
        <v>45</v>
      </c>
      <c r="Z160" s="20" t="s">
        <v>45</v>
      </c>
      <c r="AA160" s="20">
        <v>0.06333333333333334</v>
      </c>
      <c r="AB160" s="20" t="s">
        <v>45</v>
      </c>
      <c r="AC160" s="19">
        <v>2.706666666666667</v>
      </c>
    </row>
    <row r="161">
      <c r="A161" s="21">
        <f t="shared" si="2"/>
        <v>160</v>
      </c>
      <c r="B161" s="17" t="s">
        <v>109</v>
      </c>
      <c r="C161" s="18" t="s">
        <v>206</v>
      </c>
      <c r="D161" s="19">
        <v>90.79333333333334</v>
      </c>
      <c r="E161" s="16">
        <v>27.93687971014494</v>
      </c>
      <c r="F161" s="16">
        <v>116.88790470724643</v>
      </c>
      <c r="G161" s="19">
        <v>1.36231884057971</v>
      </c>
      <c r="H161" s="19" t="s">
        <v>45</v>
      </c>
      <c r="I161" s="38" t="s">
        <v>44</v>
      </c>
      <c r="J161" s="19">
        <v>6.894347826086953</v>
      </c>
      <c r="K161" s="19">
        <v>1.0266666666666666</v>
      </c>
      <c r="L161" s="19">
        <v>0.95</v>
      </c>
      <c r="M161" s="16">
        <v>13.243333333333334</v>
      </c>
      <c r="N161" s="16">
        <v>15.436666666666667</v>
      </c>
      <c r="O161" s="20" t="s">
        <v>54</v>
      </c>
      <c r="P161" s="16">
        <v>30.01</v>
      </c>
      <c r="Q161" s="19">
        <v>1.25</v>
      </c>
      <c r="R161" s="16">
        <v>103.93</v>
      </c>
      <c r="S161" s="16">
        <v>308.24333333333334</v>
      </c>
      <c r="T161" s="20">
        <v>0.09333333333333334</v>
      </c>
      <c r="U161" s="19">
        <v>0.3333333333333333</v>
      </c>
      <c r="V161" s="38" t="s">
        <v>44</v>
      </c>
      <c r="W161" s="34">
        <v>90.0</v>
      </c>
      <c r="X161" s="39">
        <v>45.0</v>
      </c>
      <c r="Y161" s="35" t="s">
        <v>45</v>
      </c>
      <c r="Z161" s="35" t="s">
        <v>45</v>
      </c>
      <c r="AA161" s="20">
        <v>0.07</v>
      </c>
      <c r="AB161" s="20">
        <v>1.18</v>
      </c>
      <c r="AC161" s="19">
        <v>5.383333333333333</v>
      </c>
    </row>
    <row r="162">
      <c r="A162" s="21">
        <f t="shared" si="2"/>
        <v>161</v>
      </c>
      <c r="B162" s="17" t="s">
        <v>109</v>
      </c>
      <c r="C162" s="18" t="s">
        <v>207</v>
      </c>
      <c r="D162" s="19">
        <v>93.632</v>
      </c>
      <c r="E162" s="16">
        <v>20.546909166666637</v>
      </c>
      <c r="F162" s="16">
        <v>85.96826795333321</v>
      </c>
      <c r="G162" s="19">
        <v>0.8104166666666668</v>
      </c>
      <c r="H162" s="19" t="s">
        <v>45</v>
      </c>
      <c r="I162" s="38" t="s">
        <v>44</v>
      </c>
      <c r="J162" s="19">
        <v>5.117916666666662</v>
      </c>
      <c r="K162" s="19">
        <v>2.268333333333333</v>
      </c>
      <c r="L162" s="19">
        <v>0.4040000000000001</v>
      </c>
      <c r="M162" s="26">
        <v>6.946333333333334</v>
      </c>
      <c r="N162" s="16">
        <v>9.503666666666668</v>
      </c>
      <c r="O162" s="20">
        <v>0.044000000000000004</v>
      </c>
      <c r="P162" s="16">
        <v>23.37766666666667</v>
      </c>
      <c r="Q162" s="19">
        <v>0.29033333333333333</v>
      </c>
      <c r="R162" s="26">
        <v>5.243</v>
      </c>
      <c r="S162" s="26">
        <v>161.155</v>
      </c>
      <c r="T162" s="20">
        <v>0.072</v>
      </c>
      <c r="U162" s="19">
        <v>0.17300000000000001</v>
      </c>
      <c r="V162" s="38" t="s">
        <v>44</v>
      </c>
      <c r="W162" s="38"/>
      <c r="X162" s="38"/>
      <c r="Y162" s="20">
        <v>0.057333333333333326</v>
      </c>
      <c r="Z162" s="20">
        <v>0.042333333333333334</v>
      </c>
      <c r="AA162" s="20">
        <v>0.05</v>
      </c>
      <c r="AB162" s="20" t="s">
        <v>45</v>
      </c>
      <c r="AC162" s="19">
        <v>12.804</v>
      </c>
    </row>
    <row r="163">
      <c r="A163" s="21">
        <f t="shared" si="2"/>
        <v>162</v>
      </c>
      <c r="B163" s="17" t="s">
        <v>109</v>
      </c>
      <c r="C163" s="18" t="s">
        <v>208</v>
      </c>
      <c r="D163" s="19">
        <v>92.16666666666667</v>
      </c>
      <c r="E163" s="16">
        <v>24.898357971014487</v>
      </c>
      <c r="F163" s="16">
        <v>104.17472975072462</v>
      </c>
      <c r="G163" s="19">
        <v>1.786231884057971</v>
      </c>
      <c r="H163" s="19">
        <v>0.17333333333333334</v>
      </c>
      <c r="I163" s="38" t="s">
        <v>44</v>
      </c>
      <c r="J163" s="19">
        <v>5.347101449275358</v>
      </c>
      <c r="K163" s="19">
        <v>2.3833333333333333</v>
      </c>
      <c r="L163" s="19">
        <v>0.5266666666666667</v>
      </c>
      <c r="M163" s="16">
        <v>41.1</v>
      </c>
      <c r="N163" s="16">
        <v>17.833333333333332</v>
      </c>
      <c r="O163" s="20">
        <v>0.5</v>
      </c>
      <c r="P163" s="16">
        <v>27.99</v>
      </c>
      <c r="Q163" s="19">
        <v>0.43</v>
      </c>
      <c r="R163" s="16" t="s">
        <v>45</v>
      </c>
      <c r="S163" s="16">
        <v>208.20333333333335</v>
      </c>
      <c r="T163" s="20">
        <v>0.056666666666666664</v>
      </c>
      <c r="U163" s="19">
        <v>0.33</v>
      </c>
      <c r="V163" s="38" t="s">
        <v>44</v>
      </c>
      <c r="W163" s="38">
        <v>32.08333333333333</v>
      </c>
      <c r="X163" s="38">
        <v>16.041666666666664</v>
      </c>
      <c r="Y163" s="20" t="s">
        <v>45</v>
      </c>
      <c r="Z163" s="20">
        <v>0.08</v>
      </c>
      <c r="AA163" s="20" t="s">
        <v>45</v>
      </c>
      <c r="AB163" s="20" t="s">
        <v>45</v>
      </c>
      <c r="AC163" s="19">
        <v>1.1533333333333333</v>
      </c>
    </row>
    <row r="164">
      <c r="A164" s="21">
        <f t="shared" si="2"/>
        <v>163</v>
      </c>
      <c r="B164" s="17" t="s">
        <v>209</v>
      </c>
      <c r="C164" s="18" t="s">
        <v>210</v>
      </c>
      <c r="D164" s="19">
        <v>83.78666666666666</v>
      </c>
      <c r="E164" s="16">
        <v>96.1547086956522</v>
      </c>
      <c r="F164" s="16">
        <v>402.3113011826088</v>
      </c>
      <c r="G164" s="19">
        <v>1.2391304347826086</v>
      </c>
      <c r="H164" s="19">
        <v>8.396666666666667</v>
      </c>
      <c r="I164" s="16" t="s">
        <v>44</v>
      </c>
      <c r="J164" s="19">
        <v>6.0308695652173965</v>
      </c>
      <c r="K164" s="19">
        <v>6.313333333333333</v>
      </c>
      <c r="L164" s="19">
        <v>0.5466666666666667</v>
      </c>
      <c r="M164" s="16">
        <v>7.916666666666667</v>
      </c>
      <c r="N164" s="16">
        <v>14.683333333333332</v>
      </c>
      <c r="O164" s="20">
        <v>0.17333333333333334</v>
      </c>
      <c r="P164" s="16">
        <v>21.953333333333333</v>
      </c>
      <c r="Q164" s="19">
        <v>0.20666666666666667</v>
      </c>
      <c r="R164" s="16" t="s">
        <v>45</v>
      </c>
      <c r="S164" s="16">
        <v>206.25666666666666</v>
      </c>
      <c r="T164" s="20">
        <v>0.14666666666666667</v>
      </c>
      <c r="U164" s="19">
        <v>0.21666666666666667</v>
      </c>
      <c r="V164" s="38" t="s">
        <v>44</v>
      </c>
      <c r="W164" s="38"/>
      <c r="X164" s="38"/>
      <c r="Y164" s="20" t="s">
        <v>45</v>
      </c>
      <c r="Z164" s="20">
        <v>0.043333333333333335</v>
      </c>
      <c r="AA164" s="20" t="s">
        <v>45</v>
      </c>
      <c r="AB164" s="20" t="s">
        <v>45</v>
      </c>
      <c r="AC164" s="19">
        <v>8.66</v>
      </c>
    </row>
    <row r="165">
      <c r="A165" s="21">
        <f t="shared" si="2"/>
        <v>164</v>
      </c>
      <c r="B165" s="17" t="s">
        <v>209</v>
      </c>
      <c r="C165" s="18" t="s">
        <v>211</v>
      </c>
      <c r="D165" s="19">
        <v>86.31666666666668</v>
      </c>
      <c r="E165" s="16">
        <v>48.32221304347824</v>
      </c>
      <c r="F165" s="16">
        <v>202.18013937391297</v>
      </c>
      <c r="G165" s="19">
        <v>0.8586956521739131</v>
      </c>
      <c r="H165" s="19">
        <v>0.12333333333333334</v>
      </c>
      <c r="I165" s="16" t="s">
        <v>44</v>
      </c>
      <c r="J165" s="19">
        <v>12.33463768115941</v>
      </c>
      <c r="K165" s="19">
        <v>0.9866666666666667</v>
      </c>
      <c r="L165" s="19">
        <v>0.3666666666666667</v>
      </c>
      <c r="M165" s="16">
        <v>22.433333333333334</v>
      </c>
      <c r="N165" s="16">
        <v>18.44</v>
      </c>
      <c r="O165" s="20">
        <v>1.6233333333333333</v>
      </c>
      <c r="P165" s="16">
        <v>12.78</v>
      </c>
      <c r="Q165" s="19">
        <v>0.25666666666666665</v>
      </c>
      <c r="R165" s="16" t="s">
        <v>45</v>
      </c>
      <c r="S165" s="16">
        <v>131.34</v>
      </c>
      <c r="T165" s="20">
        <v>0.10666666666666667</v>
      </c>
      <c r="U165" s="19">
        <v>0.14333333333333334</v>
      </c>
      <c r="V165" s="38" t="s">
        <v>44</v>
      </c>
      <c r="W165" s="38"/>
      <c r="X165" s="38"/>
      <c r="Y165" s="20">
        <v>0.17333333333333334</v>
      </c>
      <c r="Z165" s="20">
        <v>0.02</v>
      </c>
      <c r="AA165" s="20" t="s">
        <v>45</v>
      </c>
      <c r="AB165" s="20" t="s">
        <v>45</v>
      </c>
      <c r="AC165" s="19">
        <v>34.623333333333335</v>
      </c>
    </row>
    <row r="166">
      <c r="A166" s="21">
        <f t="shared" si="2"/>
        <v>165</v>
      </c>
      <c r="B166" s="17" t="s">
        <v>209</v>
      </c>
      <c r="C166" s="29" t="s">
        <v>212</v>
      </c>
      <c r="D166" s="30">
        <v>91.29466666666667</v>
      </c>
      <c r="E166" s="16">
        <v>30.591799194335923</v>
      </c>
      <c r="F166" s="16">
        <v>127.99608782910151</v>
      </c>
      <c r="G166" s="19">
        <v>0.4666666666666666</v>
      </c>
      <c r="H166" s="30">
        <v>0.11333333333333333</v>
      </c>
      <c r="I166" s="37" t="s">
        <v>44</v>
      </c>
      <c r="J166" s="19">
        <v>7.798666666666662</v>
      </c>
      <c r="K166" s="30">
        <v>0.32666666666666666</v>
      </c>
      <c r="L166" s="30">
        <v>0.32666666666666666</v>
      </c>
      <c r="M166" s="31">
        <v>13.538000000000002</v>
      </c>
      <c r="N166" s="31">
        <v>10.071333333333333</v>
      </c>
      <c r="O166" s="32">
        <v>1.0206666666666668</v>
      </c>
      <c r="P166" s="31">
        <v>7.626</v>
      </c>
      <c r="Q166" s="30">
        <v>0.35733333333333334</v>
      </c>
      <c r="R166" s="31">
        <v>1.2363333333333333</v>
      </c>
      <c r="S166" s="31">
        <v>106.68433333333333</v>
      </c>
      <c r="T166" s="32">
        <v>0.039</v>
      </c>
      <c r="U166" s="30">
        <v>0.06033333333333333</v>
      </c>
      <c r="V166" s="37" t="s">
        <v>44</v>
      </c>
      <c r="W166" s="37">
        <v>2.2555555555555555</v>
      </c>
      <c r="X166" s="37">
        <v>1.1277777777777778</v>
      </c>
      <c r="Y166" s="32">
        <v>0.04666666666666667</v>
      </c>
      <c r="Z166" s="32" t="s">
        <v>45</v>
      </c>
      <c r="AA166" s="32" t="s">
        <v>45</v>
      </c>
      <c r="AB166" s="32" t="s">
        <v>45</v>
      </c>
      <c r="AC166" s="30">
        <v>1.2466666666666666</v>
      </c>
    </row>
    <row r="167">
      <c r="A167" s="21">
        <f t="shared" si="2"/>
        <v>166</v>
      </c>
      <c r="B167" s="17" t="s">
        <v>209</v>
      </c>
      <c r="C167" s="18" t="s">
        <v>213</v>
      </c>
      <c r="D167" s="19">
        <v>83.14433333333334</v>
      </c>
      <c r="E167" s="16">
        <v>62.42409840854006</v>
      </c>
      <c r="F167" s="16">
        <v>261.18242774133165</v>
      </c>
      <c r="G167" s="19">
        <v>0.8333333333333334</v>
      </c>
      <c r="H167" s="19">
        <v>0.7033333333333333</v>
      </c>
      <c r="I167" s="16" t="s">
        <v>44</v>
      </c>
      <c r="J167" s="19">
        <v>14.926999999999998</v>
      </c>
      <c r="K167" s="19">
        <v>1.696</v>
      </c>
      <c r="L167" s="19">
        <v>0.39200000000000007</v>
      </c>
      <c r="M167" s="26">
        <v>5.78</v>
      </c>
      <c r="N167" s="26">
        <v>9.296333333333335</v>
      </c>
      <c r="O167" s="24">
        <v>0.08033333333333333</v>
      </c>
      <c r="P167" s="26">
        <v>20.28833333333333</v>
      </c>
      <c r="Q167" s="27">
        <v>0.15866666666666665</v>
      </c>
      <c r="R167" s="26" t="s">
        <v>45</v>
      </c>
      <c r="S167" s="26">
        <v>128.33900000000003</v>
      </c>
      <c r="T167" s="24">
        <v>0.09300000000000001</v>
      </c>
      <c r="U167" s="27">
        <v>0.09866666666666668</v>
      </c>
      <c r="V167" s="38" t="s">
        <v>44</v>
      </c>
      <c r="W167" s="38"/>
      <c r="X167" s="38"/>
      <c r="Y167" s="20" t="s">
        <v>45</v>
      </c>
      <c r="Z167" s="20">
        <v>0.03666666666666667</v>
      </c>
      <c r="AA167" s="20">
        <v>0.05</v>
      </c>
      <c r="AB167" s="20" t="s">
        <v>45</v>
      </c>
      <c r="AC167" s="27">
        <v>10.283333333333333</v>
      </c>
    </row>
    <row r="168">
      <c r="A168" s="21">
        <f t="shared" si="2"/>
        <v>167</v>
      </c>
      <c r="B168" s="17" t="s">
        <v>209</v>
      </c>
      <c r="C168" s="18" t="s">
        <v>214</v>
      </c>
      <c r="D168" s="19">
        <v>73.87866666666666</v>
      </c>
      <c r="E168" s="16">
        <v>110.29759000000001</v>
      </c>
      <c r="F168" s="16">
        <v>461.48511656000005</v>
      </c>
      <c r="G168" s="19">
        <v>0.7208333333333334</v>
      </c>
      <c r="H168" s="19">
        <v>3.6603333333333334</v>
      </c>
      <c r="I168" s="16" t="s">
        <v>44</v>
      </c>
      <c r="J168" s="19">
        <v>21.45516666666667</v>
      </c>
      <c r="K168" s="19">
        <v>1.7233333333333334</v>
      </c>
      <c r="L168" s="19">
        <v>0.285</v>
      </c>
      <c r="M168" s="16">
        <v>22.159000000000002</v>
      </c>
      <c r="N168" s="16">
        <v>12.726333333333335</v>
      </c>
      <c r="O168" s="20">
        <v>3.2856666666666663</v>
      </c>
      <c r="P168" s="16">
        <v>10.792333333333334</v>
      </c>
      <c r="Q168" s="19">
        <v>0.26833333333333337</v>
      </c>
      <c r="R168" s="16">
        <v>15.098666666666666</v>
      </c>
      <c r="S168" s="16">
        <v>75.49433333333333</v>
      </c>
      <c r="T168" s="20">
        <v>0.1396666666666667</v>
      </c>
      <c r="U168" s="19">
        <v>0.19400000000000003</v>
      </c>
      <c r="V168" s="38" t="s">
        <v>44</v>
      </c>
      <c r="W168" s="38"/>
      <c r="X168" s="38"/>
      <c r="Y168" s="20" t="s">
        <v>45</v>
      </c>
      <c r="Z168" s="20" t="s">
        <v>45</v>
      </c>
      <c r="AA168" s="20">
        <v>0.07333333333333335</v>
      </c>
      <c r="AB168" s="20" t="s">
        <v>45</v>
      </c>
      <c r="AC168" s="19">
        <v>10.27</v>
      </c>
    </row>
    <row r="169">
      <c r="A169" s="21">
        <f t="shared" si="2"/>
        <v>168</v>
      </c>
      <c r="B169" s="17" t="s">
        <v>209</v>
      </c>
      <c r="C169" s="29" t="s">
        <v>215</v>
      </c>
      <c r="D169" s="30">
        <v>88.70033333333333</v>
      </c>
      <c r="E169" s="16">
        <v>58.04536887282133</v>
      </c>
      <c r="F169" s="16">
        <v>242.86182336388444</v>
      </c>
      <c r="G169" s="19">
        <v>0.7979166666666667</v>
      </c>
      <c r="H169" s="30">
        <v>3.9443333333333332</v>
      </c>
      <c r="I169" s="37" t="s">
        <v>44</v>
      </c>
      <c r="J169" s="19">
        <v>6.2084166666666665</v>
      </c>
      <c r="K169" s="30">
        <v>2.5533333333333332</v>
      </c>
      <c r="L169" s="30">
        <v>0.34900000000000003</v>
      </c>
      <c r="M169" s="31">
        <v>35.18</v>
      </c>
      <c r="N169" s="31">
        <v>17.04</v>
      </c>
      <c r="O169" s="32">
        <v>6.16</v>
      </c>
      <c r="P169" s="31">
        <v>16.428333333333335</v>
      </c>
      <c r="Q169" s="30">
        <v>0.4323333333333333</v>
      </c>
      <c r="R169" s="31">
        <v>5.177</v>
      </c>
      <c r="S169" s="31">
        <v>123.61666666666667</v>
      </c>
      <c r="T169" s="32">
        <v>0.18266666666666667</v>
      </c>
      <c r="U169" s="30">
        <v>0.26533333333333337</v>
      </c>
      <c r="V169" s="37" t="s">
        <v>44</v>
      </c>
      <c r="W169" s="37"/>
      <c r="X169" s="37"/>
      <c r="Y169" s="32" t="s">
        <v>45</v>
      </c>
      <c r="Z169" s="32">
        <v>0.04</v>
      </c>
      <c r="AA169" s="32">
        <v>0.07</v>
      </c>
      <c r="AB169" s="32" t="s">
        <v>45</v>
      </c>
      <c r="AC169" s="30" t="s">
        <v>45</v>
      </c>
    </row>
    <row r="170">
      <c r="A170" s="21">
        <f t="shared" si="2"/>
        <v>169</v>
      </c>
      <c r="B170" s="17" t="s">
        <v>209</v>
      </c>
      <c r="C170" s="18" t="s">
        <v>216</v>
      </c>
      <c r="D170" s="19">
        <v>90.53066666666666</v>
      </c>
      <c r="E170" s="16">
        <v>33.46227000000003</v>
      </c>
      <c r="F170" s="16">
        <v>140.00613768000014</v>
      </c>
      <c r="G170" s="19">
        <v>0.90625</v>
      </c>
      <c r="H170" s="19">
        <v>0.20766666666666667</v>
      </c>
      <c r="I170" s="16" t="s">
        <v>44</v>
      </c>
      <c r="J170" s="19">
        <v>7.966416666666672</v>
      </c>
      <c r="K170" s="19">
        <v>1.5113333333333332</v>
      </c>
      <c r="L170" s="19">
        <v>0.389</v>
      </c>
      <c r="M170" s="16">
        <v>12.552333333333332</v>
      </c>
      <c r="N170" s="16">
        <v>13.133333333333335</v>
      </c>
      <c r="O170" s="20">
        <v>0.07266666666666666</v>
      </c>
      <c r="P170" s="16">
        <v>9.237</v>
      </c>
      <c r="Q170" s="19">
        <v>0.22199999999999998</v>
      </c>
      <c r="R170" s="26" t="s">
        <v>45</v>
      </c>
      <c r="S170" s="16">
        <v>164.98866666666666</v>
      </c>
      <c r="T170" s="20">
        <v>0.067</v>
      </c>
      <c r="U170" s="19">
        <v>0.14533333333333331</v>
      </c>
      <c r="V170" s="38" t="s">
        <v>44</v>
      </c>
      <c r="W170" s="39">
        <v>247.0</v>
      </c>
      <c r="X170" s="39">
        <v>123.5</v>
      </c>
      <c r="Y170" s="20" t="s">
        <v>45</v>
      </c>
      <c r="Z170" s="20">
        <v>0.041</v>
      </c>
      <c r="AA170" s="20" t="s">
        <v>45</v>
      </c>
      <c r="AB170" s="20">
        <v>1.383333333333333</v>
      </c>
      <c r="AC170" s="19">
        <v>941.3696666666666</v>
      </c>
    </row>
    <row r="171">
      <c r="A171" s="21">
        <f t="shared" si="2"/>
        <v>170</v>
      </c>
      <c r="B171" s="17" t="s">
        <v>209</v>
      </c>
      <c r="C171" s="18" t="s">
        <v>217</v>
      </c>
      <c r="D171" s="19">
        <v>93.60966666666667</v>
      </c>
      <c r="E171" s="16">
        <v>21.936799999999977</v>
      </c>
      <c r="F171" s="16">
        <v>91.78357119999991</v>
      </c>
      <c r="G171" s="19">
        <v>0.5916666666666668</v>
      </c>
      <c r="H171" s="19" t="s">
        <v>45</v>
      </c>
      <c r="I171" s="16" t="s">
        <v>44</v>
      </c>
      <c r="J171" s="19">
        <v>5.541333333333331</v>
      </c>
      <c r="K171" s="19">
        <v>0.7033333333333333</v>
      </c>
      <c r="L171" s="19">
        <v>0.25733333333333336</v>
      </c>
      <c r="M171" s="16">
        <v>7.593333333333334</v>
      </c>
      <c r="N171" s="16">
        <v>8.658</v>
      </c>
      <c r="O171" s="20">
        <v>0.03366666666666667</v>
      </c>
      <c r="P171" s="16">
        <v>12.857</v>
      </c>
      <c r="Q171" s="19">
        <v>0.16733333333333333</v>
      </c>
      <c r="R171" s="16">
        <v>1.28</v>
      </c>
      <c r="S171" s="16">
        <v>111.98566666666666</v>
      </c>
      <c r="T171" s="20">
        <v>0.03933333333333333</v>
      </c>
      <c r="U171" s="19">
        <v>0.07266666666666666</v>
      </c>
      <c r="V171" s="38" t="s">
        <v>44</v>
      </c>
      <c r="W171" s="39">
        <v>192.0</v>
      </c>
      <c r="X171" s="39">
        <v>96.0</v>
      </c>
      <c r="Y171" s="20" t="s">
        <v>45</v>
      </c>
      <c r="Z171" s="20">
        <v>0.09600000000000002</v>
      </c>
      <c r="AA171" s="20" t="s">
        <v>45</v>
      </c>
      <c r="AB171" s="20" t="s">
        <v>45</v>
      </c>
      <c r="AC171" s="19">
        <v>623.2393333333333</v>
      </c>
    </row>
    <row r="172">
      <c r="A172" s="21">
        <f t="shared" si="2"/>
        <v>171</v>
      </c>
      <c r="B172" s="17" t="s">
        <v>209</v>
      </c>
      <c r="C172" s="18" t="s">
        <v>218</v>
      </c>
      <c r="D172" s="19">
        <v>52.174</v>
      </c>
      <c r="E172" s="16">
        <v>182.84662000000003</v>
      </c>
      <c r="F172" s="16">
        <v>765.0302580800002</v>
      </c>
      <c r="G172" s="19">
        <v>0.4083333333333334</v>
      </c>
      <c r="H172" s="19" t="s">
        <v>45</v>
      </c>
      <c r="I172" s="16" t="s">
        <v>44</v>
      </c>
      <c r="J172" s="19">
        <v>46.89266666666667</v>
      </c>
      <c r="K172" s="19">
        <v>0.517</v>
      </c>
      <c r="L172" s="19">
        <v>0.525</v>
      </c>
      <c r="M172" s="16">
        <v>13.151000000000002</v>
      </c>
      <c r="N172" s="16">
        <v>9.964333333333334</v>
      </c>
      <c r="O172" s="20">
        <v>0.10333333333333333</v>
      </c>
      <c r="P172" s="16">
        <v>20.937</v>
      </c>
      <c r="Q172" s="19">
        <v>2.1533333333333338</v>
      </c>
      <c r="R172" s="16">
        <v>2.704333333333333</v>
      </c>
      <c r="S172" s="16">
        <v>221.19299999999998</v>
      </c>
      <c r="T172" s="20">
        <v>0.026999999999999996</v>
      </c>
      <c r="U172" s="19">
        <v>0.13633333333333333</v>
      </c>
      <c r="V172" s="38" t="s">
        <v>44</v>
      </c>
      <c r="W172" s="38"/>
      <c r="X172" s="38"/>
      <c r="Y172" s="20" t="s">
        <v>45</v>
      </c>
      <c r="Z172" s="20">
        <v>0.233</v>
      </c>
      <c r="AA172" s="20">
        <v>0.37</v>
      </c>
      <c r="AB172" s="20" t="s">
        <v>45</v>
      </c>
      <c r="AC172" s="19">
        <v>4.269666666666667</v>
      </c>
    </row>
    <row r="173">
      <c r="A173" s="21">
        <f t="shared" si="2"/>
        <v>172</v>
      </c>
      <c r="B173" s="17" t="s">
        <v>209</v>
      </c>
      <c r="C173" s="18" t="s">
        <v>219</v>
      </c>
      <c r="D173" s="19">
        <v>84.77</v>
      </c>
      <c r="E173" s="16">
        <v>52.54248260869565</v>
      </c>
      <c r="F173" s="16">
        <v>219.8377472347826</v>
      </c>
      <c r="G173" s="19">
        <v>0.7717391304347826</v>
      </c>
      <c r="H173" s="19" t="s">
        <v>45</v>
      </c>
      <c r="I173" s="16" t="s">
        <v>44</v>
      </c>
      <c r="J173" s="19">
        <v>13.851594202898553</v>
      </c>
      <c r="K173" s="19">
        <v>2.433333333333333</v>
      </c>
      <c r="L173" s="19">
        <v>0.5966666666666667</v>
      </c>
      <c r="M173" s="16">
        <v>5.72</v>
      </c>
      <c r="N173" s="16">
        <v>5.476666666666667</v>
      </c>
      <c r="O173" s="20">
        <v>0.03</v>
      </c>
      <c r="P173" s="16">
        <v>13.916666666666666</v>
      </c>
      <c r="Q173" s="19">
        <v>0.10333333333333333</v>
      </c>
      <c r="R173" s="16" t="s">
        <v>45</v>
      </c>
      <c r="S173" s="16">
        <v>134.0533333333333</v>
      </c>
      <c r="T173" s="20">
        <v>0.056666666666666664</v>
      </c>
      <c r="U173" s="19">
        <v>0.05</v>
      </c>
      <c r="V173" s="38" t="s">
        <v>44</v>
      </c>
      <c r="W173" s="38">
        <v>27.208333333333336</v>
      </c>
      <c r="X173" s="16">
        <v>13.604166666666668</v>
      </c>
      <c r="Y173" s="20">
        <v>0.07</v>
      </c>
      <c r="Z173" s="20" t="s">
        <v>45</v>
      </c>
      <c r="AA173" s="20">
        <v>0.03</v>
      </c>
      <c r="AB173" s="20" t="s">
        <v>45</v>
      </c>
      <c r="AC173" s="19">
        <v>7.63</v>
      </c>
    </row>
    <row r="174">
      <c r="A174" s="21">
        <f t="shared" si="2"/>
        <v>173</v>
      </c>
      <c r="B174" s="17" t="s">
        <v>209</v>
      </c>
      <c r="C174" s="18" t="s">
        <v>220</v>
      </c>
      <c r="D174" s="19">
        <v>50.339333333333336</v>
      </c>
      <c r="E174" s="16">
        <v>177.35918531537055</v>
      </c>
      <c r="F174" s="16">
        <v>742.0708313595104</v>
      </c>
      <c r="G174" s="19">
        <v>1.025</v>
      </c>
      <c r="H174" s="19">
        <v>0.2803333333333333</v>
      </c>
      <c r="I174" s="16" t="s">
        <v>44</v>
      </c>
      <c r="J174" s="19">
        <v>47.658</v>
      </c>
      <c r="K174" s="19">
        <v>4.546666666666667</v>
      </c>
      <c r="L174" s="19">
        <v>0.6973333333333334</v>
      </c>
      <c r="M174" s="16">
        <v>39.237</v>
      </c>
      <c r="N174" s="16">
        <v>14.491</v>
      </c>
      <c r="O174" s="20">
        <v>0.19733333333333336</v>
      </c>
      <c r="P174" s="16">
        <v>26.073666666666668</v>
      </c>
      <c r="Q174" s="19">
        <v>2.6976666666666667</v>
      </c>
      <c r="R174" s="16">
        <v>2.7903333333333333</v>
      </c>
      <c r="S174" s="16">
        <v>263.2613333333333</v>
      </c>
      <c r="T174" s="20">
        <v>0.16066666666666665</v>
      </c>
      <c r="U174" s="19">
        <v>0.20133333333333334</v>
      </c>
      <c r="V174" s="38" t="s">
        <v>44</v>
      </c>
      <c r="W174" s="38"/>
      <c r="X174" s="38"/>
      <c r="Y174" s="20" t="s">
        <v>45</v>
      </c>
      <c r="Z174" s="20">
        <v>0.22333333333333336</v>
      </c>
      <c r="AA174" s="20">
        <v>0.08333333333333333</v>
      </c>
      <c r="AB174" s="20" t="s">
        <v>45</v>
      </c>
      <c r="AC174" s="19">
        <v>5.151666666666666</v>
      </c>
    </row>
    <row r="175">
      <c r="A175" s="21">
        <f t="shared" si="2"/>
        <v>174</v>
      </c>
      <c r="B175" s="17" t="s">
        <v>209</v>
      </c>
      <c r="C175" s="18" t="s">
        <v>221</v>
      </c>
      <c r="D175" s="19">
        <v>72.736</v>
      </c>
      <c r="E175" s="16">
        <v>96.97158744792144</v>
      </c>
      <c r="F175" s="16">
        <v>405.7291218821033</v>
      </c>
      <c r="G175" s="19">
        <v>0.9708333333333332</v>
      </c>
      <c r="H175" s="19">
        <v>0.30033333333333334</v>
      </c>
      <c r="I175" s="16" t="s">
        <v>44</v>
      </c>
      <c r="J175" s="19">
        <v>25.332166666666662</v>
      </c>
      <c r="K175" s="19">
        <v>2.1353333333333335</v>
      </c>
      <c r="L175" s="19">
        <v>0.6606666666666666</v>
      </c>
      <c r="M175" s="16">
        <v>22.766000000000002</v>
      </c>
      <c r="N175" s="16">
        <v>24.835333333333335</v>
      </c>
      <c r="O175" s="24">
        <v>0.15933333333333333</v>
      </c>
      <c r="P175" s="16">
        <v>23.364666666666665</v>
      </c>
      <c r="Q175" s="19">
        <v>0.16416666666666666</v>
      </c>
      <c r="R175" s="16">
        <v>0.785</v>
      </c>
      <c r="S175" s="16">
        <v>300.0126666666667</v>
      </c>
      <c r="T175" s="20">
        <v>0.17299999999999996</v>
      </c>
      <c r="U175" s="19">
        <v>0.18766666666666665</v>
      </c>
      <c r="V175" s="38" t="s">
        <v>44</v>
      </c>
      <c r="W175" s="38"/>
      <c r="X175" s="38"/>
      <c r="Y175" s="20">
        <v>0.09333333333333334</v>
      </c>
      <c r="Z175" s="24">
        <v>0.07</v>
      </c>
      <c r="AA175" s="24">
        <v>0.07</v>
      </c>
      <c r="AB175" s="24">
        <v>1.58</v>
      </c>
      <c r="AC175" s="19">
        <v>10.146666666666667</v>
      </c>
    </row>
    <row r="176">
      <c r="A176" s="21">
        <f t="shared" si="2"/>
        <v>175</v>
      </c>
      <c r="B176" s="17" t="s">
        <v>209</v>
      </c>
      <c r="C176" s="18" t="s">
        <v>222</v>
      </c>
      <c r="D176" s="19">
        <v>63.876666666666665</v>
      </c>
      <c r="E176" s="16">
        <v>128.02445217391306</v>
      </c>
      <c r="F176" s="16">
        <v>535.6543078956523</v>
      </c>
      <c r="G176" s="19">
        <v>1.4347826086956523</v>
      </c>
      <c r="H176" s="19">
        <v>0.24</v>
      </c>
      <c r="I176" s="16" t="s">
        <v>44</v>
      </c>
      <c r="J176" s="19">
        <v>33.66521739130435</v>
      </c>
      <c r="K176" s="19">
        <v>1.5266666666666666</v>
      </c>
      <c r="L176" s="19">
        <v>0.7833333333333333</v>
      </c>
      <c r="M176" s="21">
        <f>(4.209+3.9+4.344)/3</f>
        <v>4.151</v>
      </c>
      <c r="N176" s="16">
        <v>23.786666666666665</v>
      </c>
      <c r="O176" s="20">
        <v>0.16333333333333333</v>
      </c>
      <c r="P176" s="16">
        <v>25.516666666666666</v>
      </c>
      <c r="Q176" s="19">
        <v>0.29333333333333333</v>
      </c>
      <c r="R176" s="16" t="s">
        <v>45</v>
      </c>
      <c r="S176" s="16">
        <v>328.03</v>
      </c>
      <c r="T176" s="20">
        <v>0.05333333333333334</v>
      </c>
      <c r="U176" s="19">
        <v>0.16</v>
      </c>
      <c r="V176" s="38" t="s">
        <v>44</v>
      </c>
      <c r="W176" s="38">
        <v>238.83333333333334</v>
      </c>
      <c r="X176" s="16">
        <v>119.41666666666667</v>
      </c>
      <c r="Y176" s="20">
        <v>0.03</v>
      </c>
      <c r="Z176" s="20">
        <v>0.02</v>
      </c>
      <c r="AA176" s="20">
        <v>0.14</v>
      </c>
      <c r="AB176" s="20" t="s">
        <v>45</v>
      </c>
      <c r="AC176" s="19">
        <v>15.746666666666668</v>
      </c>
    </row>
    <row r="177">
      <c r="A177" s="37">
        <f t="shared" si="2"/>
        <v>176</v>
      </c>
      <c r="B177" s="17" t="s">
        <v>209</v>
      </c>
      <c r="C177" s="29" t="s">
        <v>223</v>
      </c>
      <c r="D177" s="30">
        <v>21.126</v>
      </c>
      <c r="E177" s="16">
        <v>280.10519255063934</v>
      </c>
      <c r="F177" s="16">
        <v>1171.9601256318751</v>
      </c>
      <c r="G177" s="19">
        <v>2.16875</v>
      </c>
      <c r="H177" s="30">
        <v>0.05</v>
      </c>
      <c r="I177" s="37" t="s">
        <v>44</v>
      </c>
      <c r="J177" s="19">
        <v>75.66658333333334</v>
      </c>
      <c r="K177" s="30">
        <v>3.8333333333333335</v>
      </c>
      <c r="L177" s="30">
        <v>0.9886666666666667</v>
      </c>
      <c r="M177" s="31">
        <v>11.950333333333333</v>
      </c>
      <c r="N177" s="31">
        <v>49.193999999999996</v>
      </c>
      <c r="O177" s="32">
        <v>0.8393333333333333</v>
      </c>
      <c r="P177" s="31">
        <v>36.876000000000005</v>
      </c>
      <c r="Q177" s="30">
        <v>0.613</v>
      </c>
      <c r="R177" s="31">
        <v>9.882333333333333</v>
      </c>
      <c r="S177" s="31">
        <v>518.25</v>
      </c>
      <c r="T177" s="32">
        <v>0.16466666666666666</v>
      </c>
      <c r="U177" s="30">
        <v>0.302</v>
      </c>
      <c r="V177" s="37" t="s">
        <v>44</v>
      </c>
      <c r="W177" s="37">
        <v>27.355555555555554</v>
      </c>
      <c r="X177" s="37">
        <v>13.677777777777777</v>
      </c>
      <c r="Y177" s="32">
        <v>0.03</v>
      </c>
      <c r="Z177" s="32" t="s">
        <v>45</v>
      </c>
      <c r="AA177" s="32">
        <v>0.056666666666666664</v>
      </c>
      <c r="AB177" s="32">
        <v>1.41</v>
      </c>
      <c r="AC177" s="30" t="s">
        <v>45</v>
      </c>
    </row>
    <row r="178">
      <c r="A178" s="37">
        <f t="shared" si="2"/>
        <v>177</v>
      </c>
      <c r="B178" s="17" t="s">
        <v>209</v>
      </c>
      <c r="C178" s="18" t="s">
        <v>224</v>
      </c>
      <c r="D178" s="19">
        <v>70.074</v>
      </c>
      <c r="E178" s="16">
        <v>105.08265000000002</v>
      </c>
      <c r="F178" s="16">
        <v>439.6658076000001</v>
      </c>
      <c r="G178" s="19">
        <v>1.13125</v>
      </c>
      <c r="H178" s="19">
        <v>0.1416666666666667</v>
      </c>
      <c r="I178" s="16" t="s">
        <v>44</v>
      </c>
      <c r="J178" s="19">
        <v>27.80441666666667</v>
      </c>
      <c r="K178" s="19">
        <v>2.8</v>
      </c>
      <c r="L178" s="19">
        <v>0.8486666666666666</v>
      </c>
      <c r="M178" s="16">
        <v>6.356333333333333</v>
      </c>
      <c r="N178" s="16">
        <v>30.16133333333333</v>
      </c>
      <c r="O178" s="20">
        <v>0.21366666666666667</v>
      </c>
      <c r="P178" s="16">
        <v>15.821666666666667</v>
      </c>
      <c r="Q178" s="19">
        <v>0.19800000000000004</v>
      </c>
      <c r="R178" s="16" t="s">
        <v>45</v>
      </c>
      <c r="S178" s="16">
        <v>386.5916666666667</v>
      </c>
      <c r="T178" s="20">
        <v>0.064</v>
      </c>
      <c r="U178" s="19">
        <v>0.12266666666666666</v>
      </c>
      <c r="V178" s="38" t="s">
        <v>44</v>
      </c>
      <c r="W178" s="38"/>
      <c r="X178" s="38"/>
      <c r="Y178" s="20">
        <v>0.09</v>
      </c>
      <c r="Z178" s="20" t="s">
        <v>45</v>
      </c>
      <c r="AA178" s="20">
        <v>0.03</v>
      </c>
      <c r="AB178" s="20" t="s">
        <v>45</v>
      </c>
      <c r="AC178" s="19">
        <v>17.496666666666666</v>
      </c>
    </row>
    <row r="179">
      <c r="A179" s="37">
        <f t="shared" si="2"/>
        <v>178</v>
      </c>
      <c r="B179" s="17" t="s">
        <v>209</v>
      </c>
      <c r="C179" s="18" t="s">
        <v>225</v>
      </c>
      <c r="D179" s="19">
        <v>75.23</v>
      </c>
      <c r="E179" s="16">
        <v>86.80533043478259</v>
      </c>
      <c r="F179" s="16">
        <v>363.19350253913035</v>
      </c>
      <c r="G179" s="19">
        <v>1.7536231884057971</v>
      </c>
      <c r="H179" s="19">
        <v>0.06</v>
      </c>
      <c r="I179" s="16" t="s">
        <v>44</v>
      </c>
      <c r="J179" s="19">
        <v>22.3363768115942</v>
      </c>
      <c r="K179" s="19">
        <v>2.5933333333333333</v>
      </c>
      <c r="L179" s="19">
        <v>0.62</v>
      </c>
      <c r="M179" s="16">
        <v>3.22</v>
      </c>
      <c r="N179" s="16">
        <v>23.686666666666667</v>
      </c>
      <c r="O179" s="20">
        <v>0.5966666666666667</v>
      </c>
      <c r="P179" s="16">
        <v>28.683333333333334</v>
      </c>
      <c r="Q179" s="19">
        <v>0.20333333333333337</v>
      </c>
      <c r="R179" s="16" t="s">
        <v>45</v>
      </c>
      <c r="S179" s="16">
        <v>264.3866666666667</v>
      </c>
      <c r="T179" s="20">
        <v>0.11</v>
      </c>
      <c r="U179" s="19">
        <v>0.12</v>
      </c>
      <c r="V179" s="38" t="s">
        <v>44</v>
      </c>
      <c r="W179" s="38">
        <v>6.416666666666667</v>
      </c>
      <c r="X179" s="16">
        <v>3.2083333333333335</v>
      </c>
      <c r="Y179" s="20" t="s">
        <v>45</v>
      </c>
      <c r="Z179" s="20" t="s">
        <v>45</v>
      </c>
      <c r="AA179" s="20">
        <v>0.14333333333333334</v>
      </c>
      <c r="AB179" s="20" t="s">
        <v>45</v>
      </c>
      <c r="AC179" s="19">
        <v>10.466666666666667</v>
      </c>
    </row>
    <row r="180">
      <c r="A180" s="37">
        <f t="shared" si="2"/>
        <v>179</v>
      </c>
      <c r="B180" s="17" t="s">
        <v>209</v>
      </c>
      <c r="C180" s="18" t="s">
        <v>226</v>
      </c>
      <c r="D180" s="19">
        <v>73.79666666666667</v>
      </c>
      <c r="E180" s="16">
        <v>91.52884782608696</v>
      </c>
      <c r="F180" s="16">
        <v>382.95669930434786</v>
      </c>
      <c r="G180" s="19">
        <v>1.3985507246376814</v>
      </c>
      <c r="H180" s="19">
        <v>0.11666666666666665</v>
      </c>
      <c r="I180" s="16" t="s">
        <v>44</v>
      </c>
      <c r="J180" s="19">
        <v>23.848115942028986</v>
      </c>
      <c r="K180" s="19">
        <v>1.9466666666666665</v>
      </c>
      <c r="L180" s="19">
        <v>0.84</v>
      </c>
      <c r="M180" s="16">
        <v>3.4166666666666665</v>
      </c>
      <c r="N180" s="16">
        <v>27.796666666666663</v>
      </c>
      <c r="O180" s="20">
        <v>0.14</v>
      </c>
      <c r="P180" s="16">
        <v>26.72</v>
      </c>
      <c r="Q180" s="19">
        <v>0.3466666666666667</v>
      </c>
      <c r="R180" s="16" t="s">
        <v>45</v>
      </c>
      <c r="S180" s="16">
        <v>376.47</v>
      </c>
      <c r="T180" s="20">
        <v>0.10333333333333333</v>
      </c>
      <c r="U180" s="19">
        <v>0.17666666666666667</v>
      </c>
      <c r="V180" s="38" t="s">
        <v>44</v>
      </c>
      <c r="W180" s="38">
        <v>13.625</v>
      </c>
      <c r="X180" s="16">
        <v>6.8125</v>
      </c>
      <c r="Y180" s="20" t="s">
        <v>45</v>
      </c>
      <c r="Z180" s="20">
        <v>0.02</v>
      </c>
      <c r="AA180" s="20">
        <v>0.14333333333333334</v>
      </c>
      <c r="AB180" s="20" t="s">
        <v>45</v>
      </c>
      <c r="AC180" s="19">
        <v>5.86</v>
      </c>
    </row>
    <row r="181">
      <c r="A181" s="37">
        <f t="shared" si="2"/>
        <v>180</v>
      </c>
      <c r="B181" s="17" t="s">
        <v>209</v>
      </c>
      <c r="C181" s="18" t="s">
        <v>227</v>
      </c>
      <c r="D181" s="19">
        <v>68.17666666666668</v>
      </c>
      <c r="E181" s="16">
        <v>112.36604782608694</v>
      </c>
      <c r="F181" s="16">
        <v>470.1395441043478</v>
      </c>
      <c r="G181" s="19">
        <v>1.4818840579710144</v>
      </c>
      <c r="H181" s="19">
        <v>0.21</v>
      </c>
      <c r="I181" s="16" t="s">
        <v>44</v>
      </c>
      <c r="J181" s="19">
        <v>29.341449275362308</v>
      </c>
      <c r="K181" s="19">
        <v>1.9533333333333331</v>
      </c>
      <c r="L181" s="19">
        <v>0.79</v>
      </c>
      <c r="M181" s="16">
        <v>3.186666666666666</v>
      </c>
      <c r="N181" s="16">
        <v>28.383333333333336</v>
      </c>
      <c r="O181" s="20">
        <v>0.09</v>
      </c>
      <c r="P181" s="16">
        <v>22.27</v>
      </c>
      <c r="Q181" s="19">
        <v>0.33666666666666667</v>
      </c>
      <c r="R181" s="16" t="s">
        <v>45</v>
      </c>
      <c r="S181" s="16">
        <v>354.81</v>
      </c>
      <c r="T181" s="20">
        <v>0.07666666666666667</v>
      </c>
      <c r="U181" s="19">
        <v>0.25666666666666665</v>
      </c>
      <c r="V181" s="38" t="s">
        <v>44</v>
      </c>
      <c r="W181" s="38">
        <v>49.708333333333336</v>
      </c>
      <c r="X181" s="16">
        <v>24.854166666666668</v>
      </c>
      <c r="Y181" s="20" t="s">
        <v>45</v>
      </c>
      <c r="Z181" s="20" t="s">
        <v>45</v>
      </c>
      <c r="AA181" s="20">
        <v>0.14333333333333334</v>
      </c>
      <c r="AB181" s="20" t="s">
        <v>45</v>
      </c>
      <c r="AC181" s="19">
        <v>7.5566666666666675</v>
      </c>
    </row>
    <row r="182">
      <c r="A182" s="37">
        <f t="shared" si="2"/>
        <v>181</v>
      </c>
      <c r="B182" s="17" t="s">
        <v>209</v>
      </c>
      <c r="C182" s="42" t="s">
        <v>228</v>
      </c>
      <c r="D182" s="27">
        <v>77.71066666666667</v>
      </c>
      <c r="E182" s="16">
        <v>77.90952792507412</v>
      </c>
      <c r="F182" s="16">
        <v>325.9734648385101</v>
      </c>
      <c r="G182" s="19">
        <v>1.2270833333333333</v>
      </c>
      <c r="H182" s="19">
        <v>0.079</v>
      </c>
      <c r="I182" s="16" t="s">
        <v>44</v>
      </c>
      <c r="J182" s="19">
        <v>20.312583333333333</v>
      </c>
      <c r="K182" s="27">
        <v>2.0303333333333335</v>
      </c>
      <c r="L182" s="27">
        <v>0.6706666666666666</v>
      </c>
      <c r="M182" s="26">
        <v>5.490333333333333</v>
      </c>
      <c r="N182" s="26">
        <v>30.412333333333336</v>
      </c>
      <c r="O182" s="24">
        <v>0.4073333333333333</v>
      </c>
      <c r="P182" s="26">
        <v>19.753</v>
      </c>
      <c r="Q182" s="27">
        <v>0.3746666666666667</v>
      </c>
      <c r="R182" s="26">
        <v>0.9386666666666666</v>
      </c>
      <c r="S182" s="26">
        <v>267.35</v>
      </c>
      <c r="T182" s="24">
        <v>0.06433333333333334</v>
      </c>
      <c r="U182" s="27">
        <v>0.13533333333333333</v>
      </c>
      <c r="V182" s="38" t="s">
        <v>44</v>
      </c>
      <c r="W182" s="38"/>
      <c r="X182" s="38"/>
      <c r="Y182" s="24">
        <v>0.05</v>
      </c>
      <c r="Z182" s="24">
        <v>0.03</v>
      </c>
      <c r="AA182" s="24">
        <v>0.17</v>
      </c>
      <c r="AB182" s="20" t="s">
        <v>45</v>
      </c>
      <c r="AC182" s="19" t="s">
        <v>45</v>
      </c>
    </row>
    <row r="183">
      <c r="A183" s="37">
        <f t="shared" si="2"/>
        <v>182</v>
      </c>
      <c r="B183" s="17" t="s">
        <v>209</v>
      </c>
      <c r="C183" s="18" t="s">
        <v>229</v>
      </c>
      <c r="D183" s="19">
        <v>71.86333333333333</v>
      </c>
      <c r="E183" s="16">
        <v>98.24970217391306</v>
      </c>
      <c r="F183" s="16">
        <v>411.0767538956523</v>
      </c>
      <c r="G183" s="19">
        <v>1.2681159420289856</v>
      </c>
      <c r="H183" s="19">
        <v>0.065</v>
      </c>
      <c r="I183" s="16" t="s">
        <v>44</v>
      </c>
      <c r="J183" s="19">
        <v>25.956884057971017</v>
      </c>
      <c r="K183" s="19">
        <v>2.0433333333333334</v>
      </c>
      <c r="L183" s="19">
        <v>0.8466666666666667</v>
      </c>
      <c r="M183" s="16">
        <v>7.5633333333333335</v>
      </c>
      <c r="N183" s="16">
        <v>26.29</v>
      </c>
      <c r="O183" s="20">
        <v>0.4166666666666667</v>
      </c>
      <c r="P183" s="16">
        <v>22.19666666666667</v>
      </c>
      <c r="Q183" s="19">
        <v>0.38</v>
      </c>
      <c r="R183" s="16" t="s">
        <v>45</v>
      </c>
      <c r="S183" s="16">
        <v>357.6766666666667</v>
      </c>
      <c r="T183" s="20">
        <v>0.05333333333333334</v>
      </c>
      <c r="U183" s="19">
        <v>0.1466666666666667</v>
      </c>
      <c r="V183" s="38" t="s">
        <v>44</v>
      </c>
      <c r="W183" s="38">
        <v>32.41666666666667</v>
      </c>
      <c r="X183" s="16">
        <v>16.208333333333336</v>
      </c>
      <c r="Y183" s="20" t="s">
        <v>45</v>
      </c>
      <c r="Z183" s="20">
        <v>0.02</v>
      </c>
      <c r="AA183" s="20">
        <v>0.1</v>
      </c>
      <c r="AB183" s="20" t="s">
        <v>45</v>
      </c>
      <c r="AC183" s="19">
        <v>21.59</v>
      </c>
    </row>
    <row r="184">
      <c r="A184" s="37">
        <f t="shared" si="2"/>
        <v>183</v>
      </c>
      <c r="B184" s="17" t="s">
        <v>209</v>
      </c>
      <c r="C184" s="18" t="s">
        <v>230</v>
      </c>
      <c r="D184" s="19">
        <v>79.20866666666666</v>
      </c>
      <c r="E184" s="16">
        <v>74.29148000000004</v>
      </c>
      <c r="F184" s="16">
        <v>310.83555232000015</v>
      </c>
      <c r="G184" s="19">
        <v>0.9541666666666665</v>
      </c>
      <c r="H184" s="19">
        <v>0.144</v>
      </c>
      <c r="I184" s="16" t="s">
        <v>44</v>
      </c>
      <c r="J184" s="19">
        <v>19.411166666666677</v>
      </c>
      <c r="K184" s="19">
        <v>2.189</v>
      </c>
      <c r="L184" s="19">
        <v>0.282</v>
      </c>
      <c r="M184" s="16">
        <v>12.104666666666667</v>
      </c>
      <c r="N184" s="16">
        <v>24.616333333333333</v>
      </c>
      <c r="O184" s="20">
        <v>0.035</v>
      </c>
      <c r="P184" s="16">
        <v>9.337333333333333</v>
      </c>
      <c r="Q184" s="19">
        <v>0.25833333333333336</v>
      </c>
      <c r="R184" s="16">
        <v>0.7003333333333334</v>
      </c>
      <c r="S184" s="16">
        <v>71.644</v>
      </c>
      <c r="T184" s="20">
        <v>0.14666666666666664</v>
      </c>
      <c r="U184" s="19">
        <v>0.5876666666666667</v>
      </c>
      <c r="V184" s="38" t="s">
        <v>44</v>
      </c>
      <c r="W184" s="38"/>
      <c r="X184" s="38"/>
      <c r="Y184" s="20">
        <v>0.24666666666666667</v>
      </c>
      <c r="Z184" s="20" t="s">
        <v>45</v>
      </c>
      <c r="AA184" s="20">
        <v>0.04</v>
      </c>
      <c r="AB184" s="20" t="s">
        <v>45</v>
      </c>
      <c r="AC184" s="19">
        <v>13.563333333333333</v>
      </c>
    </row>
    <row r="185">
      <c r="A185" s="37">
        <f t="shared" si="2"/>
        <v>184</v>
      </c>
      <c r="B185" s="17" t="s">
        <v>209</v>
      </c>
      <c r="C185" s="18" t="s">
        <v>231</v>
      </c>
      <c r="D185" s="19">
        <v>86.89433333333334</v>
      </c>
      <c r="E185" s="16">
        <v>45.58096877372266</v>
      </c>
      <c r="F185" s="16">
        <v>190.71077334925562</v>
      </c>
      <c r="G185" s="19">
        <v>1.2791666666666666</v>
      </c>
      <c r="H185" s="19" t="s">
        <v>45</v>
      </c>
      <c r="I185" s="16" t="s">
        <v>44</v>
      </c>
      <c r="J185" s="19">
        <v>11.434166666666664</v>
      </c>
      <c r="K185" s="19">
        <v>2.5753333333333335</v>
      </c>
      <c r="L185" s="19">
        <v>0.37799999999999995</v>
      </c>
      <c r="M185" s="26">
        <v>12.744</v>
      </c>
      <c r="N185" s="16">
        <v>11.283999999999999</v>
      </c>
      <c r="O185" s="20">
        <v>0.04966666666666667</v>
      </c>
      <c r="P185" s="26">
        <v>24.469666666666665</v>
      </c>
      <c r="Q185" s="19">
        <v>0.15433333333333332</v>
      </c>
      <c r="R185" s="16">
        <v>1.4386666666666665</v>
      </c>
      <c r="S185" s="16">
        <v>119.399</v>
      </c>
      <c r="T185" s="20">
        <v>0.024333333333333335</v>
      </c>
      <c r="U185" s="19">
        <v>0.18099999999999997</v>
      </c>
      <c r="V185" s="38" t="s">
        <v>44</v>
      </c>
      <c r="W185" s="38"/>
      <c r="X185" s="38"/>
      <c r="Y185" s="20">
        <v>0.11</v>
      </c>
      <c r="Z185" s="20" t="s">
        <v>45</v>
      </c>
      <c r="AA185" s="20">
        <v>0.05</v>
      </c>
      <c r="AB185" s="20" t="s">
        <v>45</v>
      </c>
      <c r="AC185" s="19">
        <v>26.69666666666667</v>
      </c>
    </row>
    <row r="186">
      <c r="A186" s="37">
        <f t="shared" si="2"/>
        <v>185</v>
      </c>
      <c r="B186" s="17" t="s">
        <v>209</v>
      </c>
      <c r="C186" s="29" t="s">
        <v>232</v>
      </c>
      <c r="D186" s="30">
        <v>92.44366666666667</v>
      </c>
      <c r="E186" s="16">
        <v>26.332269311050553</v>
      </c>
      <c r="F186" s="16">
        <v>110.17421479743551</v>
      </c>
      <c r="G186" s="19">
        <v>0.5895833333333333</v>
      </c>
      <c r="H186" s="30">
        <v>0.16766666666666666</v>
      </c>
      <c r="I186" s="37" t="s">
        <v>44</v>
      </c>
      <c r="J186" s="19">
        <v>6.374416666666661</v>
      </c>
      <c r="K186" s="30">
        <v>1.36</v>
      </c>
      <c r="L186" s="30">
        <v>0.4246666666666667</v>
      </c>
      <c r="M186" s="31">
        <v>9.160666666666666</v>
      </c>
      <c r="N186" s="31">
        <v>7.171333333333333</v>
      </c>
      <c r="O186" s="32">
        <v>0.07</v>
      </c>
      <c r="P186" s="31">
        <v>25.655</v>
      </c>
      <c r="Q186" s="30">
        <v>0.32233333333333336</v>
      </c>
      <c r="R186" s="31">
        <v>6.945</v>
      </c>
      <c r="S186" s="31">
        <v>148.075</v>
      </c>
      <c r="T186" s="32">
        <v>0.09866666666666668</v>
      </c>
      <c r="U186" s="30">
        <v>0.054</v>
      </c>
      <c r="V186" s="37" t="s">
        <v>44</v>
      </c>
      <c r="W186" s="43">
        <v>106.0</v>
      </c>
      <c r="X186" s="43">
        <v>53.0</v>
      </c>
      <c r="Y186" s="32">
        <v>0.04</v>
      </c>
      <c r="Z186" s="32" t="s">
        <v>45</v>
      </c>
      <c r="AA186" s="32" t="s">
        <v>45</v>
      </c>
      <c r="AB186" s="32" t="s">
        <v>45</v>
      </c>
      <c r="AC186" s="30" t="s">
        <v>45</v>
      </c>
    </row>
    <row r="187">
      <c r="A187" s="37">
        <f t="shared" si="2"/>
        <v>186</v>
      </c>
      <c r="B187" s="17" t="s">
        <v>209</v>
      </c>
      <c r="C187" s="18" t="s">
        <v>233</v>
      </c>
      <c r="D187" s="19">
        <v>88.11333</v>
      </c>
      <c r="E187" s="16">
        <v>43.065068521739114</v>
      </c>
      <c r="F187" s="16">
        <v>180.18424669495647</v>
      </c>
      <c r="G187" s="19">
        <v>0.9710144927536233</v>
      </c>
      <c r="H187" s="19">
        <v>0.33</v>
      </c>
      <c r="I187" s="16" t="s">
        <v>44</v>
      </c>
      <c r="J187" s="19">
        <v>10.288988840579705</v>
      </c>
      <c r="K187" s="19">
        <v>1.68</v>
      </c>
      <c r="L187" s="19">
        <v>0.29666666666666663</v>
      </c>
      <c r="M187" s="16">
        <v>1.4166666666666667</v>
      </c>
      <c r="N187" s="16">
        <v>10.11</v>
      </c>
      <c r="O187" s="20">
        <v>0.12</v>
      </c>
      <c r="P187" s="16">
        <v>15.636666666666665</v>
      </c>
      <c r="Q187" s="19">
        <v>0.15333333333333335</v>
      </c>
      <c r="R187" s="16">
        <v>2.966666666666667</v>
      </c>
      <c r="S187" s="16">
        <v>123.86</v>
      </c>
      <c r="T187" s="20">
        <v>0.07333333333333335</v>
      </c>
      <c r="U187" s="19">
        <v>0.09</v>
      </c>
      <c r="V187" s="38" t="s">
        <v>44</v>
      </c>
      <c r="W187" s="44">
        <f>X187*2</f>
        <v>14.666</v>
      </c>
      <c r="X187" s="39">
        <v>7.333</v>
      </c>
      <c r="Y187" s="20" t="s">
        <v>45</v>
      </c>
      <c r="Z187" s="20" t="s">
        <v>45</v>
      </c>
      <c r="AA187" s="20" t="s">
        <v>45</v>
      </c>
      <c r="AB187" s="20" t="s">
        <v>45</v>
      </c>
      <c r="AC187" s="19">
        <v>219.33333333333334</v>
      </c>
    </row>
    <row r="188">
      <c r="A188" s="37">
        <f t="shared" si="2"/>
        <v>187</v>
      </c>
      <c r="B188" s="17" t="s">
        <v>209</v>
      </c>
      <c r="C188" s="18" t="s">
        <v>234</v>
      </c>
      <c r="D188" s="19">
        <v>89.81700000000001</v>
      </c>
      <c r="E188" s="16">
        <v>36.568679999999965</v>
      </c>
      <c r="F188" s="16">
        <v>153.00335711999986</v>
      </c>
      <c r="G188" s="19">
        <v>0.48125</v>
      </c>
      <c r="H188" s="19">
        <v>0.154</v>
      </c>
      <c r="I188" s="16" t="s">
        <v>44</v>
      </c>
      <c r="J188" s="19">
        <v>9.350749999999994</v>
      </c>
      <c r="K188" s="19">
        <v>0.8146666666666667</v>
      </c>
      <c r="L188" s="19">
        <v>0.19699999999999998</v>
      </c>
      <c r="M188" s="16">
        <v>0.8393333333333334</v>
      </c>
      <c r="N188" s="16">
        <v>7.071666666666666</v>
      </c>
      <c r="O188" s="20">
        <v>0.05366666666666667</v>
      </c>
      <c r="P188" s="16">
        <v>9.773333333333333</v>
      </c>
      <c r="Q188" s="19">
        <v>0.14666666666666664</v>
      </c>
      <c r="R188" s="16">
        <v>4.161666666666666</v>
      </c>
      <c r="S188" s="16">
        <v>87.66333333333334</v>
      </c>
      <c r="T188" s="20">
        <v>0.06666666666666667</v>
      </c>
      <c r="U188" s="19">
        <v>0.08366666666666667</v>
      </c>
      <c r="V188" s="38" t="s">
        <v>44</v>
      </c>
      <c r="W188" s="39">
        <v>22.0</v>
      </c>
      <c r="X188" s="39">
        <v>11.0</v>
      </c>
      <c r="Y188" s="20" t="s">
        <v>45</v>
      </c>
      <c r="Z188" s="20">
        <v>0.022999999999999996</v>
      </c>
      <c r="AA188" s="20" t="s">
        <v>45</v>
      </c>
      <c r="AB188" s="20">
        <v>2.2466666666666666</v>
      </c>
      <c r="AC188" s="19">
        <v>119.71933333333334</v>
      </c>
    </row>
    <row r="189">
      <c r="A189" s="37">
        <f t="shared" si="2"/>
        <v>188</v>
      </c>
      <c r="B189" s="17" t="s">
        <v>209</v>
      </c>
      <c r="C189" s="18" t="s">
        <v>235</v>
      </c>
      <c r="D189" s="19">
        <v>88.36866666666667</v>
      </c>
      <c r="E189" s="16">
        <v>45.10862666666668</v>
      </c>
      <c r="F189" s="16">
        <v>188.7344939733334</v>
      </c>
      <c r="G189" s="19">
        <v>0.4041666666666667</v>
      </c>
      <c r="H189" s="19">
        <v>0.2</v>
      </c>
      <c r="I189" s="16" t="s">
        <v>44</v>
      </c>
      <c r="J189" s="19">
        <v>10.733833333333331</v>
      </c>
      <c r="K189" s="19">
        <v>0.626</v>
      </c>
      <c r="L189" s="19">
        <v>0.2933333333333333</v>
      </c>
      <c r="M189" s="16">
        <v>0.9756666666666667</v>
      </c>
      <c r="N189" s="16">
        <v>8.447000000000001</v>
      </c>
      <c r="O189" s="20">
        <v>0.06466666666666666</v>
      </c>
      <c r="P189" s="16">
        <v>11.400333333333334</v>
      </c>
      <c r="Q189" s="19">
        <v>0.146</v>
      </c>
      <c r="R189" s="16">
        <v>45.044333333333334</v>
      </c>
      <c r="S189" s="16">
        <v>106.98700000000001</v>
      </c>
      <c r="T189" s="20">
        <v>0.037666666666666675</v>
      </c>
      <c r="U189" s="19">
        <v>0.065</v>
      </c>
      <c r="V189" s="38" t="s">
        <v>44</v>
      </c>
      <c r="W189" s="39">
        <v>10.0</v>
      </c>
      <c r="X189" s="39">
        <v>5.0</v>
      </c>
      <c r="Y189" s="20" t="s">
        <v>45</v>
      </c>
      <c r="Z189" s="20">
        <v>0.032</v>
      </c>
      <c r="AA189" s="20" t="s">
        <v>45</v>
      </c>
      <c r="AB189" s="20" t="s">
        <v>45</v>
      </c>
      <c r="AC189" s="19">
        <v>138.6953333333333</v>
      </c>
    </row>
    <row r="190">
      <c r="A190" s="37">
        <f t="shared" si="2"/>
        <v>189</v>
      </c>
      <c r="B190" s="17" t="s">
        <v>209</v>
      </c>
      <c r="C190" s="18" t="s">
        <v>236</v>
      </c>
      <c r="D190" s="19">
        <v>79.724</v>
      </c>
      <c r="E190" s="16">
        <v>71.35001811164616</v>
      </c>
      <c r="F190" s="16">
        <v>298.5284757791276</v>
      </c>
      <c r="G190" s="19">
        <v>0.35625</v>
      </c>
      <c r="H190" s="19">
        <v>0.06933333333333334</v>
      </c>
      <c r="I190" s="16" t="s">
        <v>44</v>
      </c>
      <c r="J190" s="19">
        <v>19.325749999999996</v>
      </c>
      <c r="K190" s="19">
        <v>6.517666666666667</v>
      </c>
      <c r="L190" s="19">
        <v>0.5246666666666667</v>
      </c>
      <c r="M190" s="16">
        <v>17.848333333333333</v>
      </c>
      <c r="N190" s="16">
        <v>8.547333333333334</v>
      </c>
      <c r="O190" s="20">
        <v>0.39</v>
      </c>
      <c r="P190" s="16">
        <v>18.429666666666666</v>
      </c>
      <c r="Q190" s="19">
        <v>0.09900000000000002</v>
      </c>
      <c r="R190" s="16">
        <v>2.1833333333333336</v>
      </c>
      <c r="S190" s="16">
        <v>163.5463333333333</v>
      </c>
      <c r="T190" s="20" t="s">
        <v>45</v>
      </c>
      <c r="U190" s="19">
        <v>0.18699999999999997</v>
      </c>
      <c r="V190" s="38" t="s">
        <v>44</v>
      </c>
      <c r="W190" s="38"/>
      <c r="X190" s="38"/>
      <c r="Y190" s="20" t="s">
        <v>45</v>
      </c>
      <c r="Z190" s="20" t="s">
        <v>45</v>
      </c>
      <c r="AA190" s="20">
        <v>0.03</v>
      </c>
      <c r="AB190" s="20" t="s">
        <v>45</v>
      </c>
      <c r="AC190" s="19">
        <v>29.613333333333333</v>
      </c>
    </row>
    <row r="191">
      <c r="A191" s="37">
        <f t="shared" si="2"/>
        <v>190</v>
      </c>
      <c r="B191" s="17" t="s">
        <v>209</v>
      </c>
      <c r="C191" s="18" t="s">
        <v>237</v>
      </c>
      <c r="D191" s="19">
        <v>87.096</v>
      </c>
      <c r="E191" s="16">
        <v>45.740888793428724</v>
      </c>
      <c r="F191" s="16">
        <v>191.3798787117058</v>
      </c>
      <c r="G191" s="19">
        <v>0.8708333333333333</v>
      </c>
      <c r="H191" s="19">
        <v>0.17699999999999996</v>
      </c>
      <c r="I191" s="16" t="s">
        <v>44</v>
      </c>
      <c r="J191" s="19">
        <v>11.481499999999997</v>
      </c>
      <c r="K191" s="19">
        <v>2.0313333333333334</v>
      </c>
      <c r="L191" s="19">
        <v>0.3746666666666667</v>
      </c>
      <c r="M191" s="16">
        <v>4.788333333333333</v>
      </c>
      <c r="N191" s="16">
        <v>7.361</v>
      </c>
      <c r="O191" s="20">
        <v>0.12633333333333333</v>
      </c>
      <c r="P191" s="16">
        <v>10.749</v>
      </c>
      <c r="Q191" s="19">
        <v>0.19833333333333333</v>
      </c>
      <c r="R191" s="16">
        <v>4.094666666666666</v>
      </c>
      <c r="S191" s="16">
        <v>132.57633333333334</v>
      </c>
      <c r="T191" s="20">
        <v>0.07733333333333332</v>
      </c>
      <c r="U191" s="19">
        <v>0.24</v>
      </c>
      <c r="V191" s="38" t="s">
        <v>44</v>
      </c>
      <c r="W191" s="38"/>
      <c r="X191" s="38"/>
      <c r="Y191" s="20">
        <v>0.11666666666666665</v>
      </c>
      <c r="Z191" s="20" t="s">
        <v>45</v>
      </c>
      <c r="AA191" s="20" t="s">
        <v>45</v>
      </c>
      <c r="AB191" s="20" t="s">
        <v>45</v>
      </c>
      <c r="AC191" s="19">
        <v>60.866666666666674</v>
      </c>
    </row>
    <row r="192">
      <c r="A192" s="37">
        <f t="shared" si="2"/>
        <v>191</v>
      </c>
      <c r="B192" s="17" t="s">
        <v>209</v>
      </c>
      <c r="C192" s="18" t="s">
        <v>238</v>
      </c>
      <c r="D192" s="19">
        <v>78.685</v>
      </c>
      <c r="E192" s="16">
        <v>75.59411</v>
      </c>
      <c r="F192" s="16">
        <v>316.28575624</v>
      </c>
      <c r="G192" s="19">
        <v>1.3979166666666667</v>
      </c>
      <c r="H192" s="19">
        <v>0.35966666666666663</v>
      </c>
      <c r="I192" s="16" t="s">
        <v>44</v>
      </c>
      <c r="J192" s="19">
        <v>18.857416666666666</v>
      </c>
      <c r="K192" s="19">
        <v>3.9019999999999997</v>
      </c>
      <c r="L192" s="19">
        <v>0.7</v>
      </c>
      <c r="M192" s="16">
        <v>27.414</v>
      </c>
      <c r="N192" s="16">
        <v>17.963333333333335</v>
      </c>
      <c r="O192" s="20">
        <v>0.05666666666666667</v>
      </c>
      <c r="P192" s="16">
        <v>48.599333333333334</v>
      </c>
      <c r="Q192" s="19">
        <v>0.35733333333333334</v>
      </c>
      <c r="R192" s="16">
        <v>1.6823333333333335</v>
      </c>
      <c r="S192" s="16">
        <v>248.01466666666667</v>
      </c>
      <c r="T192" s="20">
        <v>0.12433333333333334</v>
      </c>
      <c r="U192" s="19">
        <v>0.5313333333333333</v>
      </c>
      <c r="V192" s="38" t="s">
        <v>44</v>
      </c>
      <c r="W192" s="38"/>
      <c r="X192" s="38"/>
      <c r="Y192" s="24">
        <v>0.14333333333333334</v>
      </c>
      <c r="Z192" s="20" t="s">
        <v>45</v>
      </c>
      <c r="AA192" s="20" t="s">
        <v>45</v>
      </c>
      <c r="AB192" s="20" t="s">
        <v>45</v>
      </c>
      <c r="AC192" s="19">
        <v>27.026666666666667</v>
      </c>
    </row>
    <row r="193">
      <c r="A193" s="37">
        <f t="shared" si="2"/>
        <v>192</v>
      </c>
      <c r="B193" s="17" t="s">
        <v>209</v>
      </c>
      <c r="C193" s="42" t="s">
        <v>239</v>
      </c>
      <c r="D193" s="27">
        <v>86.23066666666666</v>
      </c>
      <c r="E193" s="16">
        <v>49.42255877437193</v>
      </c>
      <c r="F193" s="26">
        <v>206.78398591197217</v>
      </c>
      <c r="G193" s="19">
        <v>1.1604166666666664</v>
      </c>
      <c r="H193" s="19">
        <v>0.9513333333333334</v>
      </c>
      <c r="I193" s="16" t="s">
        <v>44</v>
      </c>
      <c r="J193" s="19">
        <v>10.433583333333335</v>
      </c>
      <c r="K193" s="27">
        <v>3.1159999999999997</v>
      </c>
      <c r="L193" s="27">
        <v>1.224</v>
      </c>
      <c r="M193" s="26">
        <v>13.120333333333335</v>
      </c>
      <c r="N193" s="26">
        <v>18.171333333333333</v>
      </c>
      <c r="O193" s="24">
        <v>0.067</v>
      </c>
      <c r="P193" s="26">
        <v>21.2815</v>
      </c>
      <c r="Q193" s="27">
        <v>0.48566666666666664</v>
      </c>
      <c r="R193" s="26">
        <v>3.196</v>
      </c>
      <c r="S193" s="26">
        <v>331.03333333333336</v>
      </c>
      <c r="T193" s="24">
        <v>0.074</v>
      </c>
      <c r="U193" s="27">
        <v>0.33666666666666667</v>
      </c>
      <c r="V193" s="38" t="s">
        <v>44</v>
      </c>
      <c r="W193" s="38"/>
      <c r="X193" s="38"/>
      <c r="Y193" s="24">
        <v>0.36633333333333334</v>
      </c>
      <c r="Z193" s="24">
        <v>0.0366</v>
      </c>
      <c r="AA193" s="24">
        <v>0.07333333333333335</v>
      </c>
      <c r="AB193" s="24">
        <v>4.343333333333333</v>
      </c>
      <c r="AC193" s="27">
        <v>24.512999999999995</v>
      </c>
    </row>
    <row r="194">
      <c r="A194" s="37">
        <f t="shared" si="2"/>
        <v>193</v>
      </c>
      <c r="B194" s="17" t="s">
        <v>209</v>
      </c>
      <c r="C194" s="18" t="s">
        <v>240</v>
      </c>
      <c r="D194" s="19">
        <v>86.553</v>
      </c>
      <c r="E194" s="16">
        <v>48.79688999999999</v>
      </c>
      <c r="F194" s="16">
        <v>204.16618775999996</v>
      </c>
      <c r="G194" s="19">
        <v>0.84375</v>
      </c>
      <c r="H194" s="19">
        <v>0.5936666666666667</v>
      </c>
      <c r="I194" s="16" t="s">
        <v>44</v>
      </c>
      <c r="J194" s="19">
        <v>11.386916666666668</v>
      </c>
      <c r="K194" s="19">
        <v>1.591</v>
      </c>
      <c r="L194" s="19">
        <v>0.6226666666666666</v>
      </c>
      <c r="M194" s="16">
        <v>5.490666666666667</v>
      </c>
      <c r="N194" s="16">
        <v>13.911333333333333</v>
      </c>
      <c r="O194" s="20">
        <v>0.16966666666666666</v>
      </c>
      <c r="P194" s="16">
        <v>14.196333333333333</v>
      </c>
      <c r="Q194" s="19">
        <v>0.259</v>
      </c>
      <c r="R194" s="16">
        <v>0.6890000000000001</v>
      </c>
      <c r="S194" s="16">
        <v>291.09233333333333</v>
      </c>
      <c r="T194" s="20">
        <v>0.1396666666666667</v>
      </c>
      <c r="U194" s="19">
        <v>0.151</v>
      </c>
      <c r="V194" s="38" t="s">
        <v>44</v>
      </c>
      <c r="W194" s="38"/>
      <c r="X194" s="38"/>
      <c r="Y194" s="20">
        <v>0.06666666666666667</v>
      </c>
      <c r="Z194" s="20">
        <v>0.071</v>
      </c>
      <c r="AA194" s="20">
        <v>0.05</v>
      </c>
      <c r="AB194" s="20" t="s">
        <v>45</v>
      </c>
      <c r="AC194" s="27">
        <v>10.488999999999999</v>
      </c>
    </row>
    <row r="195">
      <c r="A195" s="37">
        <f t="shared" si="2"/>
        <v>194</v>
      </c>
      <c r="B195" s="17" t="s">
        <v>209</v>
      </c>
      <c r="C195" s="18" t="s">
        <v>241</v>
      </c>
      <c r="D195" s="19">
        <v>88.18666666666667</v>
      </c>
      <c r="E195" s="16">
        <v>41.447126086956516</v>
      </c>
      <c r="F195" s="16">
        <v>173.41477554782608</v>
      </c>
      <c r="G195" s="19">
        <v>0.967391304347826</v>
      </c>
      <c r="H195" s="19">
        <v>0.15666666666666665</v>
      </c>
      <c r="I195" s="16" t="s">
        <v>44</v>
      </c>
      <c r="J195" s="19">
        <v>10.245942028985507</v>
      </c>
      <c r="K195" s="19">
        <v>1.7933333333333332</v>
      </c>
      <c r="L195" s="19">
        <v>0.44333333333333336</v>
      </c>
      <c r="M195" s="16">
        <v>27.39</v>
      </c>
      <c r="N195" s="16">
        <v>11.31</v>
      </c>
      <c r="O195" s="20">
        <v>0.06</v>
      </c>
      <c r="P195" s="16">
        <v>14.57</v>
      </c>
      <c r="Q195" s="19">
        <v>0.20333333333333334</v>
      </c>
      <c r="R195" s="16" t="s">
        <v>45</v>
      </c>
      <c r="S195" s="16">
        <v>174.42</v>
      </c>
      <c r="T195" s="20">
        <v>0.13</v>
      </c>
      <c r="U195" s="19">
        <v>0.09</v>
      </c>
      <c r="V195" s="38" t="s">
        <v>44</v>
      </c>
      <c r="W195" s="38"/>
      <c r="X195" s="38"/>
      <c r="Y195" s="20">
        <v>0.05</v>
      </c>
      <c r="Z195" s="20" t="s">
        <v>45</v>
      </c>
      <c r="AA195" s="20" t="s">
        <v>45</v>
      </c>
      <c r="AB195" s="20" t="s">
        <v>45</v>
      </c>
      <c r="AC195" s="19">
        <v>0.79</v>
      </c>
    </row>
    <row r="196">
      <c r="A196" s="37">
        <f t="shared" si="2"/>
        <v>195</v>
      </c>
      <c r="B196" s="17" t="s">
        <v>209</v>
      </c>
      <c r="C196" s="18" t="s">
        <v>242</v>
      </c>
      <c r="D196" s="19">
        <v>48.77</v>
      </c>
      <c r="E196" s="16">
        <v>184.36071739130435</v>
      </c>
      <c r="F196" s="16">
        <v>771.3652415652174</v>
      </c>
      <c r="G196" s="19">
        <v>0.5615942028985508</v>
      </c>
      <c r="H196" s="19">
        <v>0.15</v>
      </c>
      <c r="I196" s="16" t="s">
        <v>44</v>
      </c>
      <c r="J196" s="19">
        <v>50.33840579710145</v>
      </c>
      <c r="K196" s="19">
        <v>1.9766666666666666</v>
      </c>
      <c r="L196" s="19">
        <v>0.18</v>
      </c>
      <c r="M196" s="16">
        <v>32.61666666666667</v>
      </c>
      <c r="N196" s="16">
        <v>6.85</v>
      </c>
      <c r="O196" s="20">
        <v>0.16033333333333333</v>
      </c>
      <c r="P196" s="16">
        <v>6.253333333333334</v>
      </c>
      <c r="Q196" s="19">
        <v>0.5033333333333333</v>
      </c>
      <c r="R196" s="16">
        <v>6.87</v>
      </c>
      <c r="S196" s="16">
        <v>39.35</v>
      </c>
      <c r="T196" s="20">
        <v>0.25</v>
      </c>
      <c r="U196" s="19">
        <v>0.09</v>
      </c>
      <c r="V196" s="38" t="s">
        <v>44</v>
      </c>
      <c r="W196" s="38"/>
      <c r="X196" s="38"/>
      <c r="Y196" s="20" t="s">
        <v>45</v>
      </c>
      <c r="Z196" s="20" t="s">
        <v>45</v>
      </c>
      <c r="AA196" s="20" t="s">
        <v>45</v>
      </c>
      <c r="AB196" s="20" t="s">
        <v>45</v>
      </c>
      <c r="AC196" s="19">
        <v>5.243333333333333</v>
      </c>
    </row>
    <row r="197">
      <c r="A197" s="37">
        <f t="shared" si="2"/>
        <v>196</v>
      </c>
      <c r="B197" s="17" t="s">
        <v>209</v>
      </c>
      <c r="C197" s="18" t="s">
        <v>243</v>
      </c>
      <c r="D197" s="19">
        <v>80.86900000000001</v>
      </c>
      <c r="E197" s="16">
        <v>67.04561999999997</v>
      </c>
      <c r="F197" s="16">
        <v>280.5188740799999</v>
      </c>
      <c r="G197" s="19">
        <v>1.08125</v>
      </c>
      <c r="H197" s="19">
        <v>0.18933333333333335</v>
      </c>
      <c r="I197" s="16" t="s">
        <v>44</v>
      </c>
      <c r="J197" s="19">
        <v>17.17441666666665</v>
      </c>
      <c r="K197" s="19">
        <v>5.545333333333333</v>
      </c>
      <c r="L197" s="19">
        <v>0.6859999999999999</v>
      </c>
      <c r="M197" s="16">
        <v>33.67566666666667</v>
      </c>
      <c r="N197" s="16">
        <v>24.032999999999998</v>
      </c>
      <c r="O197" s="20">
        <v>0.044000000000000004</v>
      </c>
      <c r="P197" s="16">
        <v>27.393666666666665</v>
      </c>
      <c r="Q197" s="19">
        <v>0.2306666666666667</v>
      </c>
      <c r="R197" s="26">
        <v>0.7993333333333333</v>
      </c>
      <c r="S197" s="26">
        <v>188.12633333333335</v>
      </c>
      <c r="T197" s="20">
        <v>0.07166666666666667</v>
      </c>
      <c r="U197" s="19">
        <v>0.126</v>
      </c>
      <c r="V197" s="38" t="s">
        <v>44</v>
      </c>
      <c r="W197" s="38"/>
      <c r="X197" s="38"/>
      <c r="Y197" s="20">
        <v>0.03</v>
      </c>
      <c r="Z197" s="20" t="s">
        <v>45</v>
      </c>
      <c r="AA197" s="20" t="s">
        <v>45</v>
      </c>
      <c r="AB197" s="20" t="s">
        <v>45</v>
      </c>
      <c r="AC197" s="19">
        <v>9.866666666666667</v>
      </c>
    </row>
    <row r="198">
      <c r="A198" s="37">
        <f t="shared" si="2"/>
        <v>197</v>
      </c>
      <c r="B198" s="17" t="s">
        <v>209</v>
      </c>
      <c r="C198" s="18" t="s">
        <v>244</v>
      </c>
      <c r="D198" s="19">
        <v>85.69</v>
      </c>
      <c r="E198" s="16">
        <v>51.73774782608695</v>
      </c>
      <c r="F198" s="16">
        <v>216.47073690434783</v>
      </c>
      <c r="G198" s="19">
        <v>0.8985507246376812</v>
      </c>
      <c r="H198" s="19">
        <v>0.48666666666666664</v>
      </c>
      <c r="I198" s="16" t="s">
        <v>44</v>
      </c>
      <c r="J198" s="19">
        <v>12.401449275362321</v>
      </c>
      <c r="K198" s="19">
        <v>6.33</v>
      </c>
      <c r="L198" s="19">
        <v>0.5233333333333333</v>
      </c>
      <c r="M198" s="16">
        <v>5.007333333333333</v>
      </c>
      <c r="N198" s="16">
        <v>7.043333333333334</v>
      </c>
      <c r="O198" s="20">
        <v>0.07333333333333335</v>
      </c>
      <c r="P198" s="16">
        <v>16.403333333333332</v>
      </c>
      <c r="Q198" s="19">
        <v>0.17</v>
      </c>
      <c r="R198" s="16" t="s">
        <v>45</v>
      </c>
      <c r="S198" s="16">
        <v>219.77</v>
      </c>
      <c r="T198" s="20">
        <v>0.043333333333333335</v>
      </c>
      <c r="U198" s="19">
        <v>0.15666666666666668</v>
      </c>
      <c r="V198" s="38" t="s">
        <v>44</v>
      </c>
      <c r="W198" s="38"/>
      <c r="X198" s="38"/>
      <c r="Y198" s="20" t="s">
        <v>45</v>
      </c>
      <c r="Z198" s="20" t="s">
        <v>45</v>
      </c>
      <c r="AA198" s="20">
        <v>0.02666666666666667</v>
      </c>
      <c r="AB198" s="20" t="s">
        <v>45</v>
      </c>
      <c r="AC198" s="19">
        <v>99.195</v>
      </c>
    </row>
    <row r="199">
      <c r="A199" s="37">
        <f t="shared" si="2"/>
        <v>198</v>
      </c>
      <c r="B199" s="17" t="s">
        <v>209</v>
      </c>
      <c r="C199" s="18" t="s">
        <v>245</v>
      </c>
      <c r="D199" s="19">
        <v>24.78</v>
      </c>
      <c r="E199" s="16">
        <v>268.9598260869565</v>
      </c>
      <c r="F199" s="16">
        <v>1125.3279123478262</v>
      </c>
      <c r="G199" s="19">
        <v>0.5797101449275363</v>
      </c>
      <c r="H199" s="19">
        <v>0.0</v>
      </c>
      <c r="I199" s="16" t="s">
        <v>44</v>
      </c>
      <c r="J199" s="19">
        <v>74.1236231884058</v>
      </c>
      <c r="K199" s="19">
        <v>3.733333333333334</v>
      </c>
      <c r="L199" s="19">
        <v>0.5166666666666667</v>
      </c>
      <c r="M199" s="16">
        <v>10.06</v>
      </c>
      <c r="N199" s="16">
        <v>6.486666666666667</v>
      </c>
      <c r="O199" s="20">
        <v>0.10833333333333334</v>
      </c>
      <c r="P199" s="16">
        <v>53.57</v>
      </c>
      <c r="Q199" s="19">
        <v>0.4</v>
      </c>
      <c r="R199" s="16">
        <v>3.7</v>
      </c>
      <c r="S199" s="16">
        <v>164.80666666666667</v>
      </c>
      <c r="T199" s="20">
        <v>0.06</v>
      </c>
      <c r="U199" s="19">
        <v>0.09</v>
      </c>
      <c r="V199" s="38" t="s">
        <v>44</v>
      </c>
      <c r="W199" s="38">
        <v>136.41666666666666</v>
      </c>
      <c r="X199" s="16">
        <v>68.20833333333333</v>
      </c>
      <c r="Y199" s="20">
        <v>0.07</v>
      </c>
      <c r="Z199" s="20" t="s">
        <v>45</v>
      </c>
      <c r="AA199" s="20" t="s">
        <v>45</v>
      </c>
      <c r="AB199" s="20" t="s">
        <v>45</v>
      </c>
      <c r="AC199" s="19">
        <v>23.05666666666667</v>
      </c>
    </row>
    <row r="200">
      <c r="A200" s="37">
        <f t="shared" si="2"/>
        <v>199</v>
      </c>
      <c r="B200" s="17" t="s">
        <v>209</v>
      </c>
      <c r="C200" s="29" t="s">
        <v>246</v>
      </c>
      <c r="D200" s="30">
        <v>20.260666666666665</v>
      </c>
      <c r="E200" s="16">
        <v>285.58779243900375</v>
      </c>
      <c r="F200" s="16">
        <v>1194.8993235647918</v>
      </c>
      <c r="G200" s="19">
        <v>0.41458333333333336</v>
      </c>
      <c r="H200" s="30">
        <v>0.10333333333333333</v>
      </c>
      <c r="I200" s="37" t="s">
        <v>44</v>
      </c>
      <c r="J200" s="19">
        <v>78.70275</v>
      </c>
      <c r="K200" s="30">
        <v>4.366666666666667</v>
      </c>
      <c r="L200" s="30">
        <v>0.5186666666666667</v>
      </c>
      <c r="M200" s="31">
        <v>14.699</v>
      </c>
      <c r="N200" s="31">
        <v>9.668333333333335</v>
      </c>
      <c r="O200" s="32">
        <v>0.15866666666666665</v>
      </c>
      <c r="P200" s="31">
        <v>28.204333333333334</v>
      </c>
      <c r="Q200" s="30">
        <v>0.4023333333333334</v>
      </c>
      <c r="R200" s="31">
        <v>11.029333333333334</v>
      </c>
      <c r="S200" s="31">
        <v>250.72333333333336</v>
      </c>
      <c r="T200" s="32">
        <v>0.07866666666666666</v>
      </c>
      <c r="U200" s="30">
        <v>0.14</v>
      </c>
      <c r="V200" s="37" t="s">
        <v>44</v>
      </c>
      <c r="W200" s="37">
        <v>50.333333333333336</v>
      </c>
      <c r="X200" s="37">
        <v>25.166666666666668</v>
      </c>
      <c r="Y200" s="32" t="s">
        <v>45</v>
      </c>
      <c r="Z200" s="32" t="s">
        <v>45</v>
      </c>
      <c r="AA200" s="32" t="s">
        <v>45</v>
      </c>
      <c r="AB200" s="32">
        <v>1.4066666666666665</v>
      </c>
      <c r="AC200" s="30">
        <v>34.32666666666666</v>
      </c>
    </row>
    <row r="201">
      <c r="A201" s="37">
        <f t="shared" si="2"/>
        <v>200</v>
      </c>
      <c r="B201" s="17" t="s">
        <v>209</v>
      </c>
      <c r="C201" s="18" t="s">
        <v>247</v>
      </c>
      <c r="D201" s="19">
        <v>84.98</v>
      </c>
      <c r="E201" s="16">
        <v>54.16993043478262</v>
      </c>
      <c r="F201" s="16">
        <v>226.6469889391305</v>
      </c>
      <c r="G201" s="19">
        <v>1.0869565217391304</v>
      </c>
      <c r="H201" s="19">
        <v>0.44</v>
      </c>
      <c r="I201" s="16" t="s">
        <v>44</v>
      </c>
      <c r="J201" s="19">
        <v>13.009710144927533</v>
      </c>
      <c r="K201" s="19">
        <v>6.223333333333334</v>
      </c>
      <c r="L201" s="19">
        <v>0.48333333333333334</v>
      </c>
      <c r="M201" s="16">
        <v>4.451333333333333</v>
      </c>
      <c r="N201" s="16">
        <v>6.8933333333333335</v>
      </c>
      <c r="O201" s="20">
        <v>0.09</v>
      </c>
      <c r="P201" s="16">
        <v>15.37</v>
      </c>
      <c r="Q201" s="19">
        <v>0.17</v>
      </c>
      <c r="R201" s="16" t="s">
        <v>45</v>
      </c>
      <c r="S201" s="16">
        <v>197.58</v>
      </c>
      <c r="T201" s="20">
        <v>0.04</v>
      </c>
      <c r="U201" s="19">
        <v>0.13</v>
      </c>
      <c r="V201" s="38" t="s">
        <v>44</v>
      </c>
      <c r="W201" s="39">
        <v>38.0</v>
      </c>
      <c r="X201" s="39">
        <v>19.0</v>
      </c>
      <c r="Y201" s="20" t="s">
        <v>45</v>
      </c>
      <c r="Z201" s="20" t="s">
        <v>45</v>
      </c>
      <c r="AA201" s="20">
        <v>0.03</v>
      </c>
      <c r="AB201" s="20" t="s">
        <v>45</v>
      </c>
      <c r="AC201" s="19">
        <v>80.60166666666667</v>
      </c>
    </row>
    <row r="202">
      <c r="A202" s="37">
        <f t="shared" si="2"/>
        <v>201</v>
      </c>
      <c r="B202" s="17" t="s">
        <v>209</v>
      </c>
      <c r="C202" s="18" t="s">
        <v>248</v>
      </c>
      <c r="D202" s="19">
        <v>82.15333333333332</v>
      </c>
      <c r="E202" s="16">
        <v>61.62189837666358</v>
      </c>
      <c r="F202" s="16">
        <v>257.82602280796044</v>
      </c>
      <c r="G202" s="19">
        <v>0.8458333333333333</v>
      </c>
      <c r="H202" s="19">
        <v>0.21</v>
      </c>
      <c r="I202" s="16" t="s">
        <v>44</v>
      </c>
      <c r="J202" s="19">
        <v>15.839500000000008</v>
      </c>
      <c r="K202" s="19">
        <v>1.909</v>
      </c>
      <c r="L202" s="19">
        <v>0.9513333333333334</v>
      </c>
      <c r="M202" s="26">
        <v>40.118</v>
      </c>
      <c r="N202" s="16">
        <v>23.49933333333333</v>
      </c>
      <c r="O202" s="20">
        <v>0.08466666666666667</v>
      </c>
      <c r="P202" s="16">
        <v>19.169</v>
      </c>
      <c r="Q202" s="27">
        <v>0.16966666666666666</v>
      </c>
      <c r="R202" s="26">
        <v>4.16</v>
      </c>
      <c r="S202" s="16">
        <v>249.66566666666665</v>
      </c>
      <c r="T202" s="20">
        <v>0.03933333333333333</v>
      </c>
      <c r="U202" s="19">
        <v>0.126</v>
      </c>
      <c r="V202" s="38" t="s">
        <v>44</v>
      </c>
      <c r="W202" s="38"/>
      <c r="X202" s="38"/>
      <c r="Y202" s="20">
        <v>0.168</v>
      </c>
      <c r="Z202" s="20">
        <v>0.12433333333333334</v>
      </c>
      <c r="AA202" s="20">
        <v>0.03333333333333333</v>
      </c>
      <c r="AB202" s="20" t="s">
        <v>45</v>
      </c>
      <c r="AC202" s="19">
        <v>19.137333333333334</v>
      </c>
    </row>
    <row r="203">
      <c r="A203" s="37">
        <f t="shared" si="2"/>
        <v>202</v>
      </c>
      <c r="B203" s="17" t="s">
        <v>209</v>
      </c>
      <c r="C203" s="18" t="s">
        <v>249</v>
      </c>
      <c r="D203" s="19">
        <v>89.16300000000001</v>
      </c>
      <c r="E203" s="16">
        <v>38.27386999999997</v>
      </c>
      <c r="F203" s="16">
        <v>160.13787207999988</v>
      </c>
      <c r="G203" s="19">
        <v>0.5666666666666667</v>
      </c>
      <c r="H203" s="19">
        <v>0.1376666666666667</v>
      </c>
      <c r="I203" s="16" t="s">
        <v>44</v>
      </c>
      <c r="J203" s="19">
        <v>9.782666666666657</v>
      </c>
      <c r="K203" s="19">
        <v>1.1876666666666666</v>
      </c>
      <c r="L203" s="19">
        <v>0.35</v>
      </c>
      <c r="M203" s="26">
        <v>5.978666666666666</v>
      </c>
      <c r="N203" s="26">
        <v>9.76</v>
      </c>
      <c r="O203" s="24">
        <v>0.056</v>
      </c>
      <c r="P203" s="26">
        <v>16.588333333333335</v>
      </c>
      <c r="Q203" s="27">
        <v>0.10266666666666667</v>
      </c>
      <c r="R203" s="26">
        <v>3.046333333333333</v>
      </c>
      <c r="S203" s="26">
        <v>169.95666666666668</v>
      </c>
      <c r="T203" s="24">
        <v>0.06166666666666667</v>
      </c>
      <c r="U203" s="27">
        <v>0.05366666666666667</v>
      </c>
      <c r="V203" s="38" t="s">
        <v>44</v>
      </c>
      <c r="W203" s="38"/>
      <c r="X203" s="38"/>
      <c r="Y203" s="24" t="s">
        <v>45</v>
      </c>
      <c r="Z203" s="24">
        <v>0.09366666666666668</v>
      </c>
      <c r="AA203" s="24" t="s">
        <v>45</v>
      </c>
      <c r="AB203" s="24" t="s">
        <v>45</v>
      </c>
      <c r="AC203" s="27">
        <v>10.475333333333333</v>
      </c>
    </row>
    <row r="204">
      <c r="A204" s="37">
        <f t="shared" si="2"/>
        <v>203</v>
      </c>
      <c r="B204" s="17" t="s">
        <v>209</v>
      </c>
      <c r="C204" s="42" t="s">
        <v>250</v>
      </c>
      <c r="D204" s="27">
        <v>83.64666666666666</v>
      </c>
      <c r="E204" s="16">
        <v>58.05315000000004</v>
      </c>
      <c r="F204" s="26">
        <v>242.89437960000018</v>
      </c>
      <c r="G204" s="27">
        <v>0.6125</v>
      </c>
      <c r="H204" s="19">
        <v>0.12833333333333333</v>
      </c>
      <c r="I204" s="16" t="s">
        <v>44</v>
      </c>
      <c r="J204" s="19">
        <v>15.255833333333337</v>
      </c>
      <c r="K204" s="27">
        <v>2.299</v>
      </c>
      <c r="L204" s="27">
        <v>0.35666666666666663</v>
      </c>
      <c r="M204" s="26">
        <v>8.347999999999999</v>
      </c>
      <c r="N204" s="26">
        <v>17.779666666666667</v>
      </c>
      <c r="O204" s="24">
        <v>0.297</v>
      </c>
      <c r="P204" s="26">
        <v>14.549666666666667</v>
      </c>
      <c r="Q204" s="27">
        <v>0.09466666666666668</v>
      </c>
      <c r="R204" s="16" t="s">
        <v>45</v>
      </c>
      <c r="S204" s="26">
        <v>129.72433333333333</v>
      </c>
      <c r="T204" s="24">
        <v>0.07166666666666666</v>
      </c>
      <c r="U204" s="27">
        <v>0.28333333333333327</v>
      </c>
      <c r="V204" s="38" t="s">
        <v>44</v>
      </c>
      <c r="W204" s="38"/>
      <c r="X204" s="38"/>
      <c r="Y204" s="24">
        <v>0.06</v>
      </c>
      <c r="Z204" s="20" t="s">
        <v>45</v>
      </c>
      <c r="AA204" s="20" t="s">
        <v>45</v>
      </c>
      <c r="AB204" s="20" t="s">
        <v>45</v>
      </c>
      <c r="AC204" s="27">
        <v>16.17</v>
      </c>
    </row>
    <row r="205">
      <c r="A205" s="37">
        <f t="shared" si="2"/>
        <v>204</v>
      </c>
      <c r="B205" s="17" t="s">
        <v>209</v>
      </c>
      <c r="C205" s="18" t="s">
        <v>251</v>
      </c>
      <c r="D205" s="19">
        <v>75.07433333333334</v>
      </c>
      <c r="E205" s="16">
        <v>87.92034999999997</v>
      </c>
      <c r="F205" s="16">
        <v>367.85874439999986</v>
      </c>
      <c r="G205" s="19">
        <v>1.4020833333333336</v>
      </c>
      <c r="H205" s="19">
        <v>0.265</v>
      </c>
      <c r="I205" s="16" t="s">
        <v>44</v>
      </c>
      <c r="J205" s="19">
        <v>22.497583333333324</v>
      </c>
      <c r="K205" s="19">
        <v>2.3859999999999997</v>
      </c>
      <c r="L205" s="19">
        <v>0.7610000000000001</v>
      </c>
      <c r="M205" s="16">
        <v>11.245</v>
      </c>
      <c r="N205" s="16">
        <v>40.05233333333333</v>
      </c>
      <c r="O205" s="20">
        <v>0.48466666666666663</v>
      </c>
      <c r="P205" s="16">
        <v>13.899333333333333</v>
      </c>
      <c r="Q205" s="19">
        <v>0.38266666666666665</v>
      </c>
      <c r="R205" s="16">
        <v>1.8016666666666667</v>
      </c>
      <c r="S205" s="16">
        <v>233.75233333333335</v>
      </c>
      <c r="T205" s="20">
        <v>0.09333333333333334</v>
      </c>
      <c r="U205" s="19">
        <v>0.16666666666666666</v>
      </c>
      <c r="V205" s="38" t="s">
        <v>44</v>
      </c>
      <c r="W205" s="38"/>
      <c r="X205" s="38"/>
      <c r="Y205" s="20">
        <v>0.1</v>
      </c>
      <c r="Z205" s="20">
        <v>0.03666666666666667</v>
      </c>
      <c r="AA205" s="20">
        <v>0.04666666666666667</v>
      </c>
      <c r="AB205" s="20" t="s">
        <v>45</v>
      </c>
      <c r="AC205" s="19">
        <v>14.816666666666668</v>
      </c>
    </row>
    <row r="206">
      <c r="A206" s="37">
        <f t="shared" si="2"/>
        <v>205</v>
      </c>
      <c r="B206" s="17" t="s">
        <v>209</v>
      </c>
      <c r="C206" s="18" t="s">
        <v>252</v>
      </c>
      <c r="D206" s="19">
        <v>92.101</v>
      </c>
      <c r="E206" s="16">
        <v>26.91229999999998</v>
      </c>
      <c r="F206" s="16">
        <v>112.60106319999993</v>
      </c>
      <c r="G206" s="19">
        <v>0.8854166666666669</v>
      </c>
      <c r="H206" s="19">
        <v>0.06666666666666667</v>
      </c>
      <c r="I206" s="16" t="s">
        <v>44</v>
      </c>
      <c r="J206" s="19">
        <v>6.494250000000001</v>
      </c>
      <c r="K206" s="19">
        <v>5.074333333333333</v>
      </c>
      <c r="L206" s="19">
        <v>0.4526666666666667</v>
      </c>
      <c r="M206" s="26">
        <v>13.8</v>
      </c>
      <c r="N206" s="26">
        <v>14.178333333333335</v>
      </c>
      <c r="O206" s="20">
        <v>0.052333333333333336</v>
      </c>
      <c r="P206" s="16">
        <v>18.358333333333334</v>
      </c>
      <c r="Q206" s="19">
        <v>0.1366666666666667</v>
      </c>
      <c r="R206" s="16">
        <v>21.656000000000002</v>
      </c>
      <c r="S206" s="16">
        <v>134.869</v>
      </c>
      <c r="T206" s="20">
        <v>0.022333333333333334</v>
      </c>
      <c r="U206" s="19">
        <v>0.11399999999999999</v>
      </c>
      <c r="V206" s="38" t="s">
        <v>44</v>
      </c>
      <c r="W206" s="38"/>
      <c r="X206" s="38"/>
      <c r="Y206" s="24">
        <v>0.07666666666666667</v>
      </c>
      <c r="Z206" s="20" t="s">
        <v>45</v>
      </c>
      <c r="AA206" s="20" t="s">
        <v>45</v>
      </c>
      <c r="AB206" s="24">
        <v>1.18</v>
      </c>
      <c r="AC206" s="19">
        <v>3.7733333333333334</v>
      </c>
    </row>
    <row r="207">
      <c r="A207" s="37">
        <f t="shared" si="2"/>
        <v>206</v>
      </c>
      <c r="B207" s="17" t="s">
        <v>209</v>
      </c>
      <c r="C207" s="45" t="s">
        <v>253</v>
      </c>
      <c r="D207" s="30">
        <v>87.67433333333334</v>
      </c>
      <c r="E207" s="16">
        <v>41.00970891670385</v>
      </c>
      <c r="F207" s="16">
        <v>171.5846221074889</v>
      </c>
      <c r="G207" s="19">
        <v>0.5458333333333333</v>
      </c>
      <c r="H207" s="30">
        <v>0.10966666666666665</v>
      </c>
      <c r="I207" s="37" t="s">
        <v>44</v>
      </c>
      <c r="J207" s="19">
        <v>10.627166666666664</v>
      </c>
      <c r="K207" s="30">
        <v>1.7766666666666666</v>
      </c>
      <c r="L207" s="30">
        <v>1.043</v>
      </c>
      <c r="M207" s="31">
        <v>3.09</v>
      </c>
      <c r="N207" s="31">
        <v>2.1646666666666667</v>
      </c>
      <c r="O207" s="32" t="s">
        <v>45</v>
      </c>
      <c r="P207" s="31">
        <v>4.117333333333334</v>
      </c>
      <c r="Q207" s="30">
        <v>0.04766666666666667</v>
      </c>
      <c r="R207" s="31">
        <v>1.3663333333333334</v>
      </c>
      <c r="S207" s="31">
        <v>394.3433333333333</v>
      </c>
      <c r="T207" s="32">
        <v>0.03166666666666667</v>
      </c>
      <c r="U207" s="30">
        <v>0.04900000000000001</v>
      </c>
      <c r="V207" s="37" t="s">
        <v>44</v>
      </c>
      <c r="W207" s="37">
        <v>7.519444444444444</v>
      </c>
      <c r="X207" s="37">
        <v>3.759722222222222</v>
      </c>
      <c r="Y207" s="32">
        <v>0.16666666666666666</v>
      </c>
      <c r="Z207" s="32" t="s">
        <v>45</v>
      </c>
      <c r="AA207" s="32">
        <v>0.11666666666666665</v>
      </c>
      <c r="AB207" s="32" t="s">
        <v>45</v>
      </c>
      <c r="AC207" s="30">
        <v>27.07</v>
      </c>
    </row>
    <row r="208">
      <c r="A208" s="37">
        <f t="shared" si="2"/>
        <v>207</v>
      </c>
      <c r="B208" s="17" t="s">
        <v>209</v>
      </c>
      <c r="C208" s="18" t="s">
        <v>254</v>
      </c>
      <c r="D208" s="19">
        <v>85.87666666666667</v>
      </c>
      <c r="E208" s="16">
        <v>51.136330434782636</v>
      </c>
      <c r="F208" s="16">
        <v>213.95440653913056</v>
      </c>
      <c r="G208" s="19">
        <v>1.3369565217391304</v>
      </c>
      <c r="H208" s="19">
        <v>0.6266666666666666</v>
      </c>
      <c r="I208" s="16" t="s">
        <v>44</v>
      </c>
      <c r="J208" s="19">
        <v>11.499710144927537</v>
      </c>
      <c r="K208" s="19">
        <v>2.653333333333333</v>
      </c>
      <c r="L208" s="19">
        <v>0.66</v>
      </c>
      <c r="M208" s="16">
        <v>23.913333333333338</v>
      </c>
      <c r="N208" s="16">
        <v>10.576666666666666</v>
      </c>
      <c r="O208" s="20">
        <v>0.05333333333333334</v>
      </c>
      <c r="P208" s="16">
        <v>33.07666666666667</v>
      </c>
      <c r="Q208" s="19">
        <v>0.25333333333333335</v>
      </c>
      <c r="R208" s="16" t="s">
        <v>45</v>
      </c>
      <c r="S208" s="16">
        <v>268.92333333333335</v>
      </c>
      <c r="T208" s="20">
        <v>0.15</v>
      </c>
      <c r="U208" s="19">
        <v>0.07</v>
      </c>
      <c r="V208" s="38" t="s">
        <v>44</v>
      </c>
      <c r="W208" s="38">
        <v>5.416666666666667</v>
      </c>
      <c r="X208" s="16">
        <v>2.7083333333333335</v>
      </c>
      <c r="Y208" s="20" t="s">
        <v>45</v>
      </c>
      <c r="Z208" s="20" t="s">
        <v>45</v>
      </c>
      <c r="AA208" s="20">
        <v>0.06</v>
      </c>
      <c r="AB208" s="20" t="s">
        <v>45</v>
      </c>
      <c r="AC208" s="19">
        <v>70.77666666666667</v>
      </c>
    </row>
    <row r="209">
      <c r="A209" s="37">
        <f t="shared" si="2"/>
        <v>208</v>
      </c>
      <c r="B209" s="17" t="s">
        <v>209</v>
      </c>
      <c r="C209" s="18" t="s">
        <v>255</v>
      </c>
      <c r="D209" s="19">
        <v>87.08</v>
      </c>
      <c r="E209" s="16">
        <v>45.43811739130433</v>
      </c>
      <c r="F209" s="16">
        <v>190.11308316521732</v>
      </c>
      <c r="G209" s="19">
        <v>0.9782608695652175</v>
      </c>
      <c r="H209" s="19">
        <v>0.10333333333333335</v>
      </c>
      <c r="I209" s="16" t="s">
        <v>44</v>
      </c>
      <c r="J209" s="19">
        <v>11.468405797101452</v>
      </c>
      <c r="K209" s="19">
        <v>1.1233333333333333</v>
      </c>
      <c r="L209" s="19">
        <v>0.37</v>
      </c>
      <c r="M209" s="16">
        <v>35.407000000000004</v>
      </c>
      <c r="N209" s="16">
        <v>9.216666666666667</v>
      </c>
      <c r="O209" s="20">
        <v>0.04</v>
      </c>
      <c r="P209" s="16">
        <v>23.80333333333333</v>
      </c>
      <c r="Q209" s="19">
        <v>0.1366666666666667</v>
      </c>
      <c r="R209" s="16" t="s">
        <v>45</v>
      </c>
      <c r="S209" s="16">
        <v>174.14666666666668</v>
      </c>
      <c r="T209" s="20">
        <v>0.04</v>
      </c>
      <c r="U209" s="19">
        <v>0.06</v>
      </c>
      <c r="V209" s="38" t="s">
        <v>44</v>
      </c>
      <c r="W209" s="38">
        <v>3.875</v>
      </c>
      <c r="X209" s="16">
        <v>1.9375</v>
      </c>
      <c r="Y209" s="20">
        <v>0.06333333333333334</v>
      </c>
      <c r="Z209" s="20">
        <v>0.02</v>
      </c>
      <c r="AA209" s="20" t="s">
        <v>45</v>
      </c>
      <c r="AB209" s="20" t="s">
        <v>45</v>
      </c>
      <c r="AC209" s="19">
        <v>56.87</v>
      </c>
    </row>
    <row r="210">
      <c r="A210" s="37">
        <f t="shared" si="2"/>
        <v>209</v>
      </c>
      <c r="B210" s="17" t="s">
        <v>209</v>
      </c>
      <c r="C210" s="18" t="s">
        <v>256</v>
      </c>
      <c r="D210" s="19">
        <v>90.24666666666667</v>
      </c>
      <c r="E210" s="16">
        <v>36.64948260869561</v>
      </c>
      <c r="F210" s="16">
        <v>153.34143523478244</v>
      </c>
      <c r="G210" s="19">
        <v>0.6521739130434783</v>
      </c>
      <c r="H210" s="19" t="s">
        <v>45</v>
      </c>
      <c r="I210" s="16" t="s">
        <v>44</v>
      </c>
      <c r="J210" s="19">
        <v>8.69782608695652</v>
      </c>
      <c r="K210" s="19" t="s">
        <v>45</v>
      </c>
      <c r="L210" s="19">
        <v>0.36</v>
      </c>
      <c r="M210" s="16">
        <v>5.926666666666667</v>
      </c>
      <c r="N210" s="16">
        <v>7.8</v>
      </c>
      <c r="O210" s="20">
        <v>0.016666666666666666</v>
      </c>
      <c r="P210" s="16">
        <v>21.93</v>
      </c>
      <c r="Q210" s="19">
        <v>0.06333333333333334</v>
      </c>
      <c r="R210" s="16" t="s">
        <v>45</v>
      </c>
      <c r="S210" s="16">
        <v>172.56</v>
      </c>
      <c r="T210" s="20">
        <v>0.02</v>
      </c>
      <c r="U210" s="19" t="s">
        <v>45</v>
      </c>
      <c r="V210" s="38" t="s">
        <v>44</v>
      </c>
      <c r="W210" s="38">
        <v>4.0</v>
      </c>
      <c r="X210" s="16">
        <v>2.0</v>
      </c>
      <c r="Y210" s="20">
        <v>0.02666666666666667</v>
      </c>
      <c r="Z210" s="20" t="s">
        <v>45</v>
      </c>
      <c r="AA210" s="20">
        <v>0.02</v>
      </c>
      <c r="AB210" s="20" t="s">
        <v>45</v>
      </c>
      <c r="AC210" s="19">
        <v>94.48333333333333</v>
      </c>
    </row>
    <row r="211">
      <c r="A211" s="37">
        <f t="shared" si="2"/>
        <v>210</v>
      </c>
      <c r="B211" s="17" t="s">
        <v>209</v>
      </c>
      <c r="C211" s="18" t="s">
        <v>257</v>
      </c>
      <c r="D211" s="19">
        <v>85.37933333333335</v>
      </c>
      <c r="E211" s="16">
        <v>51.471128639280764</v>
      </c>
      <c r="F211" s="16">
        <v>215.35520222675072</v>
      </c>
      <c r="G211" s="19">
        <v>1.0770833333333334</v>
      </c>
      <c r="H211" s="19">
        <v>0.18566666666666665</v>
      </c>
      <c r="I211" s="16" t="s">
        <v>44</v>
      </c>
      <c r="J211" s="19">
        <v>12.860583333333317</v>
      </c>
      <c r="K211" s="19">
        <v>3.9770000000000003</v>
      </c>
      <c r="L211" s="19">
        <v>0.49733333333333335</v>
      </c>
      <c r="M211" s="16">
        <v>51.08233333333334</v>
      </c>
      <c r="N211" s="16">
        <v>14.056666666666667</v>
      </c>
      <c r="O211" s="20">
        <v>0.041</v>
      </c>
      <c r="P211" s="16">
        <v>20.115666666666666</v>
      </c>
      <c r="Q211" s="19">
        <v>0.14666666666666664</v>
      </c>
      <c r="R211" s="16">
        <v>0.83</v>
      </c>
      <c r="S211" s="16">
        <v>172.52</v>
      </c>
      <c r="T211" s="20">
        <v>0.03766666666666666</v>
      </c>
      <c r="U211" s="19">
        <v>0.21833333333333335</v>
      </c>
      <c r="V211" s="38" t="s">
        <v>44</v>
      </c>
      <c r="W211" s="38"/>
      <c r="X211" s="38"/>
      <c r="Y211" s="24">
        <v>0.07333333333333332</v>
      </c>
      <c r="Z211" s="24">
        <v>0.09100000000000001</v>
      </c>
      <c r="AA211" s="20">
        <v>0.03333333333333333</v>
      </c>
      <c r="AB211" s="20" t="s">
        <v>45</v>
      </c>
      <c r="AC211" s="27">
        <v>34.67966666666666</v>
      </c>
    </row>
    <row r="212">
      <c r="A212" s="21">
        <f t="shared" si="2"/>
        <v>211</v>
      </c>
      <c r="B212" s="17" t="s">
        <v>209</v>
      </c>
      <c r="C212" s="18" t="s">
        <v>258</v>
      </c>
      <c r="D212" s="19">
        <v>89.22</v>
      </c>
      <c r="E212" s="16">
        <v>40.95600731086733</v>
      </c>
      <c r="F212" s="16">
        <v>171.35993458866892</v>
      </c>
      <c r="G212" s="19">
        <v>0.6666666666666667</v>
      </c>
      <c r="H212" s="19">
        <v>0.14200000000000002</v>
      </c>
      <c r="I212" s="16" t="s">
        <v>44</v>
      </c>
      <c r="J212" s="19">
        <v>9.573333333333336</v>
      </c>
      <c r="K212" s="19">
        <v>1.031</v>
      </c>
      <c r="L212" s="19">
        <v>0.39799999999999996</v>
      </c>
      <c r="M212" s="16">
        <v>13.388333333333334</v>
      </c>
      <c r="N212" s="16">
        <v>10.109333333333334</v>
      </c>
      <c r="O212" s="20">
        <v>0.022333333333333334</v>
      </c>
      <c r="P212" s="16">
        <v>14.886000000000001</v>
      </c>
      <c r="Q212" s="19">
        <v>0.08600000000000001</v>
      </c>
      <c r="R212" s="16" t="s">
        <v>45</v>
      </c>
      <c r="S212" s="16">
        <v>145.24133333333336</v>
      </c>
      <c r="T212" s="20">
        <v>0.021666666666666667</v>
      </c>
      <c r="U212" s="19">
        <v>0.07366666666666667</v>
      </c>
      <c r="V212" s="38" t="s">
        <v>44</v>
      </c>
      <c r="W212" s="38">
        <v>4.458333333333334</v>
      </c>
      <c r="X212" s="16">
        <v>2.229166666666667</v>
      </c>
      <c r="Y212" s="20">
        <v>0.04</v>
      </c>
      <c r="Z212" s="20" t="s">
        <v>45</v>
      </c>
      <c r="AA212" s="20">
        <v>0.036666666666666674</v>
      </c>
      <c r="AB212" s="20" t="s">
        <v>45</v>
      </c>
      <c r="AC212" s="19">
        <v>44.32</v>
      </c>
    </row>
    <row r="213">
      <c r="A213" s="21">
        <f t="shared" si="2"/>
        <v>212</v>
      </c>
      <c r="B213" s="17" t="s">
        <v>209</v>
      </c>
      <c r="C213" s="18" t="s">
        <v>259</v>
      </c>
      <c r="D213" s="19">
        <v>86.974</v>
      </c>
      <c r="E213" s="16">
        <v>45.701038780629624</v>
      </c>
      <c r="F213" s="16">
        <v>191.21314625815435</v>
      </c>
      <c r="G213" s="19">
        <v>1.05625</v>
      </c>
      <c r="H213" s="19">
        <v>0.07533333333333332</v>
      </c>
      <c r="I213" s="16" t="s">
        <v>44</v>
      </c>
      <c r="J213" s="19">
        <v>11.53375</v>
      </c>
      <c r="K213" s="19">
        <v>1.782</v>
      </c>
      <c r="L213" s="19">
        <v>0.36066666666666664</v>
      </c>
      <c r="M213" s="16">
        <v>31.46666666666667</v>
      </c>
      <c r="N213" s="16">
        <v>10.157666666666666</v>
      </c>
      <c r="O213" s="20">
        <v>0.051333333333333335</v>
      </c>
      <c r="P213" s="16">
        <v>14.510333333333335</v>
      </c>
      <c r="Q213" s="19">
        <v>0.12</v>
      </c>
      <c r="R213" s="16">
        <v>1.111</v>
      </c>
      <c r="S213" s="16">
        <v>129.87</v>
      </c>
      <c r="T213" s="20">
        <v>0.032</v>
      </c>
      <c r="U213" s="19">
        <v>0.117</v>
      </c>
      <c r="V213" s="38" t="s">
        <v>44</v>
      </c>
      <c r="W213" s="38"/>
      <c r="X213" s="38"/>
      <c r="Y213" s="20">
        <v>0.09400000000000001</v>
      </c>
      <c r="Z213" s="20">
        <v>0.05433333333333334</v>
      </c>
      <c r="AA213" s="20">
        <v>0.04</v>
      </c>
      <c r="AB213" s="20" t="s">
        <v>45</v>
      </c>
      <c r="AC213" s="19">
        <v>43.45566666666667</v>
      </c>
    </row>
    <row r="214">
      <c r="A214" s="21">
        <f t="shared" si="2"/>
        <v>213</v>
      </c>
      <c r="B214" s="17" t="s">
        <v>209</v>
      </c>
      <c r="C214" s="18" t="s">
        <v>260</v>
      </c>
      <c r="D214" s="19">
        <v>89.68066666666665</v>
      </c>
      <c r="E214" s="16">
        <v>39.336093944132394</v>
      </c>
      <c r="F214" s="16">
        <v>164.58221706224995</v>
      </c>
      <c r="G214" s="19">
        <v>0.7145833333333333</v>
      </c>
      <c r="H214" s="19">
        <v>0.11933333333333333</v>
      </c>
      <c r="I214" s="16" t="s">
        <v>44</v>
      </c>
      <c r="J214" s="19">
        <v>9.16741666666668</v>
      </c>
      <c r="K214" s="19">
        <v>0.424</v>
      </c>
      <c r="L214" s="19">
        <v>0.318</v>
      </c>
      <c r="M214" s="16">
        <v>7.7363333333333335</v>
      </c>
      <c r="N214" s="16">
        <v>10.892666666666665</v>
      </c>
      <c r="O214" s="20">
        <v>0.020666666666666667</v>
      </c>
      <c r="P214" s="16">
        <v>16.243666666666666</v>
      </c>
      <c r="Q214" s="19" t="s">
        <v>45</v>
      </c>
      <c r="R214" s="16" t="s">
        <v>45</v>
      </c>
      <c r="S214" s="16">
        <v>128.7446666666667</v>
      </c>
      <c r="T214" s="20">
        <v>0.023000000000000003</v>
      </c>
      <c r="U214" s="19">
        <v>0.029333333333333333</v>
      </c>
      <c r="V214" s="38" t="s">
        <v>44</v>
      </c>
      <c r="W214" s="38"/>
      <c r="X214" s="38"/>
      <c r="Y214" s="20">
        <v>0.10233</v>
      </c>
      <c r="Z214" s="20">
        <v>0.03333</v>
      </c>
      <c r="AA214" s="20">
        <v>0.043333333333333335</v>
      </c>
      <c r="AB214" s="20" t="s">
        <v>45</v>
      </c>
      <c r="AC214" s="19">
        <v>41.3033</v>
      </c>
    </row>
    <row r="215">
      <c r="A215" s="21">
        <f t="shared" si="2"/>
        <v>214</v>
      </c>
      <c r="B215" s="17" t="s">
        <v>209</v>
      </c>
      <c r="C215" s="18" t="s">
        <v>261</v>
      </c>
      <c r="D215" s="19">
        <v>89.55</v>
      </c>
      <c r="E215" s="16">
        <v>36.77376521739132</v>
      </c>
      <c r="F215" s="16">
        <v>153.8614336695653</v>
      </c>
      <c r="G215" s="19">
        <v>1.0434782608695652</v>
      </c>
      <c r="H215" s="19">
        <v>0.12666666666666668</v>
      </c>
      <c r="I215" s="16" t="s">
        <v>44</v>
      </c>
      <c r="J215" s="19">
        <v>8.946521739130437</v>
      </c>
      <c r="K215" s="19">
        <v>0.7666666666666666</v>
      </c>
      <c r="L215" s="19">
        <v>0.3333333333333333</v>
      </c>
      <c r="M215" s="16">
        <v>21.886</v>
      </c>
      <c r="N215" s="16">
        <v>8.613333333333333</v>
      </c>
      <c r="O215" s="20">
        <v>0.05</v>
      </c>
      <c r="P215" s="16">
        <v>22.683333333333334</v>
      </c>
      <c r="Q215" s="19">
        <v>0.09</v>
      </c>
      <c r="R215" s="16" t="s">
        <v>45</v>
      </c>
      <c r="S215" s="16">
        <v>162.82</v>
      </c>
      <c r="T215" s="20">
        <v>0.03</v>
      </c>
      <c r="U215" s="19">
        <v>0.06</v>
      </c>
      <c r="V215" s="38" t="s">
        <v>44</v>
      </c>
      <c r="W215" s="38">
        <v>0.9166666666666666</v>
      </c>
      <c r="X215" s="16">
        <v>0.4583333333333333</v>
      </c>
      <c r="Y215" s="20">
        <v>0.06666666666666667</v>
      </c>
      <c r="Z215" s="20">
        <v>0.02</v>
      </c>
      <c r="AA215" s="20">
        <v>0.02</v>
      </c>
      <c r="AB215" s="20" t="s">
        <v>45</v>
      </c>
      <c r="AC215" s="19">
        <v>53.73333333333333</v>
      </c>
    </row>
    <row r="216">
      <c r="A216" s="21">
        <f t="shared" si="2"/>
        <v>215</v>
      </c>
      <c r="B216" s="17" t="s">
        <v>209</v>
      </c>
      <c r="C216" s="18" t="s">
        <v>262</v>
      </c>
      <c r="D216" s="19">
        <v>91.29333333333334</v>
      </c>
      <c r="E216" s="16">
        <v>32.70975362318838</v>
      </c>
      <c r="F216" s="16">
        <v>136.85760915942018</v>
      </c>
      <c r="G216" s="19">
        <v>0.7391304347826088</v>
      </c>
      <c r="H216" s="19">
        <v>0.07333333333333333</v>
      </c>
      <c r="I216" s="16" t="s">
        <v>44</v>
      </c>
      <c r="J216" s="19">
        <v>7.554202898550721</v>
      </c>
      <c r="K216" s="19" t="s">
        <v>45</v>
      </c>
      <c r="L216" s="19">
        <v>0.34</v>
      </c>
      <c r="M216" s="16">
        <v>7.366666666666666</v>
      </c>
      <c r="N216" s="16">
        <v>7.586666666666666</v>
      </c>
      <c r="O216" s="20">
        <v>0.03</v>
      </c>
      <c r="P216" s="16">
        <v>14.01</v>
      </c>
      <c r="Q216" s="19" t="s">
        <v>45</v>
      </c>
      <c r="R216" s="16" t="s">
        <v>45</v>
      </c>
      <c r="S216" s="16">
        <v>148.75666666666666</v>
      </c>
      <c r="T216" s="20">
        <v>0.01</v>
      </c>
      <c r="U216" s="19" t="s">
        <v>45</v>
      </c>
      <c r="V216" s="38" t="s">
        <v>44</v>
      </c>
      <c r="W216" s="38">
        <v>1.2083333333333333</v>
      </c>
      <c r="X216" s="16">
        <v>0.6041666666666666</v>
      </c>
      <c r="Y216" s="20" t="s">
        <v>45</v>
      </c>
      <c r="Z216" s="20" t="s">
        <v>45</v>
      </c>
      <c r="AA216" s="20" t="s">
        <v>45</v>
      </c>
      <c r="AB216" s="20" t="s">
        <v>45</v>
      </c>
      <c r="AC216" s="19">
        <v>73.33666666666666</v>
      </c>
    </row>
    <row r="217">
      <c r="A217" s="21">
        <f t="shared" si="2"/>
        <v>216</v>
      </c>
      <c r="B217" s="17" t="s">
        <v>209</v>
      </c>
      <c r="C217" s="18" t="s">
        <v>263</v>
      </c>
      <c r="D217" s="19">
        <v>86.94133333333332</v>
      </c>
      <c r="E217" s="16">
        <v>46.109628783385006</v>
      </c>
      <c r="F217" s="16">
        <v>192.92268682968287</v>
      </c>
      <c r="G217" s="19">
        <v>0.7666666666666666</v>
      </c>
      <c r="H217" s="19">
        <v>0.159</v>
      </c>
      <c r="I217" s="16" t="s">
        <v>44</v>
      </c>
      <c r="J217" s="19">
        <v>11.723000000000013</v>
      </c>
      <c r="K217" s="19">
        <v>1.7276666666666667</v>
      </c>
      <c r="L217" s="19">
        <v>0.41</v>
      </c>
      <c r="M217" s="16">
        <v>33.736</v>
      </c>
      <c r="N217" s="16">
        <v>14.402666666666667</v>
      </c>
      <c r="O217" s="20">
        <v>0.056</v>
      </c>
      <c r="P217" s="16">
        <v>19.766</v>
      </c>
      <c r="Q217" s="19">
        <v>0.09100000000000001</v>
      </c>
      <c r="R217" s="16">
        <v>0.629</v>
      </c>
      <c r="S217" s="16">
        <v>157.90333333333334</v>
      </c>
      <c r="T217" s="20">
        <v>0.042333333333333334</v>
      </c>
      <c r="U217" s="19">
        <v>0.112</v>
      </c>
      <c r="V217" s="38" t="s">
        <v>44</v>
      </c>
      <c r="W217" s="38"/>
      <c r="X217" s="38"/>
      <c r="Y217" s="20">
        <v>0.06866666666666667</v>
      </c>
      <c r="Z217" s="20">
        <v>0.036000000000000004</v>
      </c>
      <c r="AA217" s="20">
        <v>0.03</v>
      </c>
      <c r="AB217" s="20" t="s">
        <v>45</v>
      </c>
      <c r="AC217" s="19">
        <v>47.84566666666666</v>
      </c>
    </row>
    <row r="218">
      <c r="A218" s="21">
        <f t="shared" si="2"/>
        <v>217</v>
      </c>
      <c r="B218" s="17" t="s">
        <v>209</v>
      </c>
      <c r="C218" s="18" t="s">
        <v>264</v>
      </c>
      <c r="D218" s="19">
        <v>90.53033333333333</v>
      </c>
      <c r="E218" s="16">
        <v>36.19635058768591</v>
      </c>
      <c r="F218" s="16">
        <v>151.44553085887787</v>
      </c>
      <c r="G218" s="19">
        <v>0.4833333333333333</v>
      </c>
      <c r="H218" s="19">
        <v>0.12433333333333334</v>
      </c>
      <c r="I218" s="16" t="s">
        <v>44</v>
      </c>
      <c r="J218" s="19">
        <v>8.554000000000004</v>
      </c>
      <c r="K218" s="19">
        <v>0.422</v>
      </c>
      <c r="L218" s="19">
        <v>0.308</v>
      </c>
      <c r="M218" s="16">
        <v>9.076333333333332</v>
      </c>
      <c r="N218" s="16">
        <v>9.592666666666668</v>
      </c>
      <c r="O218" s="20">
        <v>0.029333333333333333</v>
      </c>
      <c r="P218" s="16">
        <v>17.265333333333334</v>
      </c>
      <c r="Q218" s="19" t="s">
        <v>45</v>
      </c>
      <c r="R218" s="16" t="s">
        <v>45</v>
      </c>
      <c r="S218" s="16">
        <v>143.418</v>
      </c>
      <c r="T218" s="20">
        <v>0.019666666666666666</v>
      </c>
      <c r="U218" s="19" t="s">
        <v>45</v>
      </c>
      <c r="V218" s="38" t="s">
        <v>44</v>
      </c>
      <c r="W218" s="16">
        <v>2.0</v>
      </c>
      <c r="X218" s="38">
        <v>1.0</v>
      </c>
      <c r="Y218" s="20" t="s">
        <v>1</v>
      </c>
      <c r="Z218" s="20" t="s">
        <v>1</v>
      </c>
      <c r="AA218" s="20">
        <v>0.03</v>
      </c>
      <c r="AB218" s="20" t="s">
        <v>45</v>
      </c>
      <c r="AC218" s="19" t="s">
        <v>1</v>
      </c>
    </row>
    <row r="219">
      <c r="A219" s="21">
        <f t="shared" si="2"/>
        <v>218</v>
      </c>
      <c r="B219" s="17" t="s">
        <v>209</v>
      </c>
      <c r="C219" s="29" t="s">
        <v>265</v>
      </c>
      <c r="D219" s="30">
        <v>94.18900000000001</v>
      </c>
      <c r="E219" s="16">
        <v>14.103733399311682</v>
      </c>
      <c r="F219" s="16">
        <v>59.010020542720085</v>
      </c>
      <c r="G219" s="19">
        <v>0.325</v>
      </c>
      <c r="H219" s="30" t="s">
        <v>45</v>
      </c>
      <c r="I219" s="37" t="s">
        <v>44</v>
      </c>
      <c r="J219" s="19">
        <v>5.246666666666659</v>
      </c>
      <c r="K219" s="30" t="s">
        <v>45</v>
      </c>
      <c r="L219" s="30">
        <v>0.23933333333333331</v>
      </c>
      <c r="M219" s="31">
        <v>10.183666666666666</v>
      </c>
      <c r="N219" s="31">
        <v>8.857666666666665</v>
      </c>
      <c r="O219" s="32">
        <v>0.03266666666666667</v>
      </c>
      <c r="P219" s="31">
        <v>11.131666666666668</v>
      </c>
      <c r="Q219" s="30">
        <v>0.079</v>
      </c>
      <c r="R219" s="31" t="s">
        <v>45</v>
      </c>
      <c r="S219" s="31">
        <v>119.87933333333335</v>
      </c>
      <c r="T219" s="32">
        <v>0.025666666666666667</v>
      </c>
      <c r="U219" s="36"/>
      <c r="V219" s="37" t="s">
        <v>44</v>
      </c>
      <c r="W219" s="37">
        <v>31.416666666666668</v>
      </c>
      <c r="X219" s="37">
        <v>15.708333333333334</v>
      </c>
      <c r="Y219" s="32" t="s">
        <v>45</v>
      </c>
      <c r="Z219" s="32" t="s">
        <v>45</v>
      </c>
      <c r="AA219" s="32" t="s">
        <v>45</v>
      </c>
      <c r="AB219" s="32" t="s">
        <v>45</v>
      </c>
      <c r="AC219" s="30">
        <v>32.78</v>
      </c>
    </row>
    <row r="220">
      <c r="A220" s="21">
        <f t="shared" si="2"/>
        <v>219</v>
      </c>
      <c r="B220" s="17" t="s">
        <v>209</v>
      </c>
      <c r="C220" s="18" t="s">
        <v>266</v>
      </c>
      <c r="D220" s="19">
        <v>91.79666666666667</v>
      </c>
      <c r="E220" s="16">
        <v>22.22504347826089</v>
      </c>
      <c r="F220" s="16">
        <v>92.98958191304357</v>
      </c>
      <c r="G220" s="19">
        <v>0.5652173913043479</v>
      </c>
      <c r="H220" s="19">
        <v>0.06666666666666667</v>
      </c>
      <c r="I220" s="16" t="s">
        <v>44</v>
      </c>
      <c r="J220" s="19">
        <v>7.321449275362319</v>
      </c>
      <c r="K220" s="19" t="s">
        <v>45</v>
      </c>
      <c r="L220" s="19">
        <v>0.25</v>
      </c>
      <c r="M220" s="16">
        <v>5.263333333333334</v>
      </c>
      <c r="N220" s="16">
        <v>5.92</v>
      </c>
      <c r="O220" s="20">
        <v>0.01</v>
      </c>
      <c r="P220" s="16">
        <v>13.04</v>
      </c>
      <c r="Q220" s="19">
        <v>0.05333333333333334</v>
      </c>
      <c r="R220" s="16" t="s">
        <v>45</v>
      </c>
      <c r="S220" s="16">
        <v>112.51</v>
      </c>
      <c r="T220" s="20">
        <v>0.02</v>
      </c>
      <c r="U220" s="19">
        <v>0.05333333333333334</v>
      </c>
      <c r="V220" s="38" t="s">
        <v>44</v>
      </c>
      <c r="W220" s="38"/>
      <c r="X220" s="38"/>
      <c r="Y220" s="20" t="s">
        <v>45</v>
      </c>
      <c r="Z220" s="20" t="s">
        <v>45</v>
      </c>
      <c r="AA220" s="20">
        <v>0.03</v>
      </c>
      <c r="AB220" s="20" t="s">
        <v>45</v>
      </c>
      <c r="AC220" s="19">
        <v>34.49666666666667</v>
      </c>
    </row>
    <row r="221">
      <c r="A221" s="21">
        <f t="shared" si="2"/>
        <v>220</v>
      </c>
      <c r="B221" s="17" t="s">
        <v>209</v>
      </c>
      <c r="C221" s="18" t="s">
        <v>267</v>
      </c>
      <c r="D221" s="19">
        <v>87.42733333333332</v>
      </c>
      <c r="E221" s="16">
        <v>31.818153430163903</v>
      </c>
      <c r="F221" s="16">
        <v>133.12715395180578</v>
      </c>
      <c r="G221" s="19">
        <v>0.9395833333333332</v>
      </c>
      <c r="H221" s="19">
        <v>0.14</v>
      </c>
      <c r="I221" s="16" t="s">
        <v>44</v>
      </c>
      <c r="J221" s="19">
        <v>11.084416666666677</v>
      </c>
      <c r="K221" s="19">
        <v>1.1816666666666666</v>
      </c>
      <c r="L221" s="19">
        <v>0.4086666666666667</v>
      </c>
      <c r="M221" s="16">
        <v>50.983666666666664</v>
      </c>
      <c r="N221" s="16">
        <v>9.696</v>
      </c>
      <c r="O221" s="20">
        <v>0.07233333333333332</v>
      </c>
      <c r="P221" s="16">
        <v>23.76133333333333</v>
      </c>
      <c r="Q221" s="19">
        <v>0.179666666666667</v>
      </c>
      <c r="R221" s="16">
        <v>1.2483333333333333</v>
      </c>
      <c r="S221" s="16">
        <v>128.29333333333332</v>
      </c>
      <c r="T221" s="20">
        <v>0.05833333333333333</v>
      </c>
      <c r="U221" s="19">
        <v>0.211</v>
      </c>
      <c r="V221" s="38" t="s">
        <v>44</v>
      </c>
      <c r="W221" s="38"/>
      <c r="X221" s="38"/>
      <c r="Y221" s="20">
        <v>0.303</v>
      </c>
      <c r="Z221" s="20">
        <v>0.03733333333333333</v>
      </c>
      <c r="AA221" s="20" t="s">
        <v>45</v>
      </c>
      <c r="AB221" s="20" t="s">
        <v>45</v>
      </c>
      <c r="AC221" s="27">
        <v>38.236</v>
      </c>
    </row>
    <row r="222">
      <c r="A222" s="21">
        <f t="shared" si="2"/>
        <v>221</v>
      </c>
      <c r="B222" s="17" t="s">
        <v>209</v>
      </c>
      <c r="C222" s="42" t="s">
        <v>268</v>
      </c>
      <c r="D222" s="27">
        <v>82.649</v>
      </c>
      <c r="E222" s="16">
        <v>62.531818366289116</v>
      </c>
      <c r="F222" s="16">
        <v>261.63312804455364</v>
      </c>
      <c r="G222" s="19">
        <v>0.225</v>
      </c>
      <c r="H222" s="19">
        <v>0.246</v>
      </c>
      <c r="I222" s="16" t="s">
        <v>44</v>
      </c>
      <c r="J222" s="19">
        <v>16.587999999999997</v>
      </c>
      <c r="K222" s="27">
        <v>2.026333333333333</v>
      </c>
      <c r="L222" s="27">
        <v>0.292</v>
      </c>
      <c r="M222" s="26">
        <v>3.392333333333333</v>
      </c>
      <c r="N222" s="26">
        <v>4.857666666666666</v>
      </c>
      <c r="O222" s="20">
        <v>0.012000000000000002</v>
      </c>
      <c r="P222" s="26">
        <v>11.403666666666666</v>
      </c>
      <c r="Q222" s="27">
        <v>0.05333333333333334</v>
      </c>
      <c r="R222" s="26">
        <v>1.318</v>
      </c>
      <c r="S222" s="26">
        <v>117.47699999999999</v>
      </c>
      <c r="T222" s="24">
        <v>0.031</v>
      </c>
      <c r="U222" s="27" t="s">
        <v>45</v>
      </c>
      <c r="V222" s="38" t="s">
        <v>44</v>
      </c>
      <c r="W222" s="38"/>
      <c r="X222" s="38"/>
      <c r="Y222" s="24">
        <v>0.05</v>
      </c>
      <c r="Z222" s="20" t="s">
        <v>45</v>
      </c>
      <c r="AA222" s="20" t="s">
        <v>45</v>
      </c>
      <c r="AB222" s="20" t="s">
        <v>45</v>
      </c>
      <c r="AC222" s="27">
        <v>1.4866666666666666</v>
      </c>
    </row>
    <row r="223">
      <c r="A223" s="21">
        <f t="shared" si="2"/>
        <v>222</v>
      </c>
      <c r="B223" s="17" t="s">
        <v>209</v>
      </c>
      <c r="C223" s="18" t="s">
        <v>269</v>
      </c>
      <c r="D223" s="19">
        <v>84.33666666666666</v>
      </c>
      <c r="E223" s="16">
        <v>55.51520000000005</v>
      </c>
      <c r="F223" s="16">
        <v>232.27559680000022</v>
      </c>
      <c r="G223" s="19">
        <v>0.2866666666666667</v>
      </c>
      <c r="H223" s="19" t="s">
        <v>45</v>
      </c>
      <c r="I223" s="16" t="s">
        <v>44</v>
      </c>
      <c r="J223" s="19">
        <v>15.153333333333341</v>
      </c>
      <c r="K223" s="19">
        <v>1.3466666666666667</v>
      </c>
      <c r="L223" s="19">
        <v>0.22333333333333336</v>
      </c>
      <c r="M223" s="16">
        <v>1.9233333333333331</v>
      </c>
      <c r="N223" s="16">
        <v>2.04</v>
      </c>
      <c r="O223" s="20">
        <v>0.03333333333333333</v>
      </c>
      <c r="P223" s="16">
        <v>9.076666666666666</v>
      </c>
      <c r="Q223" s="19">
        <v>0.09333333333333334</v>
      </c>
      <c r="R223" s="16" t="s">
        <v>45</v>
      </c>
      <c r="S223" s="16">
        <v>74.71333333333332</v>
      </c>
      <c r="T223" s="20">
        <v>0.06</v>
      </c>
      <c r="U223" s="19" t="s">
        <v>45</v>
      </c>
      <c r="V223" s="38" t="s">
        <v>44</v>
      </c>
      <c r="W223" s="38">
        <v>3.5</v>
      </c>
      <c r="X223" s="16">
        <v>1.75</v>
      </c>
      <c r="Y223" s="20" t="s">
        <v>45</v>
      </c>
      <c r="Z223" s="20" t="s">
        <v>45</v>
      </c>
      <c r="AA223" s="20">
        <v>0.03</v>
      </c>
      <c r="AB223" s="20" t="s">
        <v>45</v>
      </c>
      <c r="AC223" s="19">
        <v>2.4066666666666667</v>
      </c>
    </row>
    <row r="224">
      <c r="A224" s="21">
        <f t="shared" si="2"/>
        <v>223</v>
      </c>
      <c r="B224" s="17" t="s">
        <v>209</v>
      </c>
      <c r="C224" s="18" t="s">
        <v>270</v>
      </c>
      <c r="D224" s="19">
        <v>41.526666666666664</v>
      </c>
      <c r="E224" s="16">
        <v>404.2818766666667</v>
      </c>
      <c r="F224" s="16">
        <v>1691.5153719733335</v>
      </c>
      <c r="G224" s="19">
        <v>2.0828999999999995</v>
      </c>
      <c r="H224" s="19">
        <v>40.656666666666666</v>
      </c>
      <c r="I224" s="16" t="s">
        <v>44</v>
      </c>
      <c r="J224" s="19">
        <v>13.945433333333337</v>
      </c>
      <c r="K224" s="19">
        <v>13.4435</v>
      </c>
      <c r="L224" s="19">
        <v>1.7883333333333333</v>
      </c>
      <c r="M224" s="26">
        <v>66.53233333333334</v>
      </c>
      <c r="N224" s="16">
        <v>66.05333333333333</v>
      </c>
      <c r="O224" s="20">
        <v>0.075</v>
      </c>
      <c r="P224" s="16">
        <v>43.86766666666667</v>
      </c>
      <c r="Q224" s="19">
        <v>0.8080000000000002</v>
      </c>
      <c r="R224" s="16">
        <v>0.6543333333333333</v>
      </c>
      <c r="S224" s="16">
        <v>305.81300000000005</v>
      </c>
      <c r="T224" s="20">
        <v>0.353</v>
      </c>
      <c r="U224" s="19">
        <v>0.6643333333333333</v>
      </c>
      <c r="V224" s="38" t="s">
        <v>44</v>
      </c>
      <c r="W224" s="16">
        <v>1020.0</v>
      </c>
      <c r="X224" s="38">
        <v>510.0</v>
      </c>
      <c r="Y224" s="20">
        <v>0.11333333333333333</v>
      </c>
      <c r="Z224" s="20">
        <v>0.11333333333333333</v>
      </c>
      <c r="AA224" s="20">
        <v>0.03</v>
      </c>
      <c r="AB224" s="20" t="s">
        <v>45</v>
      </c>
      <c r="AC224" s="19">
        <v>13.4435</v>
      </c>
    </row>
    <row r="225">
      <c r="A225" s="21">
        <f t="shared" si="2"/>
        <v>224</v>
      </c>
      <c r="B225" s="17" t="s">
        <v>209</v>
      </c>
      <c r="C225" s="45" t="s">
        <v>271</v>
      </c>
      <c r="D225" s="30">
        <v>45.529</v>
      </c>
      <c r="E225" s="16">
        <v>195.62747482178608</v>
      </c>
      <c r="F225" s="16">
        <v>818.505354654353</v>
      </c>
      <c r="G225" s="19">
        <v>0.19375</v>
      </c>
      <c r="H225" s="30">
        <v>0.06733333333333334</v>
      </c>
      <c r="I225" s="37" t="s">
        <v>44</v>
      </c>
      <c r="J225" s="19">
        <v>54.00358333333333</v>
      </c>
      <c r="K225" s="36">
        <v>1.3133333333333332</v>
      </c>
      <c r="L225" s="30">
        <v>0.20633333333333334</v>
      </c>
      <c r="M225" s="31">
        <v>20.012666666666664</v>
      </c>
      <c r="N225" s="31">
        <v>5.814333333333334</v>
      </c>
      <c r="O225" s="32">
        <v>0.02</v>
      </c>
      <c r="P225" s="31">
        <v>4.481333333333334</v>
      </c>
      <c r="Q225" s="30">
        <v>0.10766666666666667</v>
      </c>
      <c r="R225" s="31">
        <v>2.9143333333333334</v>
      </c>
      <c r="S225" s="31">
        <v>68.23566666666666</v>
      </c>
      <c r="T225" s="32">
        <v>0.019</v>
      </c>
      <c r="U225" s="30">
        <v>0.06566666666666666</v>
      </c>
      <c r="V225" s="37" t="s">
        <v>44</v>
      </c>
      <c r="W225" s="31"/>
      <c r="X225" s="31"/>
      <c r="Y225" s="32">
        <v>0.03</v>
      </c>
      <c r="Z225" s="32" t="s">
        <v>45</v>
      </c>
      <c r="AA225" s="32" t="s">
        <v>45</v>
      </c>
      <c r="AB225" s="32" t="s">
        <v>45</v>
      </c>
      <c r="AC225" s="30">
        <v>3.9</v>
      </c>
    </row>
    <row r="226">
      <c r="A226" s="21">
        <f t="shared" si="2"/>
        <v>225</v>
      </c>
      <c r="B226" s="17" t="s">
        <v>209</v>
      </c>
      <c r="C226" s="18" t="s">
        <v>272</v>
      </c>
      <c r="D226" s="19">
        <v>86.92666666666668</v>
      </c>
      <c r="E226" s="16">
        <v>45.34074782608691</v>
      </c>
      <c r="F226" s="16">
        <v>189.70568890434765</v>
      </c>
      <c r="G226" s="19">
        <v>0.8152173913043478</v>
      </c>
      <c r="H226" s="19">
        <v>0.12</v>
      </c>
      <c r="I226" s="16" t="s">
        <v>44</v>
      </c>
      <c r="J226" s="19">
        <v>11.554782608695643</v>
      </c>
      <c r="K226" s="19">
        <v>1.8133333333333335</v>
      </c>
      <c r="L226" s="19">
        <v>0.5833333333333334</v>
      </c>
      <c r="M226" s="16">
        <v>24.873333333333335</v>
      </c>
      <c r="N226" s="16">
        <v>17.323333333333334</v>
      </c>
      <c r="O226" s="20">
        <v>0.04</v>
      </c>
      <c r="P226" s="16">
        <v>10.856666666666667</v>
      </c>
      <c r="Q226" s="19">
        <v>0.2333333333333333</v>
      </c>
      <c r="R226" s="16">
        <v>3.2566666666666664</v>
      </c>
      <c r="S226" s="16">
        <v>221.8033333333333</v>
      </c>
      <c r="T226" s="20">
        <v>1.36</v>
      </c>
      <c r="U226" s="19">
        <v>0.07</v>
      </c>
      <c r="V226" s="38" t="s">
        <v>44</v>
      </c>
      <c r="W226" s="39">
        <v>148.0</v>
      </c>
      <c r="X226" s="39">
        <v>74.0</v>
      </c>
      <c r="Y226" s="20">
        <v>0.03</v>
      </c>
      <c r="Z226" s="20">
        <v>0.03</v>
      </c>
      <c r="AA226" s="20" t="s">
        <v>45</v>
      </c>
      <c r="AB226" s="20" t="s">
        <v>45</v>
      </c>
      <c r="AC226" s="19">
        <v>78.52666666666666</v>
      </c>
    </row>
    <row r="227">
      <c r="A227" s="21">
        <f t="shared" si="2"/>
        <v>226</v>
      </c>
      <c r="B227" s="17" t="s">
        <v>209</v>
      </c>
      <c r="C227" s="18" t="s">
        <v>273</v>
      </c>
      <c r="D227" s="19">
        <v>88.58299999999998</v>
      </c>
      <c r="E227" s="16">
        <v>40.156768942296566</v>
      </c>
      <c r="F227" s="16">
        <v>168.01592125456884</v>
      </c>
      <c r="G227" s="19">
        <v>0.45625</v>
      </c>
      <c r="H227" s="19">
        <v>0.12433333333333334</v>
      </c>
      <c r="I227" s="16" t="s">
        <v>44</v>
      </c>
      <c r="J227" s="19">
        <v>10.439750000000016</v>
      </c>
      <c r="K227" s="19">
        <v>1.0426666666666666</v>
      </c>
      <c r="L227" s="19">
        <v>0.39666666666666667</v>
      </c>
      <c r="M227" s="16">
        <v>22.418333333333337</v>
      </c>
      <c r="N227" s="16">
        <v>22.176</v>
      </c>
      <c r="O227" s="20">
        <v>0.013</v>
      </c>
      <c r="P227" s="16">
        <v>10.669333333333332</v>
      </c>
      <c r="Q227" s="19">
        <v>0.19333333333333336</v>
      </c>
      <c r="R227" s="16">
        <v>1.6303333333333334</v>
      </c>
      <c r="S227" s="16">
        <v>126.14666666666669</v>
      </c>
      <c r="T227" s="20">
        <v>0.021666666666666667</v>
      </c>
      <c r="U227" s="19">
        <v>0.07100000000000001</v>
      </c>
      <c r="V227" s="38" t="s">
        <v>44</v>
      </c>
      <c r="W227" s="34">
        <v>118.0</v>
      </c>
      <c r="X227" s="39">
        <v>59.0</v>
      </c>
      <c r="Y227" s="20">
        <v>0.034333333333333334</v>
      </c>
      <c r="Z227" s="20">
        <v>0.043333333333333335</v>
      </c>
      <c r="AA227" s="20" t="s">
        <v>45</v>
      </c>
      <c r="AB227" s="20">
        <v>1.0333333333333334</v>
      </c>
      <c r="AC227" s="19">
        <v>82.20666666666666</v>
      </c>
    </row>
    <row r="228">
      <c r="A228" s="21">
        <f t="shared" si="2"/>
        <v>227</v>
      </c>
      <c r="B228" s="17" t="s">
        <v>209</v>
      </c>
      <c r="C228" s="45" t="s">
        <v>274</v>
      </c>
      <c r="D228" s="30">
        <v>41.88066666666666</v>
      </c>
      <c r="E228" s="16">
        <v>209.3762544589043</v>
      </c>
      <c r="F228" s="16">
        <v>876.0302486560556</v>
      </c>
      <c r="G228" s="19">
        <v>0.31666666666666665</v>
      </c>
      <c r="H228" s="30">
        <v>0.09800000000000002</v>
      </c>
      <c r="I228" s="37" t="s">
        <v>44</v>
      </c>
      <c r="J228" s="19">
        <v>57.63666666666667</v>
      </c>
      <c r="K228" s="36">
        <v>1.2333333333333332</v>
      </c>
      <c r="L228" s="30">
        <v>0.068</v>
      </c>
      <c r="M228" s="31">
        <v>12.435</v>
      </c>
      <c r="N228" s="31">
        <v>4.542666666666666</v>
      </c>
      <c r="O228" s="32">
        <v>0.03866666666666666</v>
      </c>
      <c r="P228" s="31">
        <v>3.231666666666667</v>
      </c>
      <c r="Q228" s="30">
        <v>0.154</v>
      </c>
      <c r="R228" s="31">
        <v>4.74</v>
      </c>
      <c r="S228" s="31">
        <v>8.670333333333334</v>
      </c>
      <c r="T228" s="32">
        <v>0.015</v>
      </c>
      <c r="U228" s="30">
        <v>0.021</v>
      </c>
      <c r="V228" s="37" t="s">
        <v>44</v>
      </c>
      <c r="W228" s="31"/>
      <c r="X228" s="31"/>
      <c r="Y228" s="32" t="s">
        <v>45</v>
      </c>
      <c r="Z228" s="32" t="s">
        <v>45</v>
      </c>
      <c r="AA228" s="32" t="s">
        <v>45</v>
      </c>
      <c r="AB228" s="32" t="s">
        <v>45</v>
      </c>
      <c r="AC228" s="30" t="s">
        <v>45</v>
      </c>
    </row>
    <row r="229">
      <c r="A229" s="21">
        <f t="shared" si="2"/>
        <v>228</v>
      </c>
      <c r="B229" s="17" t="s">
        <v>209</v>
      </c>
      <c r="C229" s="18" t="s">
        <v>275</v>
      </c>
      <c r="D229" s="19">
        <v>82.28766666666667</v>
      </c>
      <c r="E229" s="16">
        <v>63.50031833879153</v>
      </c>
      <c r="F229" s="16">
        <v>265.6853319295038</v>
      </c>
      <c r="G229" s="19">
        <v>0.4083333333333334</v>
      </c>
      <c r="H229" s="19">
        <v>0.256</v>
      </c>
      <c r="I229" s="16" t="s">
        <v>44</v>
      </c>
      <c r="J229" s="19">
        <v>16.662666666666667</v>
      </c>
      <c r="K229" s="19">
        <v>1.582</v>
      </c>
      <c r="L229" s="19">
        <v>0.38533333333333336</v>
      </c>
      <c r="M229" s="16">
        <v>11.659666666666666</v>
      </c>
      <c r="N229" s="16">
        <v>7.815333333333334</v>
      </c>
      <c r="O229" s="20">
        <v>0.17333333333333334</v>
      </c>
      <c r="P229" s="16">
        <v>9.296</v>
      </c>
      <c r="Q229" s="19">
        <v>0.09600000000000002</v>
      </c>
      <c r="R229" s="16">
        <v>0.5513333333333333</v>
      </c>
      <c r="S229" s="16">
        <v>147.88333333333333</v>
      </c>
      <c r="T229" s="20">
        <v>0.10266666666666667</v>
      </c>
      <c r="U229" s="19">
        <v>0.06633333333333334</v>
      </c>
      <c r="V229" s="38" t="s">
        <v>44</v>
      </c>
      <c r="W229" s="34">
        <v>162.0</v>
      </c>
      <c r="X229" s="39">
        <v>81.0</v>
      </c>
      <c r="Y229" s="20">
        <v>0.01933333333333333</v>
      </c>
      <c r="Z229" s="20">
        <v>0.06033333333333333</v>
      </c>
      <c r="AA229" s="20">
        <v>0.05</v>
      </c>
      <c r="AB229" s="20" t="s">
        <v>45</v>
      </c>
      <c r="AC229" s="19">
        <v>17.413</v>
      </c>
    </row>
    <row r="230">
      <c r="A230" s="21">
        <f t="shared" si="2"/>
        <v>229</v>
      </c>
      <c r="B230" s="17" t="s">
        <v>209</v>
      </c>
      <c r="C230" s="29" t="s">
        <v>276</v>
      </c>
      <c r="D230" s="30">
        <v>79.73566666666667</v>
      </c>
      <c r="E230" s="16">
        <v>72.48673809168733</v>
      </c>
      <c r="F230" s="16">
        <v>303.2845121756198</v>
      </c>
      <c r="G230" s="19">
        <v>0.41041666666666665</v>
      </c>
      <c r="H230" s="30">
        <v>0.17200000000000001</v>
      </c>
      <c r="I230" s="37" t="s">
        <v>44</v>
      </c>
      <c r="J230" s="19">
        <v>19.35224999999999</v>
      </c>
      <c r="K230" s="30">
        <v>1.6333333333333335</v>
      </c>
      <c r="L230" s="30">
        <v>0.3296666666666667</v>
      </c>
      <c r="M230" s="31">
        <v>11.638333333333334</v>
      </c>
      <c r="N230" s="31">
        <v>8.725</v>
      </c>
      <c r="O230" s="32">
        <v>0.04666666666666667</v>
      </c>
      <c r="P230" s="31">
        <v>14.014333333333333</v>
      </c>
      <c r="Q230" s="30">
        <v>0.09133333333333332</v>
      </c>
      <c r="R230" s="31">
        <v>1.8636666666666668</v>
      </c>
      <c r="S230" s="31">
        <v>156.53</v>
      </c>
      <c r="T230" s="32">
        <v>0.08766666666666667</v>
      </c>
      <c r="U230" s="30">
        <v>0.08700000000000001</v>
      </c>
      <c r="V230" s="37" t="s">
        <v>44</v>
      </c>
      <c r="W230" s="37">
        <v>786.9166666666666</v>
      </c>
      <c r="X230" s="37">
        <v>393.4583333333333</v>
      </c>
      <c r="Y230" s="32">
        <v>0.08666666666666667</v>
      </c>
      <c r="Z230" s="32">
        <v>0.03</v>
      </c>
      <c r="AA230" s="32" t="s">
        <v>45</v>
      </c>
      <c r="AB230" s="32" t="s">
        <v>45</v>
      </c>
      <c r="AC230" s="30">
        <v>65.52333333333333</v>
      </c>
    </row>
    <row r="231">
      <c r="A231" s="21">
        <f t="shared" si="2"/>
        <v>230</v>
      </c>
      <c r="B231" s="17" t="s">
        <v>209</v>
      </c>
      <c r="C231" s="42" t="s">
        <v>277</v>
      </c>
      <c r="D231" s="19">
        <v>86.49833333333333</v>
      </c>
      <c r="E231" s="16">
        <v>48.30588</v>
      </c>
      <c r="F231" s="16">
        <v>202.11180192</v>
      </c>
      <c r="G231" s="19">
        <v>0.38125</v>
      </c>
      <c r="H231" s="19">
        <v>0.23399999999999999</v>
      </c>
      <c r="I231" s="16" t="s">
        <v>44</v>
      </c>
      <c r="J231" s="19">
        <v>12.518416666666665</v>
      </c>
      <c r="K231" s="19">
        <v>1.07</v>
      </c>
      <c r="L231" s="19">
        <v>0.36800000000000005</v>
      </c>
      <c r="M231" s="16">
        <v>7.1209999999999996</v>
      </c>
      <c r="N231" s="16">
        <v>9.494000000000002</v>
      </c>
      <c r="O231" s="20">
        <v>0.11933333333333333</v>
      </c>
      <c r="P231" s="16">
        <v>9.111333333333334</v>
      </c>
      <c r="Q231" s="19">
        <v>0.08933333333333333</v>
      </c>
      <c r="R231" s="16">
        <v>6.733333333333333</v>
      </c>
      <c r="S231" s="16">
        <v>131.37433333333334</v>
      </c>
      <c r="T231" s="20">
        <v>0.059</v>
      </c>
      <c r="U231" s="19">
        <v>0.065</v>
      </c>
      <c r="V231" s="38" t="s">
        <v>44</v>
      </c>
      <c r="W231" s="38"/>
      <c r="X231" s="38"/>
      <c r="Y231" s="20" t="s">
        <v>45</v>
      </c>
      <c r="Z231" s="20">
        <v>0.066</v>
      </c>
      <c r="AA231" s="20">
        <v>0.03</v>
      </c>
      <c r="AB231" s="20" t="s">
        <v>45</v>
      </c>
      <c r="AC231" s="19">
        <v>24.90233333333333</v>
      </c>
    </row>
    <row r="232">
      <c r="A232" s="21">
        <f t="shared" si="2"/>
        <v>231</v>
      </c>
      <c r="B232" s="17" t="s">
        <v>209</v>
      </c>
      <c r="C232" s="18" t="s">
        <v>278</v>
      </c>
      <c r="D232" s="19">
        <v>85.81333333333335</v>
      </c>
      <c r="E232" s="16">
        <v>50.69218260869563</v>
      </c>
      <c r="F232" s="16">
        <v>212.09609203478254</v>
      </c>
      <c r="G232" s="19">
        <v>0.8550724637681161</v>
      </c>
      <c r="H232" s="19">
        <v>0.22</v>
      </c>
      <c r="I232" s="16" t="s">
        <v>44</v>
      </c>
      <c r="J232" s="19">
        <v>12.771594202898537</v>
      </c>
      <c r="K232" s="19">
        <v>2.0666666666666664</v>
      </c>
      <c r="L232" s="19">
        <v>0.34</v>
      </c>
      <c r="M232" s="16">
        <v>7.636666666666667</v>
      </c>
      <c r="N232" s="16">
        <v>7.396666666666667</v>
      </c>
      <c r="O232" s="20">
        <v>0.34</v>
      </c>
      <c r="P232" s="16">
        <v>13.776666666666666</v>
      </c>
      <c r="Q232" s="19">
        <v>0.08</v>
      </c>
      <c r="R232" s="16" t="s">
        <v>45</v>
      </c>
      <c r="S232" s="16">
        <v>138.36666666666665</v>
      </c>
      <c r="T232" s="20">
        <v>0.06</v>
      </c>
      <c r="U232" s="19">
        <v>0.08</v>
      </c>
      <c r="V232" s="38" t="s">
        <v>44</v>
      </c>
      <c r="W232" s="38">
        <v>118.0</v>
      </c>
      <c r="X232" s="38">
        <v>59.0</v>
      </c>
      <c r="Y232" s="20" t="s">
        <v>45</v>
      </c>
      <c r="Z232" s="20">
        <v>0.04</v>
      </c>
      <c r="AA232" s="20">
        <v>0.03</v>
      </c>
      <c r="AB232" s="20" t="s">
        <v>45</v>
      </c>
      <c r="AC232" s="19">
        <v>7.936666666666667</v>
      </c>
    </row>
    <row r="233">
      <c r="A233" s="21">
        <f t="shared" si="2"/>
        <v>232</v>
      </c>
      <c r="B233" s="17" t="s">
        <v>209</v>
      </c>
      <c r="C233" s="18" t="s">
        <v>279</v>
      </c>
      <c r="D233" s="19">
        <v>82.85333333333334</v>
      </c>
      <c r="E233" s="16">
        <v>68.43950869565214</v>
      </c>
      <c r="F233" s="16">
        <v>286.3509043826086</v>
      </c>
      <c r="G233" s="19">
        <v>1.9891304347826089</v>
      </c>
      <c r="H233" s="19">
        <v>2.103333333333333</v>
      </c>
      <c r="I233" s="16" t="s">
        <v>44</v>
      </c>
      <c r="J233" s="19">
        <v>12.264202898550717</v>
      </c>
      <c r="K233" s="19">
        <v>1.1366666666666667</v>
      </c>
      <c r="L233" s="19">
        <v>0.79</v>
      </c>
      <c r="M233" s="16">
        <v>5.3933333333333335</v>
      </c>
      <c r="N233" s="16">
        <v>27.96666666666667</v>
      </c>
      <c r="O233" s="20">
        <v>0.12</v>
      </c>
      <c r="P233" s="16">
        <v>50.69</v>
      </c>
      <c r="Q233" s="19">
        <v>0.56</v>
      </c>
      <c r="R233" s="16">
        <v>1.58</v>
      </c>
      <c r="S233" s="16">
        <v>338.42</v>
      </c>
      <c r="T233" s="20">
        <v>0.18666666666666668</v>
      </c>
      <c r="U233" s="19">
        <v>0.39333333333333337</v>
      </c>
      <c r="V233" s="38" t="s">
        <v>44</v>
      </c>
      <c r="W233" s="34">
        <v>114.0</v>
      </c>
      <c r="X233" s="39">
        <v>57.0</v>
      </c>
      <c r="Y233" s="20" t="s">
        <v>45</v>
      </c>
      <c r="Z233" s="20">
        <v>0.05</v>
      </c>
      <c r="AA233" s="20">
        <v>0.04666666666666667</v>
      </c>
      <c r="AB233" s="20" t="s">
        <v>45</v>
      </c>
      <c r="AC233" s="19">
        <v>19.84</v>
      </c>
    </row>
    <row r="234">
      <c r="A234" s="21">
        <f t="shared" si="2"/>
        <v>233</v>
      </c>
      <c r="B234" s="17" t="s">
        <v>209</v>
      </c>
      <c r="C234" s="18" t="s">
        <v>280</v>
      </c>
      <c r="D234" s="19">
        <v>88.89533333333334</v>
      </c>
      <c r="E234" s="16">
        <v>38.75969999999999</v>
      </c>
      <c r="F234" s="16">
        <v>162.17058479999994</v>
      </c>
      <c r="G234" s="19">
        <v>0.8125</v>
      </c>
      <c r="H234" s="19">
        <v>0.17666666666666667</v>
      </c>
      <c r="I234" s="16" t="s">
        <v>44</v>
      </c>
      <c r="J234" s="19">
        <v>9.597499999999993</v>
      </c>
      <c r="K234" s="19">
        <v>0.5059999999999999</v>
      </c>
      <c r="L234" s="19">
        <v>0.518</v>
      </c>
      <c r="M234" s="16">
        <v>4.609666666666667</v>
      </c>
      <c r="N234" s="16">
        <v>9.701</v>
      </c>
      <c r="O234" s="20">
        <v>0.07</v>
      </c>
      <c r="P234" s="16">
        <v>15.257333333333333</v>
      </c>
      <c r="Q234" s="19">
        <v>0.29233333333333333</v>
      </c>
      <c r="R234" s="16">
        <v>8.096</v>
      </c>
      <c r="S234" s="16">
        <v>227.90966666666668</v>
      </c>
      <c r="T234" s="20">
        <v>0.05033333333333334</v>
      </c>
      <c r="U234" s="19">
        <v>0.18800000000000003</v>
      </c>
      <c r="V234" s="38" t="s">
        <v>44</v>
      </c>
      <c r="W234" s="38"/>
      <c r="X234" s="38"/>
      <c r="Y234" s="20" t="s">
        <v>45</v>
      </c>
      <c r="Z234" s="20">
        <v>0.09066666666666667</v>
      </c>
      <c r="AA234" s="20">
        <v>0.06</v>
      </c>
      <c r="AB234" s="20" t="s">
        <v>45</v>
      </c>
      <c r="AC234" s="19">
        <v>7.257000000000001</v>
      </c>
    </row>
    <row r="235">
      <c r="A235" s="21">
        <f t="shared" si="2"/>
        <v>234</v>
      </c>
      <c r="B235" s="17" t="s">
        <v>209</v>
      </c>
      <c r="C235" s="18" t="s">
        <v>281</v>
      </c>
      <c r="D235" s="19">
        <v>88.94200000000001</v>
      </c>
      <c r="E235" s="16">
        <v>41.96731999999999</v>
      </c>
      <c r="F235" s="16">
        <v>175.59126687999995</v>
      </c>
      <c r="G235" s="19">
        <v>0.7666666666666666</v>
      </c>
      <c r="H235" s="19">
        <v>0.19333333333333336</v>
      </c>
      <c r="I235" s="16" t="s">
        <v>44</v>
      </c>
      <c r="J235" s="19">
        <v>9.635999999999992</v>
      </c>
      <c r="K235" s="19">
        <v>0.35366666666666663</v>
      </c>
      <c r="L235" s="19">
        <v>0.46199999999999997</v>
      </c>
      <c r="M235" s="16">
        <v>4.158333333333334</v>
      </c>
      <c r="N235" s="26">
        <v>4.158333333333334</v>
      </c>
      <c r="O235" s="20">
        <v>0.07166666666666666</v>
      </c>
      <c r="P235" s="26">
        <v>13.902333333333333</v>
      </c>
      <c r="Q235" s="19">
        <v>0.345</v>
      </c>
      <c r="R235" s="16">
        <v>21.692333333333334</v>
      </c>
      <c r="S235" s="16">
        <v>200.69533333333334</v>
      </c>
      <c r="T235" s="20">
        <v>0.052333333333333336</v>
      </c>
      <c r="U235" s="19">
        <v>0.136</v>
      </c>
      <c r="V235" s="38" t="s">
        <v>44</v>
      </c>
      <c r="W235" s="38"/>
      <c r="X235" s="38"/>
      <c r="Y235" s="20" t="s">
        <v>45</v>
      </c>
      <c r="Z235" s="20">
        <v>0.07833333333333332</v>
      </c>
      <c r="AA235" s="20">
        <v>0.05</v>
      </c>
      <c r="AB235" s="20">
        <v>1.9166666666666667</v>
      </c>
      <c r="AC235" s="19">
        <v>13.679333333333332</v>
      </c>
    </row>
    <row r="236">
      <c r="A236" s="21">
        <f t="shared" si="2"/>
        <v>235</v>
      </c>
      <c r="B236" s="17" t="s">
        <v>209</v>
      </c>
      <c r="C236" s="18" t="s">
        <v>282</v>
      </c>
      <c r="D236" s="19">
        <v>90.66666666666667</v>
      </c>
      <c r="E236" s="16">
        <v>32.60662608695646</v>
      </c>
      <c r="F236" s="16">
        <v>136.42612354782582</v>
      </c>
      <c r="G236" s="19">
        <v>0.8840579710144928</v>
      </c>
      <c r="H236" s="19" t="s">
        <v>45</v>
      </c>
      <c r="I236" s="16" t="s">
        <v>44</v>
      </c>
      <c r="J236" s="19">
        <v>8.139275362318838</v>
      </c>
      <c r="K236" s="19">
        <v>0.12333333333333334</v>
      </c>
      <c r="L236" s="19">
        <v>0.27</v>
      </c>
      <c r="M236" s="16">
        <v>7.72</v>
      </c>
      <c r="N236" s="16">
        <v>9.63</v>
      </c>
      <c r="O236" s="20">
        <v>0.14</v>
      </c>
      <c r="P236" s="16">
        <v>12.176666666666668</v>
      </c>
      <c r="Q236" s="19">
        <v>0.22666666666666666</v>
      </c>
      <c r="R236" s="16" t="s">
        <v>45</v>
      </c>
      <c r="S236" s="16">
        <v>104.02666666666669</v>
      </c>
      <c r="T236" s="20">
        <v>0.04</v>
      </c>
      <c r="U236" s="19">
        <v>0.09666666666666668</v>
      </c>
      <c r="V236" s="38" t="s">
        <v>44</v>
      </c>
      <c r="W236" s="39">
        <v>61.0</v>
      </c>
      <c r="X236" s="39">
        <v>30.5</v>
      </c>
      <c r="Y236" s="20" t="s">
        <v>45</v>
      </c>
      <c r="Z236" s="20" t="s">
        <v>45</v>
      </c>
      <c r="AA236" s="20" t="s">
        <v>45</v>
      </c>
      <c r="AB236" s="20" t="s">
        <v>45</v>
      </c>
      <c r="AC236" s="19">
        <v>6.146666666666667</v>
      </c>
    </row>
    <row r="237">
      <c r="A237" s="21">
        <f t="shared" si="2"/>
        <v>236</v>
      </c>
      <c r="B237" s="17" t="s">
        <v>209</v>
      </c>
      <c r="C237" s="18" t="s">
        <v>283</v>
      </c>
      <c r="D237" s="19">
        <v>91.28</v>
      </c>
      <c r="E237" s="16">
        <v>29.369391304347808</v>
      </c>
      <c r="F237" s="16">
        <v>122.88153321739124</v>
      </c>
      <c r="G237" s="19">
        <v>0.6775362318840581</v>
      </c>
      <c r="H237" s="19" t="s">
        <v>45</v>
      </c>
      <c r="I237" s="16" t="s">
        <v>44</v>
      </c>
      <c r="J237" s="19">
        <v>7.525797101449274</v>
      </c>
      <c r="K237" s="19">
        <v>0.25</v>
      </c>
      <c r="L237" s="19">
        <v>0.5166666666666667</v>
      </c>
      <c r="M237" s="16">
        <v>2.856666666666667</v>
      </c>
      <c r="N237" s="16">
        <v>5.95</v>
      </c>
      <c r="O237" s="20">
        <v>0.04666666666666667</v>
      </c>
      <c r="P237" s="16">
        <v>10.14</v>
      </c>
      <c r="Q237" s="19">
        <v>0.23</v>
      </c>
      <c r="R237" s="16">
        <v>11.166666666666666</v>
      </c>
      <c r="S237" s="16">
        <v>216.0</v>
      </c>
      <c r="T237" s="20">
        <v>0.043333333333333335</v>
      </c>
      <c r="U237" s="19">
        <v>0.09</v>
      </c>
      <c r="V237" s="38" t="s">
        <v>44</v>
      </c>
      <c r="W237" s="39">
        <v>2.0</v>
      </c>
      <c r="X237" s="39">
        <v>1.0</v>
      </c>
      <c r="Y237" s="20" t="s">
        <v>45</v>
      </c>
      <c r="Z237" s="20" t="s">
        <v>45</v>
      </c>
      <c r="AA237" s="20">
        <v>0.02</v>
      </c>
      <c r="AB237" s="20" t="s">
        <v>45</v>
      </c>
      <c r="AC237" s="19">
        <v>8.68</v>
      </c>
    </row>
    <row r="238">
      <c r="A238" s="21">
        <f t="shared" si="2"/>
        <v>237</v>
      </c>
      <c r="B238" s="17" t="s">
        <v>209</v>
      </c>
      <c r="C238" s="18" t="s">
        <v>284</v>
      </c>
      <c r="D238" s="19">
        <v>83.652</v>
      </c>
      <c r="E238" s="16">
        <v>57.592778474648775</v>
      </c>
      <c r="F238" s="16">
        <v>240.96818513793048</v>
      </c>
      <c r="G238" s="19">
        <v>0.8833333333333334</v>
      </c>
      <c r="H238" s="19">
        <v>0.134</v>
      </c>
      <c r="I238" s="16" t="s">
        <v>44</v>
      </c>
      <c r="J238" s="19">
        <v>14.861999999999998</v>
      </c>
      <c r="K238" s="19">
        <v>3.073333333333333</v>
      </c>
      <c r="L238" s="19">
        <v>0.4686666666666666</v>
      </c>
      <c r="M238" s="16">
        <v>33.07</v>
      </c>
      <c r="N238" s="16">
        <v>12.303666666666667</v>
      </c>
      <c r="O238" s="20">
        <v>0.05433333333333334</v>
      </c>
      <c r="P238" s="16">
        <v>19.498</v>
      </c>
      <c r="Q238" s="19">
        <v>0.06933333333333334</v>
      </c>
      <c r="R238" s="16">
        <v>1.1673333333333333</v>
      </c>
      <c r="S238" s="16">
        <v>158.53833333333333</v>
      </c>
      <c r="T238" s="20">
        <v>0.06</v>
      </c>
      <c r="U238" s="19">
        <v>0.102</v>
      </c>
      <c r="V238" s="38" t="s">
        <v>44</v>
      </c>
      <c r="W238" s="38"/>
      <c r="X238" s="38"/>
      <c r="Y238" s="20">
        <v>0.079</v>
      </c>
      <c r="Z238" s="20">
        <v>0.07366666666666666</v>
      </c>
      <c r="AA238" s="20">
        <v>0.05</v>
      </c>
      <c r="AB238" s="20" t="s">
        <v>45</v>
      </c>
      <c r="AC238" s="19">
        <v>21.795666666666666</v>
      </c>
    </row>
    <row r="239">
      <c r="A239" s="21">
        <f t="shared" si="2"/>
        <v>238</v>
      </c>
      <c r="B239" s="17" t="s">
        <v>209</v>
      </c>
      <c r="C239" s="18" t="s">
        <v>285</v>
      </c>
      <c r="D239" s="19">
        <v>89.56933333333332</v>
      </c>
      <c r="E239" s="16">
        <v>36.871350000000064</v>
      </c>
      <c r="F239" s="16">
        <v>154.26972840000028</v>
      </c>
      <c r="G239" s="19">
        <v>0.65</v>
      </c>
      <c r="H239" s="19">
        <v>0.12833333333333333</v>
      </c>
      <c r="I239" s="16" t="s">
        <v>44</v>
      </c>
      <c r="J239" s="19">
        <v>9.337000000000014</v>
      </c>
      <c r="K239" s="19">
        <v>2.731666666666667</v>
      </c>
      <c r="L239" s="19">
        <v>0.3153333333333333</v>
      </c>
      <c r="M239" s="16">
        <v>17.183666666666667</v>
      </c>
      <c r="N239" s="16">
        <v>8.212</v>
      </c>
      <c r="O239" s="20">
        <v>0.045</v>
      </c>
      <c r="P239" s="16">
        <v>13.702</v>
      </c>
      <c r="Q239" s="19">
        <v>0.08933333333333333</v>
      </c>
      <c r="R239" s="16">
        <v>1.8239999999999998</v>
      </c>
      <c r="S239" s="16">
        <v>124.98666666666668</v>
      </c>
      <c r="T239" s="20">
        <v>0.07266666666666667</v>
      </c>
      <c r="U239" s="19">
        <v>0.15466666666666665</v>
      </c>
      <c r="V239" s="38" t="s">
        <v>44</v>
      </c>
      <c r="W239" s="38"/>
      <c r="X239" s="38"/>
      <c r="Y239" s="20">
        <v>0.03333333333333333</v>
      </c>
      <c r="Z239" s="20" t="s">
        <v>45</v>
      </c>
      <c r="AA239" s="20" t="s">
        <v>45</v>
      </c>
      <c r="AB239" s="20" t="s">
        <v>45</v>
      </c>
      <c r="AC239" s="19">
        <v>111.97</v>
      </c>
    </row>
    <row r="240">
      <c r="A240" s="21">
        <f t="shared" si="2"/>
        <v>239</v>
      </c>
      <c r="B240" s="17" t="s">
        <v>209</v>
      </c>
      <c r="C240" s="18" t="s">
        <v>286</v>
      </c>
      <c r="D240" s="19">
        <v>91.52666666666666</v>
      </c>
      <c r="E240" s="16">
        <v>30.147917391304354</v>
      </c>
      <c r="F240" s="16">
        <v>126.13888636521742</v>
      </c>
      <c r="G240" s="19">
        <v>0.8949275362318839</v>
      </c>
      <c r="H240" s="19">
        <v>0.31</v>
      </c>
      <c r="I240" s="16" t="s">
        <v>44</v>
      </c>
      <c r="J240" s="19">
        <v>6.818405797101459</v>
      </c>
      <c r="K240" s="19">
        <v>1.7233333333333334</v>
      </c>
      <c r="L240" s="19">
        <v>0.45</v>
      </c>
      <c r="M240" s="16">
        <v>10.9</v>
      </c>
      <c r="N240" s="16">
        <v>9.673333333333334</v>
      </c>
      <c r="O240" s="20">
        <v>0.32666666666666666</v>
      </c>
      <c r="P240" s="16">
        <v>22.433333333333334</v>
      </c>
      <c r="Q240" s="19">
        <v>0.32</v>
      </c>
      <c r="R240" s="16" t="s">
        <v>45</v>
      </c>
      <c r="S240" s="16">
        <v>184.39666666666668</v>
      </c>
      <c r="T240" s="20">
        <v>0.06</v>
      </c>
      <c r="U240" s="19">
        <v>0.17666666666666667</v>
      </c>
      <c r="V240" s="38" t="s">
        <v>44</v>
      </c>
      <c r="W240" s="38"/>
      <c r="X240" s="38"/>
      <c r="Y240" s="20" t="s">
        <v>45</v>
      </c>
      <c r="Z240" s="20">
        <v>0.03</v>
      </c>
      <c r="AA240" s="20">
        <v>0.03</v>
      </c>
      <c r="AB240" s="20" t="s">
        <v>45</v>
      </c>
      <c r="AC240" s="19">
        <v>63.596666666666664</v>
      </c>
    </row>
    <row r="241">
      <c r="A241" s="21">
        <f t="shared" si="2"/>
        <v>240</v>
      </c>
      <c r="B241" s="17" t="s">
        <v>209</v>
      </c>
      <c r="C241" s="18" t="s">
        <v>287</v>
      </c>
      <c r="D241" s="19">
        <v>87.76433333333334</v>
      </c>
      <c r="E241" s="16">
        <v>42.539198868195214</v>
      </c>
      <c r="F241" s="16">
        <v>177.98400806452878</v>
      </c>
      <c r="G241" s="19">
        <v>0.30833333333333335</v>
      </c>
      <c r="H241" s="19" t="s">
        <v>45</v>
      </c>
      <c r="I241" s="16" t="s">
        <v>44</v>
      </c>
      <c r="J241" s="19">
        <v>11.528666666666659</v>
      </c>
      <c r="K241" s="19">
        <v>2.958</v>
      </c>
      <c r="L241" s="19">
        <v>0.39866666666666667</v>
      </c>
      <c r="M241" s="16">
        <v>19.686666666666667</v>
      </c>
      <c r="N241" s="16">
        <v>9.720666666666666</v>
      </c>
      <c r="O241" s="20">
        <v>0.07200000000000001</v>
      </c>
      <c r="P241" s="16">
        <v>10.075666666666665</v>
      </c>
      <c r="Q241" s="19">
        <v>0.14666666666666667</v>
      </c>
      <c r="R241" s="16" t="s">
        <v>45</v>
      </c>
      <c r="S241" s="16">
        <v>112.85</v>
      </c>
      <c r="T241" s="20">
        <v>0.122</v>
      </c>
      <c r="U241" s="19">
        <v>0.12133333333333333</v>
      </c>
      <c r="V241" s="38" t="s">
        <v>44</v>
      </c>
      <c r="W241" s="39">
        <v>170.0</v>
      </c>
      <c r="X241" s="39">
        <v>85.0</v>
      </c>
      <c r="Y241" s="20" t="s">
        <v>45</v>
      </c>
      <c r="Z241" s="20" t="s">
        <v>45</v>
      </c>
      <c r="AA241" s="20" t="s">
        <v>45</v>
      </c>
      <c r="AB241" s="20" t="s">
        <v>45</v>
      </c>
      <c r="AC241" s="19">
        <v>3.1566666666666667</v>
      </c>
    </row>
    <row r="242">
      <c r="A242" s="21">
        <f t="shared" si="2"/>
        <v>241</v>
      </c>
      <c r="B242" s="17" t="s">
        <v>209</v>
      </c>
      <c r="C242" s="18" t="s">
        <v>288</v>
      </c>
      <c r="D242" s="19">
        <v>65.88866666666667</v>
      </c>
      <c r="E242" s="16">
        <v>204.96677</v>
      </c>
      <c r="F242" s="16">
        <v>857.5809656800001</v>
      </c>
      <c r="G242" s="19">
        <v>2.3354166666666667</v>
      </c>
      <c r="H242" s="19">
        <v>17.971</v>
      </c>
      <c r="I242" s="16" t="s">
        <v>44</v>
      </c>
      <c r="J242" s="19">
        <v>12.972916666666666</v>
      </c>
      <c r="K242" s="19">
        <v>19.041</v>
      </c>
      <c r="L242" s="19">
        <v>0.832</v>
      </c>
      <c r="M242" s="16">
        <v>32.441</v>
      </c>
      <c r="N242" s="16">
        <v>29.77333333333333</v>
      </c>
      <c r="O242" s="20">
        <v>0.638</v>
      </c>
      <c r="P242" s="16">
        <v>33.74866666666667</v>
      </c>
      <c r="Q242" s="27">
        <v>0.27366666666666667</v>
      </c>
      <c r="R242" s="16" t="s">
        <v>45</v>
      </c>
      <c r="S242" s="16">
        <v>297.79366666666664</v>
      </c>
      <c r="T242" s="20">
        <v>0.20766666666666667</v>
      </c>
      <c r="U242" s="19">
        <v>0.959</v>
      </c>
      <c r="V242" s="38" t="s">
        <v>44</v>
      </c>
      <c r="W242" s="39">
        <v>60.0</v>
      </c>
      <c r="X242" s="39">
        <v>30.0</v>
      </c>
      <c r="Y242" s="20">
        <v>0.17</v>
      </c>
      <c r="Z242" s="20">
        <v>0.48</v>
      </c>
      <c r="AA242" s="20">
        <v>0.06333333333333334</v>
      </c>
      <c r="AB242" s="20">
        <v>2.573333333333333</v>
      </c>
      <c r="AC242" s="19">
        <v>8.283333333333333</v>
      </c>
    </row>
    <row r="243">
      <c r="A243" s="21">
        <f t="shared" si="2"/>
        <v>242</v>
      </c>
      <c r="B243" s="17" t="s">
        <v>209</v>
      </c>
      <c r="C243" s="42" t="s">
        <v>289</v>
      </c>
      <c r="D243" s="27">
        <v>83.18633333333334</v>
      </c>
      <c r="E243" s="16">
        <v>60.58859</v>
      </c>
      <c r="F243" s="26">
        <v>253.50266056000004</v>
      </c>
      <c r="G243" s="19">
        <v>0.23541666666666672</v>
      </c>
      <c r="H243" s="19">
        <v>0.2303333333333333</v>
      </c>
      <c r="I243" s="16" t="s">
        <v>44</v>
      </c>
      <c r="J243" s="19">
        <v>16.074916666666663</v>
      </c>
      <c r="K243" s="27">
        <v>2.982666666666667</v>
      </c>
      <c r="L243" s="27">
        <v>0.273</v>
      </c>
      <c r="M243" s="26">
        <v>8.711999999999998</v>
      </c>
      <c r="N243" s="26">
        <v>6.124</v>
      </c>
      <c r="O243" s="20">
        <v>0.035333333333333335</v>
      </c>
      <c r="P243" s="26">
        <v>11.706999999999999</v>
      </c>
      <c r="Q243" s="27">
        <v>0.3213333333333333</v>
      </c>
      <c r="R243" s="26">
        <v>0.9816666666666668</v>
      </c>
      <c r="S243" s="26">
        <v>102.22333333333331</v>
      </c>
      <c r="T243" s="24">
        <v>0.07833333333333332</v>
      </c>
      <c r="U243" s="27">
        <v>0.07266666666666667</v>
      </c>
      <c r="V243" s="38" t="s">
        <v>44</v>
      </c>
      <c r="W243" s="38"/>
      <c r="X243" s="38"/>
      <c r="Y243" s="24">
        <v>0.06</v>
      </c>
      <c r="Z243" s="20" t="s">
        <v>45</v>
      </c>
      <c r="AA243" s="20" t="s">
        <v>45</v>
      </c>
      <c r="AB243" s="20" t="s">
        <v>45</v>
      </c>
      <c r="AC243" s="27">
        <v>2.36</v>
      </c>
    </row>
    <row r="244">
      <c r="A244" s="21">
        <f t="shared" si="2"/>
        <v>243</v>
      </c>
      <c r="B244" s="17" t="s">
        <v>209</v>
      </c>
      <c r="C244" s="18" t="s">
        <v>290</v>
      </c>
      <c r="D244" s="19">
        <v>85.03333333333335</v>
      </c>
      <c r="E244" s="16">
        <v>53.309047826086925</v>
      </c>
      <c r="F244" s="16">
        <v>223.0450561043477</v>
      </c>
      <c r="G244" s="19">
        <v>0.5652173913043479</v>
      </c>
      <c r="H244" s="19">
        <v>0.11</v>
      </c>
      <c r="I244" s="16" t="s">
        <v>44</v>
      </c>
      <c r="J244" s="19">
        <v>14.02478260869564</v>
      </c>
      <c r="K244" s="19">
        <v>3.013333333333333</v>
      </c>
      <c r="L244" s="19">
        <v>0.26666666666666666</v>
      </c>
      <c r="M244" s="16">
        <v>8.276666666666666</v>
      </c>
      <c r="N244" s="16">
        <v>5.78</v>
      </c>
      <c r="O244" s="20">
        <v>0.04</v>
      </c>
      <c r="P244" s="16">
        <v>11.766666666666667</v>
      </c>
      <c r="Q244" s="19">
        <v>0.09333333333333334</v>
      </c>
      <c r="R244" s="16" t="s">
        <v>45</v>
      </c>
      <c r="S244" s="16">
        <v>115.86666666666667</v>
      </c>
      <c r="T244" s="20">
        <v>0.07</v>
      </c>
      <c r="U244" s="19">
        <v>0.08</v>
      </c>
      <c r="V244" s="38" t="s">
        <v>44</v>
      </c>
      <c r="W244" s="38" t="s">
        <v>54</v>
      </c>
      <c r="X244" s="16" t="s">
        <v>54</v>
      </c>
      <c r="Y244" s="20" t="s">
        <v>45</v>
      </c>
      <c r="Z244" s="20" t="s">
        <v>45</v>
      </c>
      <c r="AA244" s="20" t="s">
        <v>45</v>
      </c>
      <c r="AB244" s="20" t="s">
        <v>45</v>
      </c>
      <c r="AC244" s="19">
        <v>2.8333333333333335</v>
      </c>
    </row>
    <row r="245">
      <c r="A245" s="21">
        <f t="shared" si="2"/>
        <v>244</v>
      </c>
      <c r="B245" s="17" t="s">
        <v>209</v>
      </c>
      <c r="C245" s="42" t="s">
        <v>291</v>
      </c>
      <c r="D245" s="27">
        <v>89.32133333333333</v>
      </c>
      <c r="E245" s="16">
        <v>36.327599024534216</v>
      </c>
      <c r="F245" s="26">
        <v>151.99467431865116</v>
      </c>
      <c r="G245" s="19">
        <v>0.825</v>
      </c>
      <c r="H245" s="19" t="s">
        <v>45</v>
      </c>
      <c r="I245" s="16" t="s">
        <v>44</v>
      </c>
      <c r="J245" s="19">
        <v>9.321000000000005</v>
      </c>
      <c r="K245" s="27">
        <v>1.4216666666666669</v>
      </c>
      <c r="L245" s="27">
        <v>0.5326666666666667</v>
      </c>
      <c r="M245" s="26">
        <v>3.232333333333333</v>
      </c>
      <c r="N245" s="26">
        <v>4.437666666666666</v>
      </c>
      <c r="O245" s="24">
        <v>0.054</v>
      </c>
      <c r="P245" s="26">
        <v>15.442</v>
      </c>
      <c r="Q245" s="27">
        <v>0.22366666666666668</v>
      </c>
      <c r="R245" s="16" t="s">
        <v>45</v>
      </c>
      <c r="S245" s="26">
        <v>123.78766666666667</v>
      </c>
      <c r="T245" s="24">
        <v>0.019</v>
      </c>
      <c r="U245" s="27">
        <v>0.057</v>
      </c>
      <c r="V245" s="38" t="s">
        <v>44</v>
      </c>
      <c r="W245" s="38"/>
      <c r="X245" s="38"/>
      <c r="Y245" s="24">
        <v>0.05</v>
      </c>
      <c r="Z245" s="20" t="s">
        <v>45</v>
      </c>
      <c r="AA245" s="20" t="s">
        <v>45</v>
      </c>
      <c r="AB245" s="20" t="s">
        <v>45</v>
      </c>
      <c r="AC245" s="27">
        <v>3.2533333333333334</v>
      </c>
    </row>
    <row r="246">
      <c r="A246" s="21">
        <f t="shared" si="2"/>
        <v>245</v>
      </c>
      <c r="B246" s="17" t="s">
        <v>209</v>
      </c>
      <c r="C246" s="18" t="s">
        <v>292</v>
      </c>
      <c r="D246" s="19">
        <v>82.18666666666667</v>
      </c>
      <c r="E246" s="16">
        <v>63.142434782608696</v>
      </c>
      <c r="F246" s="16">
        <v>264.1879471304348</v>
      </c>
      <c r="G246" s="19">
        <v>0.7065217391304348</v>
      </c>
      <c r="H246" s="19" t="s">
        <v>45</v>
      </c>
      <c r="I246" s="16" t="s">
        <v>44</v>
      </c>
      <c r="J246" s="19">
        <v>16.880144927536232</v>
      </c>
      <c r="K246" s="19">
        <v>1.0166666666666666</v>
      </c>
      <c r="L246" s="19">
        <v>0.22666666666666668</v>
      </c>
      <c r="M246" s="16">
        <v>4.096666666666667</v>
      </c>
      <c r="N246" s="16">
        <v>4.038333333333333</v>
      </c>
      <c r="O246" s="20">
        <v>0.028333333333333335</v>
      </c>
      <c r="P246" s="16">
        <v>8.810333333333334</v>
      </c>
      <c r="Q246" s="19">
        <v>0.6033333333333334</v>
      </c>
      <c r="R246" s="16">
        <v>3.201</v>
      </c>
      <c r="S246" s="16">
        <v>94.71666666666665</v>
      </c>
      <c r="T246" s="20">
        <v>0.03933333333333333</v>
      </c>
      <c r="U246" s="19">
        <v>0.09166666666666667</v>
      </c>
      <c r="V246" s="38" t="s">
        <v>44</v>
      </c>
      <c r="W246" s="38">
        <v>47.54166666666667</v>
      </c>
      <c r="X246" s="38">
        <v>23.770833333333336</v>
      </c>
      <c r="Y246" s="20" t="s">
        <v>45</v>
      </c>
      <c r="Z246" s="20" t="s">
        <v>45</v>
      </c>
      <c r="AA246" s="20" t="s">
        <v>45</v>
      </c>
      <c r="AB246" s="20" t="s">
        <v>45</v>
      </c>
      <c r="AC246" s="19" t="s">
        <v>45</v>
      </c>
    </row>
    <row r="247">
      <c r="A247" s="21">
        <f t="shared" si="2"/>
        <v>246</v>
      </c>
      <c r="B247" s="17" t="s">
        <v>209</v>
      </c>
      <c r="C247" s="18" t="s">
        <v>293</v>
      </c>
      <c r="D247" s="19">
        <v>75.04966666666667</v>
      </c>
      <c r="E247" s="16">
        <v>88.4735276668668</v>
      </c>
      <c r="F247" s="16">
        <v>370.1732397581707</v>
      </c>
      <c r="G247" s="19">
        <v>1.4854166666666666</v>
      </c>
      <c r="H247" s="19">
        <v>0.319</v>
      </c>
      <c r="I247" s="16" t="s">
        <v>44</v>
      </c>
      <c r="J247" s="19">
        <v>22.447916666666668</v>
      </c>
      <c r="K247" s="19">
        <v>3.356</v>
      </c>
      <c r="L247" s="19">
        <v>0.698</v>
      </c>
      <c r="M247" s="16">
        <v>20.88033333333333</v>
      </c>
      <c r="N247" s="16">
        <v>30.538666666666668</v>
      </c>
      <c r="O247" s="20">
        <v>0.14533333333333331</v>
      </c>
      <c r="P247" s="16">
        <v>34.39533333333333</v>
      </c>
      <c r="Q247" s="19">
        <v>0.21366666666666667</v>
      </c>
      <c r="R247" s="16">
        <v>1.3373333333333335</v>
      </c>
      <c r="S247" s="16">
        <v>283.047</v>
      </c>
      <c r="T247" s="20">
        <v>0.10733333333333334</v>
      </c>
      <c r="U247" s="19">
        <v>0.24233333333333332</v>
      </c>
      <c r="V247" s="38" t="s">
        <v>44</v>
      </c>
      <c r="W247" s="38"/>
      <c r="X247" s="38"/>
      <c r="Y247" s="20">
        <v>0.12</v>
      </c>
      <c r="Z247" s="20">
        <v>0.043333333333333335</v>
      </c>
      <c r="AA247" s="20">
        <v>0.08666666666666667</v>
      </c>
      <c r="AB247" s="20" t="s">
        <v>45</v>
      </c>
      <c r="AC247" s="19">
        <v>35.90333333333333</v>
      </c>
    </row>
    <row r="248">
      <c r="A248" s="21">
        <f t="shared" si="2"/>
        <v>247</v>
      </c>
      <c r="B248" s="17" t="s">
        <v>209</v>
      </c>
      <c r="C248" s="18" t="s">
        <v>294</v>
      </c>
      <c r="D248" s="19">
        <v>88.293</v>
      </c>
      <c r="E248" s="16">
        <v>41.41552999999997</v>
      </c>
      <c r="F248" s="16">
        <v>173.28257751999988</v>
      </c>
      <c r="G248" s="19">
        <v>0.9291666666666665</v>
      </c>
      <c r="H248" s="19">
        <v>0.169</v>
      </c>
      <c r="I248" s="16" t="s">
        <v>44</v>
      </c>
      <c r="J248" s="19">
        <v>10.24416666666666</v>
      </c>
      <c r="K248" s="19">
        <v>3.2373333333333334</v>
      </c>
      <c r="L248" s="19">
        <v>0.36466666666666664</v>
      </c>
      <c r="M248" s="16">
        <v>17.879</v>
      </c>
      <c r="N248" s="16">
        <v>12.225333333333333</v>
      </c>
      <c r="O248" s="20">
        <v>0.35833333333333334</v>
      </c>
      <c r="P248" s="16">
        <v>13.143</v>
      </c>
      <c r="Q248" s="19">
        <v>0.39633333333333337</v>
      </c>
      <c r="R248" s="16">
        <v>1.704</v>
      </c>
      <c r="S248" s="16">
        <v>113.43900000000001</v>
      </c>
      <c r="T248" s="20">
        <v>0.08433333333333333</v>
      </c>
      <c r="U248" s="19">
        <v>0.35200000000000004</v>
      </c>
      <c r="V248" s="38" t="s">
        <v>44</v>
      </c>
      <c r="W248" s="39">
        <v>154.0</v>
      </c>
      <c r="X248" s="39">
        <v>77.0</v>
      </c>
      <c r="Y248" s="24">
        <v>0.026</v>
      </c>
      <c r="Z248" s="24">
        <v>0.09733333333333334</v>
      </c>
      <c r="AA248" s="24" t="s">
        <v>45</v>
      </c>
      <c r="AB248" s="24" t="s">
        <v>45</v>
      </c>
      <c r="AC248" s="27">
        <v>24.87</v>
      </c>
    </row>
    <row r="249">
      <c r="A249" s="37">
        <f t="shared" si="2"/>
        <v>248</v>
      </c>
      <c r="B249" s="17" t="s">
        <v>209</v>
      </c>
      <c r="C249" s="29" t="s">
        <v>295</v>
      </c>
      <c r="D249" s="30">
        <v>94.572</v>
      </c>
      <c r="E249" s="16">
        <v>19.10545950235922</v>
      </c>
      <c r="F249" s="16">
        <v>79.93724255787099</v>
      </c>
      <c r="G249" s="19">
        <v>0.28541666666666665</v>
      </c>
      <c r="H249" s="30">
        <v>0.12133333333333333</v>
      </c>
      <c r="I249" s="37" t="s">
        <v>44</v>
      </c>
      <c r="J249" s="19">
        <v>4.7585833333333305</v>
      </c>
      <c r="K249" s="30">
        <v>0.7366666666666667</v>
      </c>
      <c r="L249" s="30">
        <v>0.26266666666666666</v>
      </c>
      <c r="M249" s="31">
        <v>7.795</v>
      </c>
      <c r="N249" s="31">
        <v>6.203</v>
      </c>
      <c r="O249" s="32">
        <v>0.053</v>
      </c>
      <c r="P249" s="31">
        <v>12.218333333333334</v>
      </c>
      <c r="Q249" s="30">
        <v>0.37233333333333335</v>
      </c>
      <c r="R249" s="31">
        <v>5.029000000000001</v>
      </c>
      <c r="S249" s="31">
        <v>87.30866666666668</v>
      </c>
      <c r="T249" s="32">
        <v>0.059</v>
      </c>
      <c r="U249" s="30">
        <v>0.08733333333333333</v>
      </c>
      <c r="V249" s="37" t="s">
        <v>44</v>
      </c>
      <c r="W249" s="46">
        <v>145.54166666666666</v>
      </c>
      <c r="X249" s="46">
        <v>72.77083333333333</v>
      </c>
      <c r="Y249" s="32" t="s">
        <v>45</v>
      </c>
      <c r="Z249" s="32" t="s">
        <v>45</v>
      </c>
      <c r="AA249" s="32" t="s">
        <v>45</v>
      </c>
      <c r="AB249" s="32" t="s">
        <v>45</v>
      </c>
      <c r="AC249" s="30" t="s">
        <v>45</v>
      </c>
    </row>
    <row r="250">
      <c r="A250" s="21">
        <f t="shared" si="2"/>
        <v>249</v>
      </c>
      <c r="B250" s="17" t="s">
        <v>209</v>
      </c>
      <c r="C250" s="42" t="s">
        <v>296</v>
      </c>
      <c r="D250" s="27">
        <v>83.98666666666666</v>
      </c>
      <c r="E250" s="16">
        <v>55.73900000000001</v>
      </c>
      <c r="F250" s="26">
        <v>233.21197600000005</v>
      </c>
      <c r="G250" s="19">
        <v>0.4041666666666667</v>
      </c>
      <c r="H250" s="19" t="s">
        <v>45</v>
      </c>
      <c r="I250" s="16" t="s">
        <v>44</v>
      </c>
      <c r="J250" s="19">
        <v>15.105833333333335</v>
      </c>
      <c r="K250" s="27">
        <v>0.4386666666666667</v>
      </c>
      <c r="L250" s="27">
        <v>0.5033333333333333</v>
      </c>
      <c r="M250" s="26">
        <v>4.7540000000000004</v>
      </c>
      <c r="N250" s="26">
        <v>12.701999999999998</v>
      </c>
      <c r="O250" s="24">
        <v>0.132</v>
      </c>
      <c r="P250" s="26">
        <v>40.266999999999996</v>
      </c>
      <c r="Q250" s="27">
        <v>0.257</v>
      </c>
      <c r="R250" s="26">
        <v>0.5913333333333333</v>
      </c>
      <c r="S250" s="26">
        <v>484.57066666666674</v>
      </c>
      <c r="T250" s="24">
        <v>0.18733333333333335</v>
      </c>
      <c r="U250" s="27">
        <v>0.67</v>
      </c>
      <c r="V250" s="38" t="s">
        <v>44</v>
      </c>
      <c r="W250" s="38"/>
      <c r="X250" s="38"/>
      <c r="Y250" s="24">
        <v>0.11833333333333333</v>
      </c>
      <c r="Z250" s="24">
        <v>0.16926666666666668</v>
      </c>
      <c r="AA250" s="24">
        <v>0.05</v>
      </c>
      <c r="AB250" s="20" t="s">
        <v>45</v>
      </c>
      <c r="AC250" s="27">
        <v>8.123333333333335</v>
      </c>
    </row>
    <row r="251">
      <c r="A251" s="21">
        <f t="shared" si="2"/>
        <v>250</v>
      </c>
      <c r="B251" s="17" t="s">
        <v>209</v>
      </c>
      <c r="C251" s="18" t="s">
        <v>297</v>
      </c>
      <c r="D251" s="19">
        <v>21.95</v>
      </c>
      <c r="E251" s="16">
        <v>275.69564269441366</v>
      </c>
      <c r="F251" s="16">
        <v>1153.510569033427</v>
      </c>
      <c r="G251" s="19">
        <v>3.20625</v>
      </c>
      <c r="H251" s="19">
        <v>0.455</v>
      </c>
      <c r="I251" s="16" t="s">
        <v>44</v>
      </c>
      <c r="J251" s="19">
        <v>72.53175</v>
      </c>
      <c r="K251" s="19">
        <v>6.446666666666666</v>
      </c>
      <c r="L251" s="19">
        <v>1.857</v>
      </c>
      <c r="M251" s="16">
        <v>37.10433333333333</v>
      </c>
      <c r="N251" s="16">
        <v>59.109</v>
      </c>
      <c r="O251" s="20">
        <v>0.3353333333333333</v>
      </c>
      <c r="P251" s="16">
        <v>54.59166666666667</v>
      </c>
      <c r="Q251" s="19">
        <v>0.5533333333333333</v>
      </c>
      <c r="R251" s="16">
        <v>0.3553333333333333</v>
      </c>
      <c r="S251" s="16">
        <v>722.9926666666667</v>
      </c>
      <c r="T251" s="20">
        <v>0.2946666666666667</v>
      </c>
      <c r="U251" s="19">
        <v>0.673</v>
      </c>
      <c r="V251" s="38" t="s">
        <v>44</v>
      </c>
      <c r="W251" s="38"/>
      <c r="X251" s="38"/>
      <c r="Y251" s="20">
        <v>0.31</v>
      </c>
      <c r="Z251" s="24" t="s">
        <v>45</v>
      </c>
      <c r="AA251" s="24">
        <v>0.10333333333333333</v>
      </c>
      <c r="AB251" s="24" t="s">
        <v>45</v>
      </c>
      <c r="AC251" s="27">
        <v>7.246666666666667</v>
      </c>
    </row>
    <row r="252">
      <c r="A252" s="21">
        <f t="shared" si="2"/>
        <v>251</v>
      </c>
      <c r="B252" s="17" t="s">
        <v>209</v>
      </c>
      <c r="C252" s="18" t="s">
        <v>298</v>
      </c>
      <c r="D252" s="19">
        <v>89.22333333333334</v>
      </c>
      <c r="E252" s="16">
        <v>37.83059999999995</v>
      </c>
      <c r="F252" s="16">
        <v>158.21512215652163</v>
      </c>
      <c r="G252" s="19">
        <v>0.8478260869565218</v>
      </c>
      <c r="H252" s="19">
        <v>0.07333333333333335</v>
      </c>
      <c r="I252" s="16" t="s">
        <v>44</v>
      </c>
      <c r="J252" s="19">
        <v>9.60999999999999</v>
      </c>
      <c r="K252" s="19">
        <v>0.94</v>
      </c>
      <c r="L252" s="19">
        <v>0.3133333333333333</v>
      </c>
      <c r="M252" s="16">
        <v>12.89</v>
      </c>
      <c r="N252" s="16">
        <v>7.733333333333333</v>
      </c>
      <c r="O252" s="20">
        <v>0.04</v>
      </c>
      <c r="P252" s="16">
        <v>12.453333333333333</v>
      </c>
      <c r="Q252" s="19">
        <v>0.11333333333333333</v>
      </c>
      <c r="R252" s="16" t="s">
        <v>45</v>
      </c>
      <c r="S252" s="16">
        <v>131.44333333333336</v>
      </c>
      <c r="T252" s="20">
        <v>0.03</v>
      </c>
      <c r="U252" s="19" t="s">
        <v>45</v>
      </c>
      <c r="V252" s="38" t="s">
        <v>44</v>
      </c>
      <c r="W252" s="38">
        <v>47.375</v>
      </c>
      <c r="X252" s="16">
        <v>23.6875</v>
      </c>
      <c r="Y252" s="20">
        <v>0.06</v>
      </c>
      <c r="Z252" s="20">
        <v>0.02</v>
      </c>
      <c r="AA252" s="20">
        <v>0.02</v>
      </c>
      <c r="AB252" s="20" t="s">
        <v>45</v>
      </c>
      <c r="AC252" s="19">
        <v>48.81666666666666</v>
      </c>
    </row>
    <row r="253">
      <c r="A253" s="21">
        <f t="shared" si="2"/>
        <v>252</v>
      </c>
      <c r="B253" s="17" t="s">
        <v>209</v>
      </c>
      <c r="C253" s="18" t="s">
        <v>299</v>
      </c>
      <c r="D253" s="19">
        <v>90.44</v>
      </c>
      <c r="E253" s="16">
        <v>36.10879999999999</v>
      </c>
      <c r="F253" s="16">
        <v>150.98142274782617</v>
      </c>
      <c r="G253" s="19">
        <v>0.5217391304347826</v>
      </c>
      <c r="H253" s="19" t="s">
        <v>45</v>
      </c>
      <c r="I253" s="16" t="s">
        <v>44</v>
      </c>
      <c r="J253" s="19">
        <v>8.8</v>
      </c>
      <c r="K253" s="19" t="s">
        <v>45</v>
      </c>
      <c r="L253" s="19">
        <v>0.28</v>
      </c>
      <c r="M253" s="16">
        <v>4.283333333333334</v>
      </c>
      <c r="N253" s="16">
        <v>6.46</v>
      </c>
      <c r="O253" s="20">
        <v>0.02</v>
      </c>
      <c r="P253" s="16">
        <v>9.02</v>
      </c>
      <c r="Q253" s="19" t="s">
        <v>45</v>
      </c>
      <c r="R253" s="16" t="s">
        <v>45</v>
      </c>
      <c r="S253" s="16">
        <v>119.00333333333333</v>
      </c>
      <c r="T253" s="20">
        <v>0.02</v>
      </c>
      <c r="U253" s="19" t="s">
        <v>45</v>
      </c>
      <c r="V253" s="38" t="s">
        <v>44</v>
      </c>
      <c r="W253" s="38">
        <v>51.166666666666664</v>
      </c>
      <c r="X253" s="16">
        <v>25.583333333333332</v>
      </c>
      <c r="Y253" s="20">
        <v>0.06333333333333334</v>
      </c>
      <c r="Z253" s="20" t="s">
        <v>45</v>
      </c>
      <c r="AA253" s="20">
        <v>0.03</v>
      </c>
      <c r="AB253" s="20" t="s">
        <v>45</v>
      </c>
      <c r="AC253" s="19">
        <v>41.75</v>
      </c>
    </row>
    <row r="254">
      <c r="A254" s="21">
        <f t="shared" si="2"/>
        <v>253</v>
      </c>
      <c r="B254" s="17" t="s">
        <v>209</v>
      </c>
      <c r="C254" s="42" t="s">
        <v>300</v>
      </c>
      <c r="D254" s="27">
        <v>51.260333333333335</v>
      </c>
      <c r="E254" s="16">
        <v>262.01519507239266</v>
      </c>
      <c r="F254" s="16">
        <v>1096.2715761828908</v>
      </c>
      <c r="G254" s="19">
        <v>2.09375</v>
      </c>
      <c r="H254" s="27">
        <v>19.076666666666668</v>
      </c>
      <c r="I254" s="37" t="s">
        <v>44</v>
      </c>
      <c r="J254" s="19">
        <v>26.47458333333333</v>
      </c>
      <c r="K254" s="27">
        <v>12.653333333333334</v>
      </c>
      <c r="L254" s="27">
        <v>1.0946666666666667</v>
      </c>
      <c r="M254" s="26">
        <v>46.33833333333333</v>
      </c>
      <c r="N254" s="26">
        <v>121.01133333333333</v>
      </c>
      <c r="O254" s="24">
        <v>0.5486666666666667</v>
      </c>
      <c r="P254" s="26">
        <v>52.54866666666666</v>
      </c>
      <c r="Q254" s="27">
        <v>0.566</v>
      </c>
      <c r="R254" s="26">
        <v>3.8930000000000002</v>
      </c>
      <c r="S254" s="26">
        <v>401.16966666666667</v>
      </c>
      <c r="T254" s="24">
        <v>0.38966666666666666</v>
      </c>
      <c r="U254" s="27">
        <v>0.8736666666666667</v>
      </c>
      <c r="V254" s="16" t="s">
        <v>44</v>
      </c>
      <c r="W254" s="16">
        <v>2362.6388888888887</v>
      </c>
      <c r="X254" s="16">
        <v>1181.3194444444443</v>
      </c>
      <c r="Y254" s="24">
        <v>0.036666666666666674</v>
      </c>
      <c r="Z254" s="24" t="s">
        <v>45</v>
      </c>
      <c r="AA254" s="24">
        <v>0.11</v>
      </c>
      <c r="AB254" s="24" t="s">
        <v>45</v>
      </c>
      <c r="AC254" s="27">
        <v>17.993333333333336</v>
      </c>
    </row>
    <row r="255">
      <c r="A255" s="21">
        <f t="shared" si="2"/>
        <v>254</v>
      </c>
      <c r="B255" s="17" t="s">
        <v>209</v>
      </c>
      <c r="C255" s="18" t="s">
        <v>301</v>
      </c>
      <c r="D255" s="19">
        <v>89.25</v>
      </c>
      <c r="E255" s="16">
        <v>37.016689999999976</v>
      </c>
      <c r="F255" s="16">
        <v>154.8778309599999</v>
      </c>
      <c r="G255" s="19">
        <v>0.8416666666666668</v>
      </c>
      <c r="H255" s="19" t="s">
        <v>45</v>
      </c>
      <c r="I255" s="16" t="s">
        <v>44</v>
      </c>
      <c r="J255" s="19">
        <v>9.395333333333333</v>
      </c>
      <c r="K255" s="19">
        <v>1.9820000000000002</v>
      </c>
      <c r="L255" s="19">
        <v>0.4693333333333333</v>
      </c>
      <c r="M255" s="16">
        <v>11.561</v>
      </c>
      <c r="N255" s="16">
        <v>11.348999999999998</v>
      </c>
      <c r="O255" s="20">
        <v>0.033</v>
      </c>
      <c r="P255" s="16">
        <v>13.375</v>
      </c>
      <c r="Q255" s="19">
        <v>0.09200000000000001</v>
      </c>
      <c r="R255" s="16" t="s">
        <v>45</v>
      </c>
      <c r="S255" s="16">
        <v>151.8323333333333</v>
      </c>
      <c r="T255" s="20">
        <v>0.04066666666666666</v>
      </c>
      <c r="U255" s="19">
        <v>0.42166666666666663</v>
      </c>
      <c r="V255" s="38" t="s">
        <v>44</v>
      </c>
      <c r="W255" s="38"/>
      <c r="X255" s="38"/>
      <c r="Y255" s="20">
        <v>0.05</v>
      </c>
      <c r="Z255" s="20">
        <v>0.05633333333333334</v>
      </c>
      <c r="AA255" s="20">
        <v>0.03</v>
      </c>
      <c r="AB255" s="20" t="s">
        <v>45</v>
      </c>
      <c r="AC255" s="19">
        <v>24.055333333333333</v>
      </c>
    </row>
    <row r="256">
      <c r="A256" s="21">
        <f t="shared" si="2"/>
        <v>255</v>
      </c>
      <c r="B256" s="17" t="s">
        <v>209</v>
      </c>
      <c r="C256" s="18" t="s">
        <v>302</v>
      </c>
      <c r="D256" s="19">
        <v>90.185</v>
      </c>
      <c r="E256" s="16">
        <v>33.943290000000005</v>
      </c>
      <c r="F256" s="16">
        <v>142.01872536000002</v>
      </c>
      <c r="G256" s="19">
        <v>0.5125</v>
      </c>
      <c r="H256" s="19">
        <v>0.07033333333333334</v>
      </c>
      <c r="I256" s="16" t="s">
        <v>44</v>
      </c>
      <c r="J256" s="19">
        <v>8.78683333333333</v>
      </c>
      <c r="K256" s="19">
        <v>1.3363333333333334</v>
      </c>
      <c r="L256" s="19">
        <v>0.4453333333333333</v>
      </c>
      <c r="M256" s="16">
        <v>10.710333333333333</v>
      </c>
      <c r="N256" s="16">
        <v>8.121</v>
      </c>
      <c r="O256" s="20">
        <v>0.04866666666666667</v>
      </c>
      <c r="P256" s="16">
        <v>12.677</v>
      </c>
      <c r="Q256" s="19">
        <v>0.209</v>
      </c>
      <c r="R256" s="16">
        <v>5.771</v>
      </c>
      <c r="S256" s="16">
        <v>153.88433333333333</v>
      </c>
      <c r="T256" s="20">
        <v>0.043000000000000003</v>
      </c>
      <c r="U256" s="19">
        <v>0.07266666666666666</v>
      </c>
      <c r="V256" s="38" t="s">
        <v>44</v>
      </c>
      <c r="W256" s="38"/>
      <c r="X256" s="38"/>
      <c r="Y256" s="20" t="s">
        <v>45</v>
      </c>
      <c r="Z256" s="20">
        <v>0.06466666666666666</v>
      </c>
      <c r="AA256" s="20" t="s">
        <v>45</v>
      </c>
      <c r="AB256" s="20" t="s">
        <v>45</v>
      </c>
      <c r="AC256" s="19">
        <v>3.953333333333333</v>
      </c>
    </row>
    <row r="257">
      <c r="A257" s="21">
        <f t="shared" si="2"/>
        <v>256</v>
      </c>
      <c r="B257" s="17" t="s">
        <v>209</v>
      </c>
      <c r="C257" s="18" t="s">
        <v>303</v>
      </c>
      <c r="D257" s="19">
        <v>84.96666666666665</v>
      </c>
      <c r="E257" s="16">
        <v>52.873100000000065</v>
      </c>
      <c r="F257" s="16">
        <v>221.16109186086976</v>
      </c>
      <c r="G257" s="19">
        <v>0.7463768115942029</v>
      </c>
      <c r="H257" s="19">
        <v>0.20333333333333334</v>
      </c>
      <c r="I257" s="16" t="s">
        <v>44</v>
      </c>
      <c r="J257" s="19">
        <v>13.573333333333345</v>
      </c>
      <c r="K257" s="19">
        <v>0.92</v>
      </c>
      <c r="L257" s="19">
        <v>0.57</v>
      </c>
      <c r="M257" s="16">
        <v>6.66</v>
      </c>
      <c r="N257" s="16">
        <v>4.983333333333333</v>
      </c>
      <c r="O257" s="20">
        <v>0.12666666666666668</v>
      </c>
      <c r="P257" s="16">
        <v>12.116666666666667</v>
      </c>
      <c r="Q257" s="19">
        <v>0.14</v>
      </c>
      <c r="R257" s="16" t="s">
        <v>45</v>
      </c>
      <c r="S257" s="16">
        <v>161.93666666666664</v>
      </c>
      <c r="T257" s="20">
        <v>0.10666666666666667</v>
      </c>
      <c r="U257" s="19" t="s">
        <v>45</v>
      </c>
      <c r="V257" s="38" t="s">
        <v>44</v>
      </c>
      <c r="W257" s="38">
        <v>5.333333333333333</v>
      </c>
      <c r="X257" s="16">
        <v>2.6666666666666665</v>
      </c>
      <c r="Y257" s="20" t="s">
        <v>45</v>
      </c>
      <c r="Z257" s="20" t="s">
        <v>45</v>
      </c>
      <c r="AA257" s="20">
        <v>0.03</v>
      </c>
      <c r="AB257" s="20" t="s">
        <v>45</v>
      </c>
      <c r="AC257" s="19">
        <v>3.2933333333333334</v>
      </c>
    </row>
    <row r="258">
      <c r="A258" s="21">
        <f t="shared" si="2"/>
        <v>257</v>
      </c>
      <c r="B258" s="17" t="s">
        <v>209</v>
      </c>
      <c r="C258" s="18" t="s">
        <v>304</v>
      </c>
      <c r="D258" s="19">
        <v>86.084</v>
      </c>
      <c r="E258" s="16">
        <v>49.061289999999964</v>
      </c>
      <c r="F258" s="16">
        <v>205.27243735999986</v>
      </c>
      <c r="G258" s="19">
        <v>0.6083333333333333</v>
      </c>
      <c r="H258" s="19">
        <v>0.157</v>
      </c>
      <c r="I258" s="16" t="s">
        <v>44</v>
      </c>
      <c r="J258" s="19">
        <v>12.69533333333333</v>
      </c>
      <c r="K258" s="19">
        <v>0.9336666666666665</v>
      </c>
      <c r="L258" s="19">
        <v>0.45533333333333337</v>
      </c>
      <c r="M258" s="16">
        <v>7.615666666666667</v>
      </c>
      <c r="N258" s="16">
        <v>5.827333333333333</v>
      </c>
      <c r="O258" s="20">
        <v>0.07166666666666666</v>
      </c>
      <c r="P258" s="16">
        <v>22.785666666666668</v>
      </c>
      <c r="Q258" s="19">
        <v>0.17066666666666666</v>
      </c>
      <c r="R258" s="16">
        <v>7.919</v>
      </c>
      <c r="S258" s="16">
        <v>158.89333333333335</v>
      </c>
      <c r="T258" s="20">
        <v>0.04700000000000001</v>
      </c>
      <c r="U258" s="19" t="s">
        <v>45</v>
      </c>
      <c r="V258" s="38" t="s">
        <v>44</v>
      </c>
      <c r="W258" s="38"/>
      <c r="X258" s="38"/>
      <c r="Y258" s="20">
        <v>0.017</v>
      </c>
      <c r="Z258" s="24">
        <v>0.022000000000000002</v>
      </c>
      <c r="AA258" s="24" t="s">
        <v>45</v>
      </c>
      <c r="AB258" s="24" t="s">
        <v>45</v>
      </c>
      <c r="AC258" s="27">
        <v>1.8629999999999998</v>
      </c>
    </row>
    <row r="259">
      <c r="A259" s="21">
        <f t="shared" si="2"/>
        <v>258</v>
      </c>
      <c r="B259" s="17" t="s">
        <v>209</v>
      </c>
      <c r="C259" s="18" t="s">
        <v>305</v>
      </c>
      <c r="D259" s="19">
        <v>85.12966666666667</v>
      </c>
      <c r="E259" s="16">
        <v>57.655359999999995</v>
      </c>
      <c r="F259" s="16">
        <v>241.23002624</v>
      </c>
      <c r="G259" s="19" t="s">
        <v>45</v>
      </c>
      <c r="H259" s="19" t="s">
        <v>45</v>
      </c>
      <c r="I259" s="16" t="s">
        <v>44</v>
      </c>
      <c r="J259" s="19">
        <v>14.708000000000002</v>
      </c>
      <c r="K259" s="19">
        <v>0.2333333333333333</v>
      </c>
      <c r="L259" s="19">
        <v>0.16233333333333333</v>
      </c>
      <c r="M259" s="16">
        <v>9.317</v>
      </c>
      <c r="N259" s="16">
        <v>7.058</v>
      </c>
      <c r="O259" s="20">
        <v>0.19666666666666668</v>
      </c>
      <c r="P259" s="16">
        <v>10.021666666666667</v>
      </c>
      <c r="Q259" s="19">
        <v>0.124</v>
      </c>
      <c r="R259" s="26">
        <v>9.583333333333334</v>
      </c>
      <c r="S259" s="16">
        <v>53.72633333333332</v>
      </c>
      <c r="T259" s="20">
        <v>0.13</v>
      </c>
      <c r="U259" s="19">
        <v>0.054</v>
      </c>
      <c r="V259" s="38" t="s">
        <v>44</v>
      </c>
      <c r="W259" s="38"/>
      <c r="X259" s="38"/>
      <c r="Y259" s="20">
        <v>0.07166666666666667</v>
      </c>
      <c r="Z259" s="20">
        <v>0.017</v>
      </c>
      <c r="AA259" s="20">
        <v>0.05</v>
      </c>
      <c r="AB259" s="20" t="s">
        <v>45</v>
      </c>
      <c r="AC259" s="19">
        <v>20.967666666666666</v>
      </c>
    </row>
    <row r="260">
      <c r="A260" s="21">
        <f t="shared" si="2"/>
        <v>259</v>
      </c>
      <c r="B260" s="17" t="s">
        <v>306</v>
      </c>
      <c r="C260" s="18" t="s">
        <v>307</v>
      </c>
      <c r="D260" s="19" t="s">
        <v>44</v>
      </c>
      <c r="E260" s="16">
        <v>884.0</v>
      </c>
      <c r="F260" s="16">
        <v>3698.656</v>
      </c>
      <c r="G260" s="19" t="s">
        <v>44</v>
      </c>
      <c r="H260" s="19">
        <v>100.0</v>
      </c>
      <c r="I260" s="16" t="s">
        <v>44</v>
      </c>
      <c r="J260" s="19" t="s">
        <v>44</v>
      </c>
      <c r="K260" s="19" t="s">
        <v>44</v>
      </c>
      <c r="L260" s="19"/>
      <c r="M260" s="16"/>
      <c r="N260" s="16"/>
      <c r="O260" s="20"/>
      <c r="P260" s="16"/>
      <c r="Q260" s="19"/>
      <c r="R260" s="16"/>
      <c r="S260" s="16"/>
      <c r="T260" s="20"/>
      <c r="U260" s="19"/>
      <c r="V260" s="16" t="s">
        <v>44</v>
      </c>
      <c r="W260" s="16"/>
      <c r="X260" s="16"/>
      <c r="Y260" s="20"/>
      <c r="Z260" s="20"/>
      <c r="AA260" s="20"/>
      <c r="AB260" s="20"/>
      <c r="AC260" s="19"/>
    </row>
    <row r="261">
      <c r="A261" s="21">
        <f t="shared" si="2"/>
        <v>260</v>
      </c>
      <c r="B261" s="17" t="s">
        <v>306</v>
      </c>
      <c r="C261" s="18" t="s">
        <v>308</v>
      </c>
      <c r="D261" s="19" t="s">
        <v>44</v>
      </c>
      <c r="E261" s="16">
        <v>884.0</v>
      </c>
      <c r="F261" s="16">
        <v>3698.656</v>
      </c>
      <c r="G261" s="19" t="s">
        <v>44</v>
      </c>
      <c r="H261" s="19">
        <v>100.0</v>
      </c>
      <c r="I261" s="16" t="s">
        <v>44</v>
      </c>
      <c r="J261" s="19" t="s">
        <v>44</v>
      </c>
      <c r="K261" s="19" t="s">
        <v>44</v>
      </c>
      <c r="L261" s="19"/>
      <c r="M261" s="16"/>
      <c r="N261" s="16"/>
      <c r="O261" s="20"/>
      <c r="P261" s="16"/>
      <c r="Q261" s="19"/>
      <c r="R261" s="16"/>
      <c r="S261" s="16"/>
      <c r="T261" s="20"/>
      <c r="U261" s="19"/>
      <c r="V261" s="16" t="s">
        <v>44</v>
      </c>
      <c r="W261" s="16"/>
      <c r="X261" s="16"/>
      <c r="Y261" s="20"/>
      <c r="Z261" s="20"/>
      <c r="AA261" s="20"/>
      <c r="AB261" s="20"/>
      <c r="AC261" s="19"/>
    </row>
    <row r="262">
      <c r="A262" s="21">
        <f t="shared" si="2"/>
        <v>261</v>
      </c>
      <c r="B262" s="17" t="s">
        <v>306</v>
      </c>
      <c r="C262" s="18" t="s">
        <v>309</v>
      </c>
      <c r="D262" s="19">
        <v>15.787333333333335</v>
      </c>
      <c r="E262" s="16">
        <v>725.9689268459988</v>
      </c>
      <c r="F262" s="16">
        <v>3037.4539899236593</v>
      </c>
      <c r="G262" s="19">
        <v>0.4147000074386597</v>
      </c>
      <c r="H262" s="19">
        <v>82.361</v>
      </c>
      <c r="I262" s="16">
        <v>200.55</v>
      </c>
      <c r="J262" s="19">
        <v>0.0632999925613329</v>
      </c>
      <c r="K262" s="19" t="s">
        <v>44</v>
      </c>
      <c r="L262" s="19">
        <v>1.3736666666666668</v>
      </c>
      <c r="M262" s="26">
        <v>9.423</v>
      </c>
      <c r="N262" s="26">
        <v>1.4673333333333334</v>
      </c>
      <c r="O262" s="24" t="s">
        <v>45</v>
      </c>
      <c r="P262" s="26">
        <v>27.700333333333333</v>
      </c>
      <c r="Q262" s="27">
        <v>0.15400000000000003</v>
      </c>
      <c r="R262" s="26">
        <v>578.6946666666668</v>
      </c>
      <c r="S262" s="26">
        <v>14.783</v>
      </c>
      <c r="T262" s="24" t="s">
        <v>45</v>
      </c>
      <c r="U262" s="27" t="s">
        <v>45</v>
      </c>
      <c r="V262" s="26">
        <v>923.545</v>
      </c>
      <c r="W262" s="26"/>
      <c r="X262" s="26"/>
      <c r="Y262" s="24" t="s">
        <v>45</v>
      </c>
      <c r="Z262" s="24" t="s">
        <v>45</v>
      </c>
      <c r="AA262" s="24" t="s">
        <v>45</v>
      </c>
      <c r="AB262" s="24" t="s">
        <v>45</v>
      </c>
      <c r="AC262" s="27" t="s">
        <v>45</v>
      </c>
    </row>
    <row r="263">
      <c r="A263" s="21">
        <f t="shared" si="2"/>
        <v>262</v>
      </c>
      <c r="B263" s="17" t="s">
        <v>306</v>
      </c>
      <c r="C263" s="18" t="s">
        <v>310</v>
      </c>
      <c r="D263" s="19">
        <v>13.627333333333334</v>
      </c>
      <c r="E263" s="16">
        <v>757.5404607259967</v>
      </c>
      <c r="F263" s="16">
        <v>3169.54928767757</v>
      </c>
      <c r="G263" s="19">
        <v>0.3955600070953369</v>
      </c>
      <c r="H263" s="19">
        <v>86.03933333333333</v>
      </c>
      <c r="I263" s="16">
        <v>213.95166666666668</v>
      </c>
      <c r="J263" s="19">
        <v>0.0</v>
      </c>
      <c r="K263" s="19" t="s">
        <v>44</v>
      </c>
      <c r="L263" s="19">
        <v>0.05</v>
      </c>
      <c r="M263" s="16">
        <v>3.608</v>
      </c>
      <c r="N263" s="16">
        <v>1.429</v>
      </c>
      <c r="O263" s="20" t="s">
        <v>45</v>
      </c>
      <c r="P263" s="16">
        <v>7.071666666666666</v>
      </c>
      <c r="Q263" s="19" t="s">
        <v>45</v>
      </c>
      <c r="R263" s="16">
        <v>3.848666666666667</v>
      </c>
      <c r="S263" s="16">
        <v>5.198333333333333</v>
      </c>
      <c r="T263" s="20">
        <v>0.04133333333333333</v>
      </c>
      <c r="U263" s="19" t="s">
        <v>45</v>
      </c>
      <c r="V263" s="16">
        <v>1013.09</v>
      </c>
      <c r="W263" s="16"/>
      <c r="X263" s="16"/>
      <c r="Y263" s="20" t="s">
        <v>45</v>
      </c>
      <c r="Z263" s="20" t="s">
        <v>45</v>
      </c>
      <c r="AA263" s="20" t="s">
        <v>45</v>
      </c>
      <c r="AB263" s="20" t="s">
        <v>45</v>
      </c>
      <c r="AC263" s="19" t="s">
        <v>45</v>
      </c>
    </row>
    <row r="264">
      <c r="A264" s="21">
        <f t="shared" si="2"/>
        <v>263</v>
      </c>
      <c r="B264" s="17" t="s">
        <v>306</v>
      </c>
      <c r="C264" s="18" t="s">
        <v>311</v>
      </c>
      <c r="D264" s="19">
        <v>32.23133333333334</v>
      </c>
      <c r="E264" s="16">
        <v>596.1195169563294</v>
      </c>
      <c r="F264" s="16">
        <v>2494.1640589452827</v>
      </c>
      <c r="G264" s="19" t="s">
        <v>45</v>
      </c>
      <c r="H264" s="19">
        <v>67.43433333333334</v>
      </c>
      <c r="I264" s="16" t="s">
        <v>44</v>
      </c>
      <c r="J264" s="19">
        <v>0.0</v>
      </c>
      <c r="K264" s="19" t="s">
        <v>44</v>
      </c>
      <c r="L264" s="19">
        <v>1.9423333333333332</v>
      </c>
      <c r="M264" s="26">
        <v>5.556</v>
      </c>
      <c r="N264" s="26">
        <v>1.1306666666666665</v>
      </c>
      <c r="O264" s="24" t="s">
        <v>45</v>
      </c>
      <c r="P264" s="26">
        <v>7.258</v>
      </c>
      <c r="Q264" s="27">
        <v>0.08733333333333333</v>
      </c>
      <c r="R264" s="26">
        <v>894.0386666666667</v>
      </c>
      <c r="S264" s="26">
        <v>21.419666666666668</v>
      </c>
      <c r="T264" s="24" t="s">
        <v>45</v>
      </c>
      <c r="U264" s="27" t="s">
        <v>45</v>
      </c>
      <c r="V264" s="26">
        <v>462.1233333333333</v>
      </c>
      <c r="W264" s="26"/>
      <c r="X264" s="26"/>
      <c r="Y264" s="20" t="s">
        <v>45</v>
      </c>
      <c r="Z264" s="20" t="s">
        <v>45</v>
      </c>
      <c r="AA264" s="20" t="s">
        <v>45</v>
      </c>
      <c r="AB264" s="24" t="s">
        <v>45</v>
      </c>
      <c r="AC264" s="27" t="s">
        <v>45</v>
      </c>
    </row>
    <row r="265">
      <c r="A265" s="21">
        <f t="shared" si="2"/>
        <v>264</v>
      </c>
      <c r="B265" s="17" t="s">
        <v>306</v>
      </c>
      <c r="C265" s="18" t="s">
        <v>312</v>
      </c>
      <c r="D265" s="19">
        <v>19.585666666666665</v>
      </c>
      <c r="E265" s="16">
        <v>722.525625804901</v>
      </c>
      <c r="F265" s="16">
        <v>3023.0472183677057</v>
      </c>
      <c r="G265" s="19" t="s">
        <v>45</v>
      </c>
      <c r="H265" s="19">
        <v>81.73366666666665</v>
      </c>
      <c r="I265" s="16" t="s">
        <v>44</v>
      </c>
      <c r="J265" s="19">
        <v>0.0</v>
      </c>
      <c r="K265" s="19" t="s">
        <v>44</v>
      </c>
      <c r="L265" s="19">
        <v>0.16066666666666665</v>
      </c>
      <c r="M265" s="26">
        <v>2.597</v>
      </c>
      <c r="N265" s="26">
        <v>0.543</v>
      </c>
      <c r="O265" s="24" t="s">
        <v>45</v>
      </c>
      <c r="P265" s="26">
        <v>3.749</v>
      </c>
      <c r="Q265" s="27">
        <v>0.05266666666666667</v>
      </c>
      <c r="R265" s="26">
        <v>77.891</v>
      </c>
      <c r="S265" s="26">
        <v>1.7696666666666667</v>
      </c>
      <c r="T265" s="24" t="s">
        <v>45</v>
      </c>
      <c r="U265" s="27" t="s">
        <v>45</v>
      </c>
      <c r="V265" s="26">
        <v>534.3766666666667</v>
      </c>
      <c r="W265" s="26"/>
      <c r="X265" s="26"/>
      <c r="Y265" s="20" t="s">
        <v>45</v>
      </c>
      <c r="Z265" s="20" t="s">
        <v>45</v>
      </c>
      <c r="AA265" s="20" t="s">
        <v>45</v>
      </c>
      <c r="AB265" s="24" t="s">
        <v>45</v>
      </c>
      <c r="AC265" s="27" t="s">
        <v>45</v>
      </c>
    </row>
    <row r="266">
      <c r="A266" s="21">
        <f t="shared" si="2"/>
        <v>265</v>
      </c>
      <c r="B266" s="17" t="s">
        <v>306</v>
      </c>
      <c r="C266" s="18" t="s">
        <v>313</v>
      </c>
      <c r="D266" s="19">
        <v>31.968999999999998</v>
      </c>
      <c r="E266" s="16">
        <v>594.4516933333332</v>
      </c>
      <c r="F266" s="16">
        <v>2487.185884906666</v>
      </c>
      <c r="G266" s="19" t="s">
        <v>45</v>
      </c>
      <c r="H266" s="19">
        <v>67.24566666666665</v>
      </c>
      <c r="I266" s="16" t="s">
        <v>44</v>
      </c>
      <c r="J266" s="19">
        <v>0.0</v>
      </c>
      <c r="K266" s="19" t="s">
        <v>44</v>
      </c>
      <c r="L266" s="19">
        <v>1.2496666666666665</v>
      </c>
      <c r="M266" s="26">
        <v>4.543333333333333</v>
      </c>
      <c r="N266" s="26">
        <v>1.2336666666666667</v>
      </c>
      <c r="O266" s="24" t="s">
        <v>45</v>
      </c>
      <c r="P266" s="26">
        <v>5.965333333333334</v>
      </c>
      <c r="Q266" s="27" t="s">
        <v>45</v>
      </c>
      <c r="R266" s="26">
        <v>560.7976666666667</v>
      </c>
      <c r="S266" s="26">
        <v>14.711333333333334</v>
      </c>
      <c r="T266" s="24" t="s">
        <v>45</v>
      </c>
      <c r="U266" s="27" t="s">
        <v>45</v>
      </c>
      <c r="V266" s="26">
        <v>385.3866666666667</v>
      </c>
      <c r="W266" s="26"/>
      <c r="X266" s="26"/>
      <c r="Y266" s="24" t="s">
        <v>45</v>
      </c>
      <c r="Z266" s="24" t="s">
        <v>45</v>
      </c>
      <c r="AA266" s="24" t="s">
        <v>45</v>
      </c>
      <c r="AB266" s="24" t="s">
        <v>45</v>
      </c>
      <c r="AC266" s="27" t="s">
        <v>45</v>
      </c>
    </row>
    <row r="267">
      <c r="A267" s="21">
        <f t="shared" si="2"/>
        <v>266</v>
      </c>
      <c r="B267" s="17" t="s">
        <v>306</v>
      </c>
      <c r="C267" s="18" t="s">
        <v>314</v>
      </c>
      <c r="D267" s="19">
        <v>33.37</v>
      </c>
      <c r="E267" s="16">
        <v>593.1374902381897</v>
      </c>
      <c r="F267" s="16">
        <v>2481.6872591565857</v>
      </c>
      <c r="G267" s="19" t="s">
        <v>45</v>
      </c>
      <c r="H267" s="19">
        <v>67.097</v>
      </c>
      <c r="I267" s="16" t="s">
        <v>44</v>
      </c>
      <c r="J267" s="19">
        <v>0.0</v>
      </c>
      <c r="K267" s="19" t="s">
        <v>44</v>
      </c>
      <c r="L267" s="19">
        <v>0.09600000000000002</v>
      </c>
      <c r="M267" s="26">
        <v>4.963666666666667</v>
      </c>
      <c r="N267" s="26">
        <v>1.1493333333333335</v>
      </c>
      <c r="O267" s="24" t="s">
        <v>45</v>
      </c>
      <c r="P267" s="26">
        <v>7.161333333333334</v>
      </c>
      <c r="Q267" s="27">
        <v>0.07666666666666667</v>
      </c>
      <c r="R267" s="26">
        <v>33.19433333333333</v>
      </c>
      <c r="S267" s="26">
        <v>4.73</v>
      </c>
      <c r="T267" s="24" t="s">
        <v>45</v>
      </c>
      <c r="U267" s="27" t="s">
        <v>45</v>
      </c>
      <c r="V267" s="26">
        <v>245.1</v>
      </c>
      <c r="W267" s="26"/>
      <c r="X267" s="26"/>
      <c r="Y267" s="20" t="s">
        <v>45</v>
      </c>
      <c r="Z267" s="20" t="s">
        <v>45</v>
      </c>
      <c r="AA267" s="20" t="s">
        <v>45</v>
      </c>
      <c r="AB267" s="24" t="s">
        <v>45</v>
      </c>
      <c r="AC267" s="27" t="s">
        <v>45</v>
      </c>
    </row>
    <row r="268">
      <c r="A268" s="21">
        <f t="shared" si="2"/>
        <v>267</v>
      </c>
      <c r="B268" s="17" t="s">
        <v>306</v>
      </c>
      <c r="C268" s="18" t="s">
        <v>315</v>
      </c>
      <c r="D268" s="19" t="s">
        <v>44</v>
      </c>
      <c r="E268" s="16">
        <v>884.0</v>
      </c>
      <c r="F268" s="16">
        <v>3698.656</v>
      </c>
      <c r="G268" s="19" t="s">
        <v>44</v>
      </c>
      <c r="H268" s="19">
        <v>100.0</v>
      </c>
      <c r="I268" s="16" t="s">
        <v>44</v>
      </c>
      <c r="J268" s="19" t="s">
        <v>44</v>
      </c>
      <c r="K268" s="19" t="s">
        <v>44</v>
      </c>
      <c r="L268" s="19"/>
      <c r="M268" s="16"/>
      <c r="N268" s="16"/>
      <c r="O268" s="20"/>
      <c r="P268" s="16"/>
      <c r="Q268" s="19"/>
      <c r="R268" s="16"/>
      <c r="S268" s="16"/>
      <c r="T268" s="20"/>
      <c r="U268" s="19"/>
      <c r="V268" s="16" t="s">
        <v>44</v>
      </c>
      <c r="W268" s="16"/>
      <c r="X268" s="16"/>
      <c r="Y268" s="20"/>
      <c r="Z268" s="20"/>
      <c r="AA268" s="20"/>
      <c r="AB268" s="20"/>
      <c r="AC268" s="19"/>
    </row>
    <row r="269">
      <c r="A269" s="21">
        <f t="shared" si="2"/>
        <v>268</v>
      </c>
      <c r="B269" s="17" t="s">
        <v>306</v>
      </c>
      <c r="C269" s="18" t="s">
        <v>316</v>
      </c>
      <c r="D269" s="19" t="s">
        <v>44</v>
      </c>
      <c r="E269" s="16">
        <v>884.0</v>
      </c>
      <c r="F269" s="16">
        <v>3698.656</v>
      </c>
      <c r="G269" s="19" t="s">
        <v>44</v>
      </c>
      <c r="H269" s="19">
        <v>100.0</v>
      </c>
      <c r="I269" s="16" t="s">
        <v>44</v>
      </c>
      <c r="J269" s="19" t="s">
        <v>44</v>
      </c>
      <c r="K269" s="19" t="s">
        <v>44</v>
      </c>
      <c r="L269" s="19"/>
      <c r="M269" s="16"/>
      <c r="N269" s="16"/>
      <c r="O269" s="20"/>
      <c r="P269" s="16"/>
      <c r="Q269" s="19"/>
      <c r="R269" s="16"/>
      <c r="S269" s="16"/>
      <c r="T269" s="20"/>
      <c r="U269" s="19"/>
      <c r="V269" s="16" t="s">
        <v>44</v>
      </c>
      <c r="W269" s="16"/>
      <c r="X269" s="16"/>
      <c r="Y269" s="20"/>
      <c r="Z269" s="20"/>
      <c r="AA269" s="20"/>
      <c r="AB269" s="20"/>
      <c r="AC269" s="19"/>
    </row>
    <row r="270">
      <c r="A270" s="21">
        <f t="shared" si="2"/>
        <v>269</v>
      </c>
      <c r="B270" s="17" t="s">
        <v>306</v>
      </c>
      <c r="C270" s="18" t="s">
        <v>317</v>
      </c>
      <c r="D270" s="19" t="s">
        <v>44</v>
      </c>
      <c r="E270" s="16">
        <v>884.0</v>
      </c>
      <c r="F270" s="16">
        <v>3698.656</v>
      </c>
      <c r="G270" s="19" t="s">
        <v>44</v>
      </c>
      <c r="H270" s="19">
        <v>100.0</v>
      </c>
      <c r="I270" s="16" t="s">
        <v>44</v>
      </c>
      <c r="J270" s="19" t="s">
        <v>44</v>
      </c>
      <c r="K270" s="19" t="s">
        <v>44</v>
      </c>
      <c r="L270" s="19"/>
      <c r="M270" s="16"/>
      <c r="N270" s="16"/>
      <c r="O270" s="20"/>
      <c r="P270" s="16"/>
      <c r="Q270" s="19"/>
      <c r="R270" s="16"/>
      <c r="S270" s="16"/>
      <c r="T270" s="20"/>
      <c r="U270" s="19"/>
      <c r="V270" s="16" t="s">
        <v>44</v>
      </c>
      <c r="W270" s="16"/>
      <c r="X270" s="16"/>
      <c r="Y270" s="20"/>
      <c r="Z270" s="20"/>
      <c r="AA270" s="20"/>
      <c r="AB270" s="20"/>
      <c r="AC270" s="19"/>
    </row>
    <row r="271">
      <c r="A271" s="21">
        <f t="shared" si="2"/>
        <v>270</v>
      </c>
      <c r="B271" s="17" t="s">
        <v>306</v>
      </c>
      <c r="C271" s="18" t="s">
        <v>318</v>
      </c>
      <c r="D271" s="19" t="s">
        <v>44</v>
      </c>
      <c r="E271" s="16">
        <v>884.0</v>
      </c>
      <c r="F271" s="16">
        <v>3698.656</v>
      </c>
      <c r="G271" s="19" t="s">
        <v>44</v>
      </c>
      <c r="H271" s="19">
        <v>100.0</v>
      </c>
      <c r="I271" s="16" t="s">
        <v>44</v>
      </c>
      <c r="J271" s="19" t="s">
        <v>44</v>
      </c>
      <c r="K271" s="19" t="s">
        <v>44</v>
      </c>
      <c r="L271" s="19"/>
      <c r="M271" s="16"/>
      <c r="N271" s="16"/>
      <c r="O271" s="20"/>
      <c r="P271" s="16"/>
      <c r="Q271" s="19"/>
      <c r="R271" s="16"/>
      <c r="S271" s="16"/>
      <c r="T271" s="20"/>
      <c r="U271" s="19"/>
      <c r="V271" s="16" t="s">
        <v>44</v>
      </c>
      <c r="W271" s="16"/>
      <c r="X271" s="16"/>
      <c r="Y271" s="20"/>
      <c r="Z271" s="20"/>
      <c r="AA271" s="20"/>
      <c r="AB271" s="20"/>
      <c r="AC271" s="19"/>
    </row>
    <row r="272">
      <c r="A272" s="21">
        <f t="shared" si="2"/>
        <v>271</v>
      </c>
      <c r="B272" s="17" t="s">
        <v>306</v>
      </c>
      <c r="C272" s="18" t="s">
        <v>319</v>
      </c>
      <c r="D272" s="19" t="s">
        <v>44</v>
      </c>
      <c r="E272" s="16">
        <v>884.0</v>
      </c>
      <c r="F272" s="16">
        <v>3698.656</v>
      </c>
      <c r="G272" s="19" t="s">
        <v>44</v>
      </c>
      <c r="H272" s="19">
        <v>100.0</v>
      </c>
      <c r="I272" s="16" t="s">
        <v>44</v>
      </c>
      <c r="J272" s="19" t="s">
        <v>44</v>
      </c>
      <c r="K272" s="19" t="s">
        <v>44</v>
      </c>
      <c r="L272" s="19"/>
      <c r="M272" s="16"/>
      <c r="N272" s="16"/>
      <c r="O272" s="20"/>
      <c r="P272" s="16"/>
      <c r="Q272" s="19"/>
      <c r="R272" s="16"/>
      <c r="S272" s="16"/>
      <c r="T272" s="20"/>
      <c r="U272" s="19"/>
      <c r="V272" s="16" t="s">
        <v>44</v>
      </c>
      <c r="W272" s="16"/>
      <c r="X272" s="16"/>
      <c r="Y272" s="20"/>
      <c r="Z272" s="20"/>
      <c r="AA272" s="20"/>
      <c r="AB272" s="20"/>
      <c r="AC272" s="19"/>
    </row>
    <row r="273">
      <c r="A273" s="21">
        <f t="shared" si="2"/>
        <v>272</v>
      </c>
      <c r="B273" s="17" t="s">
        <v>306</v>
      </c>
      <c r="C273" s="18" t="s">
        <v>320</v>
      </c>
      <c r="D273" s="19" t="s">
        <v>44</v>
      </c>
      <c r="E273" s="16">
        <v>884.0</v>
      </c>
      <c r="F273" s="16">
        <v>3698.6560638427736</v>
      </c>
      <c r="G273" s="19" t="s">
        <v>44</v>
      </c>
      <c r="H273" s="19">
        <v>100.0</v>
      </c>
      <c r="I273" s="16" t="s">
        <v>44</v>
      </c>
      <c r="J273" s="19" t="s">
        <v>44</v>
      </c>
      <c r="K273" s="19" t="s">
        <v>44</v>
      </c>
      <c r="L273" s="19"/>
      <c r="M273" s="16"/>
      <c r="N273" s="16"/>
      <c r="O273" s="20"/>
      <c r="P273" s="16"/>
      <c r="Q273" s="19"/>
      <c r="R273" s="16"/>
      <c r="S273" s="16"/>
      <c r="T273" s="20"/>
      <c r="U273" s="19"/>
      <c r="V273" s="16" t="s">
        <v>44</v>
      </c>
      <c r="W273" s="16"/>
      <c r="X273" s="16"/>
      <c r="Y273" s="20"/>
      <c r="Z273" s="20"/>
      <c r="AA273" s="20"/>
      <c r="AB273" s="20"/>
      <c r="AC273" s="19"/>
    </row>
    <row r="274">
      <c r="A274" s="37">
        <f t="shared" si="2"/>
        <v>273</v>
      </c>
      <c r="B274" s="47" t="s">
        <v>321</v>
      </c>
      <c r="C274" s="29" t="s">
        <v>322</v>
      </c>
      <c r="D274" s="30">
        <v>74.32233333333333</v>
      </c>
      <c r="E274" s="16">
        <v>111.6155034511884</v>
      </c>
      <c r="F274" s="16">
        <v>466.99926643977227</v>
      </c>
      <c r="G274" s="19">
        <v>23.525</v>
      </c>
      <c r="H274" s="30">
        <v>1.2376666666666667</v>
      </c>
      <c r="I274" s="31">
        <v>102.79866666666668</v>
      </c>
      <c r="J274" s="19">
        <v>0.0</v>
      </c>
      <c r="K274" s="36" t="s">
        <v>44</v>
      </c>
      <c r="L274" s="30">
        <v>1.6483333333333334</v>
      </c>
      <c r="M274" s="31">
        <v>22.607000000000003</v>
      </c>
      <c r="N274" s="31">
        <v>20.245666666666665</v>
      </c>
      <c r="O274" s="32" t="s">
        <v>45</v>
      </c>
      <c r="P274" s="31">
        <v>337.8573333333333</v>
      </c>
      <c r="Q274" s="30">
        <v>0.5259999999999999</v>
      </c>
      <c r="R274" s="31">
        <v>334.3913333333333</v>
      </c>
      <c r="S274" s="31">
        <v>155.636</v>
      </c>
      <c r="T274" s="32">
        <v>0.034</v>
      </c>
      <c r="U274" s="30">
        <v>0.5133333333333333</v>
      </c>
      <c r="V274" s="31" t="s">
        <v>45</v>
      </c>
      <c r="W274" s="31" t="s">
        <v>45</v>
      </c>
      <c r="X274" s="31" t="s">
        <v>45</v>
      </c>
      <c r="Y274" s="32" t="s">
        <v>45</v>
      </c>
      <c r="Z274" s="32" t="s">
        <v>45</v>
      </c>
      <c r="AA274" s="32" t="s">
        <v>45</v>
      </c>
      <c r="AB274" s="32">
        <v>0.4366666666666667</v>
      </c>
      <c r="AC274" s="36"/>
    </row>
    <row r="275">
      <c r="A275" s="37">
        <f t="shared" si="2"/>
        <v>274</v>
      </c>
      <c r="B275" s="47" t="s">
        <v>321</v>
      </c>
      <c r="C275" s="29" t="s">
        <v>323</v>
      </c>
      <c r="D275" s="30">
        <v>79.73366666666666</v>
      </c>
      <c r="E275" s="16">
        <v>91.10354839555423</v>
      </c>
      <c r="F275" s="16">
        <v>381.1772464869989</v>
      </c>
      <c r="G275" s="19">
        <v>19.34583333333333</v>
      </c>
      <c r="H275" s="30">
        <v>0.9420000000000001</v>
      </c>
      <c r="I275" s="31">
        <v>86.86033333333334</v>
      </c>
      <c r="J275" s="19">
        <v>0.0</v>
      </c>
      <c r="K275" s="36" t="s">
        <v>44</v>
      </c>
      <c r="L275" s="30">
        <v>0.8893333333333334</v>
      </c>
      <c r="M275" s="31">
        <v>16.73333333333333</v>
      </c>
      <c r="N275" s="31">
        <v>15.742333333333335</v>
      </c>
      <c r="O275" s="32" t="s">
        <v>45</v>
      </c>
      <c r="P275" s="31">
        <v>350.69733333333335</v>
      </c>
      <c r="Q275" s="30">
        <v>0.3273333333333333</v>
      </c>
      <c r="R275" s="31">
        <v>189.33766666666665</v>
      </c>
      <c r="S275" s="31">
        <v>145.67033333333333</v>
      </c>
      <c r="T275" s="32">
        <v>0.027333333333333334</v>
      </c>
      <c r="U275" s="30">
        <v>0.435</v>
      </c>
      <c r="V275" s="31" t="s">
        <v>45</v>
      </c>
      <c r="W275" s="31" t="s">
        <v>45</v>
      </c>
      <c r="X275" s="31" t="s">
        <v>45</v>
      </c>
      <c r="Y275" s="32" t="s">
        <v>45</v>
      </c>
      <c r="Z275" s="32" t="s">
        <v>45</v>
      </c>
      <c r="AA275" s="32" t="s">
        <v>45</v>
      </c>
      <c r="AB275" s="32" t="s">
        <v>45</v>
      </c>
      <c r="AC275" s="36"/>
    </row>
    <row r="276">
      <c r="A276" s="21">
        <f t="shared" si="2"/>
        <v>275</v>
      </c>
      <c r="B276" s="47" t="s">
        <v>321</v>
      </c>
      <c r="C276" s="18" t="s">
        <v>324</v>
      </c>
      <c r="D276" s="19">
        <v>86.41666666666667</v>
      </c>
      <c r="E276" s="16">
        <v>59.11303324858347</v>
      </c>
      <c r="F276" s="16">
        <v>247.32893111207323</v>
      </c>
      <c r="G276" s="19">
        <v>13.083333333333332</v>
      </c>
      <c r="H276" s="19">
        <v>0.36</v>
      </c>
      <c r="I276" s="26">
        <v>31.406666666666666</v>
      </c>
      <c r="J276" s="19">
        <v>0.0</v>
      </c>
      <c r="K276" s="19" t="s">
        <v>44</v>
      </c>
      <c r="L276" s="19">
        <v>0.63</v>
      </c>
      <c r="M276" s="16">
        <v>10.174666666666667</v>
      </c>
      <c r="N276" s="16">
        <v>14.497333333333335</v>
      </c>
      <c r="O276" s="20">
        <v>0.005333333333333333</v>
      </c>
      <c r="P276" s="16">
        <v>90.54</v>
      </c>
      <c r="Q276" s="19">
        <v>0.106</v>
      </c>
      <c r="R276" s="16">
        <v>78.515</v>
      </c>
      <c r="S276" s="16">
        <v>148.35133333333332</v>
      </c>
      <c r="T276" s="20">
        <v>0.13533333333333333</v>
      </c>
      <c r="U276" s="19">
        <v>0.3906666666666667</v>
      </c>
      <c r="V276" s="31" t="s">
        <v>45</v>
      </c>
      <c r="W276" s="31" t="s">
        <v>45</v>
      </c>
      <c r="X276" s="31" t="s">
        <v>45</v>
      </c>
      <c r="Y276" s="20">
        <v>0.036666666666666674</v>
      </c>
      <c r="Z276" s="20" t="s">
        <v>45</v>
      </c>
      <c r="AA276" s="20" t="s">
        <v>45</v>
      </c>
      <c r="AB276" s="20">
        <v>4.6</v>
      </c>
      <c r="AC276" s="19"/>
    </row>
    <row r="277">
      <c r="A277" s="21">
        <f t="shared" si="2"/>
        <v>276</v>
      </c>
      <c r="B277" s="47" t="s">
        <v>321</v>
      </c>
      <c r="C277" s="29" t="s">
        <v>325</v>
      </c>
      <c r="D277" s="30">
        <v>70.957</v>
      </c>
      <c r="E277" s="16">
        <v>129.6435259028673</v>
      </c>
      <c r="F277" s="16">
        <v>542.4285123775968</v>
      </c>
      <c r="G277" s="19">
        <v>27.610416666666666</v>
      </c>
      <c r="H277" s="30">
        <v>1.3023333333333333</v>
      </c>
      <c r="I277" s="31">
        <v>135.853</v>
      </c>
      <c r="J277" s="19">
        <v>0.0</v>
      </c>
      <c r="K277" s="36" t="s">
        <v>44</v>
      </c>
      <c r="L277" s="30">
        <v>1.59</v>
      </c>
      <c r="M277" s="31">
        <v>20.173666666666666</v>
      </c>
      <c r="N277" s="31">
        <v>22.111666666666668</v>
      </c>
      <c r="O277" s="32" t="s">
        <v>45</v>
      </c>
      <c r="P277" s="31">
        <v>581.1343333333333</v>
      </c>
      <c r="Q277" s="30">
        <v>0.329</v>
      </c>
      <c r="R277" s="31">
        <v>305.09366666666665</v>
      </c>
      <c r="S277" s="31">
        <v>278.63900000000007</v>
      </c>
      <c r="T277" s="32" t="s">
        <v>45</v>
      </c>
      <c r="U277" s="30">
        <v>0.4383333333333333</v>
      </c>
      <c r="V277" s="31">
        <v>5.6866666666666665</v>
      </c>
      <c r="W277" s="31">
        <v>5.6866666666666665</v>
      </c>
      <c r="X277" s="31">
        <v>5.6866666666666665</v>
      </c>
      <c r="Y277" s="32">
        <v>0.03</v>
      </c>
      <c r="Z277" s="32" t="s">
        <v>45</v>
      </c>
      <c r="AA277" s="32" t="s">
        <v>45</v>
      </c>
      <c r="AB277" s="32">
        <v>0.4366666666666667</v>
      </c>
      <c r="AC277" s="36"/>
    </row>
    <row r="278">
      <c r="A278" s="21">
        <f t="shared" si="2"/>
        <v>277</v>
      </c>
      <c r="B278" s="47" t="s">
        <v>321</v>
      </c>
      <c r="C278" s="18" t="s">
        <v>326</v>
      </c>
      <c r="D278" s="19">
        <v>64.5</v>
      </c>
      <c r="E278" s="16">
        <v>165.91056057890256</v>
      </c>
      <c r="F278" s="16">
        <v>694.1697854621283</v>
      </c>
      <c r="G278" s="19">
        <v>26.1875</v>
      </c>
      <c r="H278" s="19">
        <v>5.996666666666666</v>
      </c>
      <c r="I278" s="16">
        <v>52.93866666666667</v>
      </c>
      <c r="J278" s="19">
        <v>0.0</v>
      </c>
      <c r="K278" s="19" t="s">
        <v>44</v>
      </c>
      <c r="L278" s="19">
        <v>1.53</v>
      </c>
      <c r="M278" s="16">
        <v>6.516</v>
      </c>
      <c r="N278" s="16">
        <v>29.481499999999997</v>
      </c>
      <c r="O278" s="20" t="s">
        <v>45</v>
      </c>
      <c r="P278" s="16">
        <v>211.00799999999998</v>
      </c>
      <c r="Q278" s="19">
        <v>1.22975</v>
      </c>
      <c r="R278" s="16">
        <v>362.1465</v>
      </c>
      <c r="S278" s="16">
        <v>279.86449999999996</v>
      </c>
      <c r="T278" s="20">
        <v>0.03775</v>
      </c>
      <c r="U278" s="19">
        <v>0.5882499999999999</v>
      </c>
      <c r="V278" s="16" t="s">
        <v>45</v>
      </c>
      <c r="W278" s="16" t="s">
        <v>45</v>
      </c>
      <c r="X278" s="16" t="s">
        <v>45</v>
      </c>
      <c r="Y278" s="20">
        <v>0.15333333333333332</v>
      </c>
      <c r="Z278" s="20">
        <v>0.03</v>
      </c>
      <c r="AA278" s="20" t="s">
        <v>45</v>
      </c>
      <c r="AB278" s="20">
        <v>3.1666666666666665</v>
      </c>
      <c r="AC278" s="19"/>
    </row>
    <row r="279">
      <c r="A279" s="21">
        <f t="shared" si="2"/>
        <v>278</v>
      </c>
      <c r="B279" s="47" t="s">
        <v>321</v>
      </c>
      <c r="C279" s="18" t="s">
        <v>327</v>
      </c>
      <c r="D279" s="19">
        <v>73.05333333333333</v>
      </c>
      <c r="E279" s="16">
        <v>117.50099999999998</v>
      </c>
      <c r="F279" s="16">
        <v>491.6241839999999</v>
      </c>
      <c r="G279" s="19">
        <v>25.68</v>
      </c>
      <c r="H279" s="22">
        <v>0.87</v>
      </c>
      <c r="I279" s="16">
        <v>47.8</v>
      </c>
      <c r="J279" s="19">
        <v>0.0</v>
      </c>
      <c r="K279" s="19" t="s">
        <v>44</v>
      </c>
      <c r="L279" s="22">
        <v>1.3066666666666669</v>
      </c>
      <c r="M279" s="16">
        <v>6.69</v>
      </c>
      <c r="N279" s="16">
        <v>32.22666666666667</v>
      </c>
      <c r="O279" s="35" t="s">
        <v>45</v>
      </c>
      <c r="P279" s="16">
        <v>253.85666666666665</v>
      </c>
      <c r="Q279" s="19">
        <v>1.2733333333333332</v>
      </c>
      <c r="R279" s="16">
        <v>30.30333333333333</v>
      </c>
      <c r="S279" s="28">
        <v>307.7633333333333</v>
      </c>
      <c r="T279" s="35">
        <v>0.08666666666666667</v>
      </c>
      <c r="U279" s="22">
        <v>0.4</v>
      </c>
      <c r="V279" s="28">
        <v>20.303333333333335</v>
      </c>
      <c r="W279" s="28">
        <v>20.303333333333335</v>
      </c>
      <c r="X279" s="28">
        <v>20.0</v>
      </c>
      <c r="Y279" s="35" t="s">
        <v>45</v>
      </c>
      <c r="Z279" s="35">
        <v>0.04</v>
      </c>
      <c r="AA279" s="35" t="s">
        <v>45</v>
      </c>
      <c r="AB279" s="35">
        <v>5.94</v>
      </c>
      <c r="AC279" s="19"/>
    </row>
    <row r="280">
      <c r="A280" s="21">
        <f t="shared" si="2"/>
        <v>279</v>
      </c>
      <c r="B280" s="47" t="s">
        <v>321</v>
      </c>
      <c r="C280" s="18" t="s">
        <v>328</v>
      </c>
      <c r="D280" s="19">
        <v>47.88666666666666</v>
      </c>
      <c r="E280" s="16">
        <v>135.89296666666664</v>
      </c>
      <c r="F280" s="16">
        <v>568.5761725333332</v>
      </c>
      <c r="G280" s="19">
        <v>29.036666666666665</v>
      </c>
      <c r="H280" s="22">
        <v>1.32</v>
      </c>
      <c r="I280" s="16">
        <v>138.88</v>
      </c>
      <c r="J280" s="19">
        <v>0.0</v>
      </c>
      <c r="K280" s="19" t="s">
        <v>44</v>
      </c>
      <c r="L280" s="22">
        <v>22.5</v>
      </c>
      <c r="M280" s="16">
        <v>156.96666666666667</v>
      </c>
      <c r="N280" s="16">
        <v>49.473333333333336</v>
      </c>
      <c r="O280" s="20">
        <v>0.025333333333333333</v>
      </c>
      <c r="P280" s="16">
        <v>186.20666666666668</v>
      </c>
      <c r="Q280" s="19">
        <v>0.8533333333333334</v>
      </c>
      <c r="R280" s="16">
        <v>13585.056666666665</v>
      </c>
      <c r="S280" s="28">
        <v>433.8966666666667</v>
      </c>
      <c r="T280" s="35">
        <v>0.09333333333333332</v>
      </c>
      <c r="U280" s="22">
        <v>0.67</v>
      </c>
      <c r="V280" s="28" t="s">
        <v>45</v>
      </c>
      <c r="W280" s="28" t="s">
        <v>45</v>
      </c>
      <c r="X280" s="28" t="s">
        <v>45</v>
      </c>
      <c r="Y280" s="35" t="s">
        <v>45</v>
      </c>
      <c r="Z280" s="35">
        <v>0.21</v>
      </c>
      <c r="AA280" s="35" t="s">
        <v>45</v>
      </c>
      <c r="AB280" s="35" t="s">
        <v>1</v>
      </c>
      <c r="AC280" s="19"/>
    </row>
    <row r="281">
      <c r="A281" s="21">
        <f t="shared" si="2"/>
        <v>280</v>
      </c>
      <c r="B281" s="47" t="s">
        <v>321</v>
      </c>
      <c r="C281" s="18" t="s">
        <v>329</v>
      </c>
      <c r="D281" s="19">
        <v>65.90899999999999</v>
      </c>
      <c r="E281" s="16">
        <v>139.66070105353995</v>
      </c>
      <c r="F281" s="16">
        <v>584.3403732080112</v>
      </c>
      <c r="G281" s="19">
        <v>23.979166666666664</v>
      </c>
      <c r="H281" s="19">
        <v>3.606666666666667</v>
      </c>
      <c r="I281" s="16">
        <v>111.96833333333332</v>
      </c>
      <c r="J281" s="19">
        <v>1.2241666666666786</v>
      </c>
      <c r="K281" s="19" t="s">
        <v>1</v>
      </c>
      <c r="L281" s="19">
        <v>5.281</v>
      </c>
      <c r="M281" s="16">
        <v>59.12366666666666</v>
      </c>
      <c r="N281" s="16">
        <v>15.0565</v>
      </c>
      <c r="O281" s="20" t="s">
        <v>45</v>
      </c>
      <c r="P281" s="16">
        <v>51.342333333333336</v>
      </c>
      <c r="Q281" s="19">
        <v>0.15266666666666664</v>
      </c>
      <c r="R281" s="16">
        <v>1256.2766666666666</v>
      </c>
      <c r="S281" s="16">
        <v>50.22466666666667</v>
      </c>
      <c r="T281" s="20">
        <v>0.043333333333333335</v>
      </c>
      <c r="U281" s="19">
        <v>0.556</v>
      </c>
      <c r="V281" s="16" t="s">
        <v>45</v>
      </c>
      <c r="W281" s="16" t="s">
        <v>45</v>
      </c>
      <c r="X281" s="16" t="s">
        <v>45</v>
      </c>
      <c r="Y281" s="20">
        <v>0.03333333333333333</v>
      </c>
      <c r="Z281" s="20">
        <v>0.05</v>
      </c>
      <c r="AA281" s="20" t="s">
        <v>45</v>
      </c>
      <c r="AB281" s="20">
        <v>5.166666666666667</v>
      </c>
      <c r="AC281" s="19" t="s">
        <v>45</v>
      </c>
    </row>
    <row r="282">
      <c r="A282" s="37">
        <f t="shared" si="2"/>
        <v>281</v>
      </c>
      <c r="B282" s="47" t="s">
        <v>321</v>
      </c>
      <c r="C282" s="29" t="s">
        <v>330</v>
      </c>
      <c r="D282" s="30">
        <v>60.623333333333335</v>
      </c>
      <c r="E282" s="16">
        <v>208.33274372597532</v>
      </c>
      <c r="F282" s="16">
        <v>871.6641997494808</v>
      </c>
      <c r="G282" s="19">
        <v>24.952083333333334</v>
      </c>
      <c r="H282" s="30">
        <v>9.954333333333333</v>
      </c>
      <c r="I282" s="31">
        <v>74.90733333333334</v>
      </c>
      <c r="J282" s="19">
        <v>3.100583333333332</v>
      </c>
      <c r="K282" s="30">
        <v>0.5366666666666667</v>
      </c>
      <c r="L282" s="30">
        <v>1.3696666666666666</v>
      </c>
      <c r="M282" s="31">
        <v>30.441999999999997</v>
      </c>
      <c r="N282" s="31">
        <v>25.507</v>
      </c>
      <c r="O282" s="32">
        <v>0.06233333333333333</v>
      </c>
      <c r="P282" s="31">
        <v>461.56933333333336</v>
      </c>
      <c r="Q282" s="30">
        <v>0.9983333333333334</v>
      </c>
      <c r="R282" s="31">
        <v>160.03166666666667</v>
      </c>
      <c r="S282" s="31">
        <v>419.8903333333333</v>
      </c>
      <c r="T282" s="32" t="s">
        <v>45</v>
      </c>
      <c r="U282" s="30">
        <v>0.5540000000000002</v>
      </c>
      <c r="V282" s="31">
        <v>17.37666666666667</v>
      </c>
      <c r="W282" s="31">
        <v>17.37666666666667</v>
      </c>
      <c r="X282" s="31">
        <v>17.37666666666667</v>
      </c>
      <c r="Y282" s="32" t="s">
        <v>45</v>
      </c>
      <c r="Z282" s="32" t="s">
        <v>45</v>
      </c>
      <c r="AA282" s="32" t="s">
        <v>45</v>
      </c>
      <c r="AB282" s="32">
        <v>0.77</v>
      </c>
      <c r="AC282" s="36"/>
    </row>
    <row r="283">
      <c r="A283" s="21">
        <f t="shared" si="2"/>
        <v>282</v>
      </c>
      <c r="B283" s="47" t="s">
        <v>321</v>
      </c>
      <c r="C283" s="18" t="s">
        <v>331</v>
      </c>
      <c r="D283" s="19">
        <v>75.92833333333333</v>
      </c>
      <c r="E283" s="16">
        <v>116.01448068765795</v>
      </c>
      <c r="F283" s="16">
        <v>485.4045871971609</v>
      </c>
      <c r="G283" s="19">
        <v>25.589583333333326</v>
      </c>
      <c r="H283" s="19">
        <v>0.7479999999999999</v>
      </c>
      <c r="I283" s="16">
        <v>83.25</v>
      </c>
      <c r="J283" s="19">
        <v>0.0</v>
      </c>
      <c r="K283" s="19" t="s">
        <v>44</v>
      </c>
      <c r="L283" s="19">
        <v>1.18</v>
      </c>
      <c r="M283" s="16">
        <v>10.324666666666667</v>
      </c>
      <c r="N283" s="16">
        <v>21.122666666666667</v>
      </c>
      <c r="O283" s="20" t="s">
        <v>45</v>
      </c>
      <c r="P283" s="16">
        <v>203.712</v>
      </c>
      <c r="Q283" s="19">
        <v>0.317</v>
      </c>
      <c r="R283" s="16">
        <v>114.90533333333333</v>
      </c>
      <c r="S283" s="16">
        <v>248.64</v>
      </c>
      <c r="T283" s="20">
        <v>0.030333333333333334</v>
      </c>
      <c r="U283" s="19">
        <v>0.6056666666666666</v>
      </c>
      <c r="V283" s="16">
        <v>11.623333333333335</v>
      </c>
      <c r="W283" s="16">
        <v>11.623333333333335</v>
      </c>
      <c r="X283" s="16">
        <v>12.0</v>
      </c>
      <c r="Y283" s="20" t="s">
        <v>45</v>
      </c>
      <c r="Z283" s="20">
        <v>0.04</v>
      </c>
      <c r="AA283" s="20" t="s">
        <v>45</v>
      </c>
      <c r="AB283" s="20">
        <v>9.766666666666667</v>
      </c>
      <c r="AC283" s="19"/>
    </row>
    <row r="284">
      <c r="A284" s="21">
        <f t="shared" si="2"/>
        <v>283</v>
      </c>
      <c r="B284" s="47" t="s">
        <v>321</v>
      </c>
      <c r="C284" s="18" t="s">
        <v>332</v>
      </c>
      <c r="D284" s="19">
        <v>81.37666666666667</v>
      </c>
      <c r="E284" s="16">
        <v>83.33302501956622</v>
      </c>
      <c r="F284" s="16">
        <v>348.6653766818651</v>
      </c>
      <c r="G284" s="19">
        <v>17.854166666666668</v>
      </c>
      <c r="H284" s="19">
        <v>0.7866666666666666</v>
      </c>
      <c r="I284" s="26">
        <v>36.12866666666667</v>
      </c>
      <c r="J284" s="19">
        <v>0.0</v>
      </c>
      <c r="K284" s="19" t="s">
        <v>44</v>
      </c>
      <c r="L284" s="19">
        <v>1.2433333333333334</v>
      </c>
      <c r="M284" s="16">
        <v>8.703666666666665</v>
      </c>
      <c r="N284" s="16">
        <v>19.299000000000003</v>
      </c>
      <c r="O284" s="20">
        <v>0.035333333333333335</v>
      </c>
      <c r="P284" s="16">
        <v>181.45366666666666</v>
      </c>
      <c r="Q284" s="19">
        <v>0.204</v>
      </c>
      <c r="R284" s="16">
        <v>176.02366666666668</v>
      </c>
      <c r="S284" s="16">
        <v>299.02399999999994</v>
      </c>
      <c r="T284" s="20">
        <v>0.128</v>
      </c>
      <c r="U284" s="19">
        <v>0.31666666666666665</v>
      </c>
      <c r="V284" s="16">
        <v>5.996666667</v>
      </c>
      <c r="W284" s="16">
        <v>5.996666667</v>
      </c>
      <c r="X284" s="16">
        <v>5.996666667</v>
      </c>
      <c r="Y284" s="20">
        <v>0.036666666666666674</v>
      </c>
      <c r="Z284" s="20" t="s">
        <v>45</v>
      </c>
      <c r="AA284" s="20" t="s">
        <v>45</v>
      </c>
      <c r="AB284" s="20">
        <v>1.31</v>
      </c>
      <c r="AC284" s="19"/>
    </row>
    <row r="285">
      <c r="A285" s="21">
        <f t="shared" si="2"/>
        <v>284</v>
      </c>
      <c r="B285" s="47" t="s">
        <v>321</v>
      </c>
      <c r="C285" s="18" t="s">
        <v>333</v>
      </c>
      <c r="D285" s="19">
        <v>78.707</v>
      </c>
      <c r="E285" s="16">
        <v>90.01368009630838</v>
      </c>
      <c r="F285" s="16">
        <v>376.61723752295427</v>
      </c>
      <c r="G285" s="19">
        <v>18.966666666666665</v>
      </c>
      <c r="H285" s="19">
        <v>1.0006666666666666</v>
      </c>
      <c r="I285" s="16">
        <v>240.8546666666667</v>
      </c>
      <c r="J285" s="19">
        <v>0.0</v>
      </c>
      <c r="K285" s="19" t="s">
        <v>44</v>
      </c>
      <c r="L285" s="19">
        <v>1.734333333333333</v>
      </c>
      <c r="M285" s="16">
        <v>89.74400000000001</v>
      </c>
      <c r="N285" s="16">
        <v>18.911583333333333</v>
      </c>
      <c r="O285" s="20">
        <v>0.057999999999999996</v>
      </c>
      <c r="P285" s="16">
        <v>265.85333333333335</v>
      </c>
      <c r="Q285" s="19">
        <v>1.2779999999999998</v>
      </c>
      <c r="R285" s="16">
        <v>366.55199999999996</v>
      </c>
      <c r="S285" s="16">
        <v>101.735</v>
      </c>
      <c r="T285" s="20">
        <v>0.16933333333333334</v>
      </c>
      <c r="U285" s="19">
        <v>1.2376666666666667</v>
      </c>
      <c r="V285" s="16" t="s">
        <v>45</v>
      </c>
      <c r="W285" s="16" t="s">
        <v>45</v>
      </c>
      <c r="X285" s="16" t="s">
        <v>45</v>
      </c>
      <c r="Y285" s="20" t="s">
        <v>45</v>
      </c>
      <c r="Z285" s="20" t="s">
        <v>45</v>
      </c>
      <c r="AA285" s="20" t="s">
        <v>45</v>
      </c>
      <c r="AB285" s="20">
        <v>1.0666666666666667</v>
      </c>
      <c r="AC285" s="19"/>
    </row>
    <row r="286">
      <c r="A286" s="21">
        <f t="shared" si="2"/>
        <v>285</v>
      </c>
      <c r="B286" s="47" t="s">
        <v>321</v>
      </c>
      <c r="C286" s="18" t="s">
        <v>334</v>
      </c>
      <c r="D286" s="19">
        <v>89.13366666666667</v>
      </c>
      <c r="E286" s="16">
        <v>47.18343670543035</v>
      </c>
      <c r="F286" s="16">
        <v>197.4154991755206</v>
      </c>
      <c r="G286" s="19">
        <v>9.991666666666667</v>
      </c>
      <c r="H286" s="19">
        <v>0.501</v>
      </c>
      <c r="I286" s="26">
        <v>123.98700000000001</v>
      </c>
      <c r="J286" s="19">
        <v>0.0</v>
      </c>
      <c r="K286" s="19" t="s">
        <v>44</v>
      </c>
      <c r="L286" s="19">
        <v>0.7973333333333334</v>
      </c>
      <c r="M286" s="16">
        <v>51.11633333333333</v>
      </c>
      <c r="N286" s="16">
        <v>27.367</v>
      </c>
      <c r="O286" s="20">
        <v>0.035333333333333335</v>
      </c>
      <c r="P286" s="16">
        <v>233.9225</v>
      </c>
      <c r="Q286" s="19">
        <v>0.6686666666666667</v>
      </c>
      <c r="R286" s="16">
        <v>201.128</v>
      </c>
      <c r="S286" s="16">
        <v>72.00533333333333</v>
      </c>
      <c r="T286" s="20">
        <v>0.11166666666666665</v>
      </c>
      <c r="U286" s="19">
        <v>0.7136666666666667</v>
      </c>
      <c r="V286" s="16">
        <v>20.0</v>
      </c>
      <c r="W286" s="16">
        <v>20.0</v>
      </c>
      <c r="X286" s="16">
        <v>20.0</v>
      </c>
      <c r="Y286" s="20" t="s">
        <v>45</v>
      </c>
      <c r="Z286" s="20" t="s">
        <v>45</v>
      </c>
      <c r="AA286" s="20" t="s">
        <v>45</v>
      </c>
      <c r="AB286" s="20" t="s">
        <v>45</v>
      </c>
      <c r="AC286" s="19"/>
    </row>
    <row r="287">
      <c r="A287" s="21">
        <f t="shared" si="2"/>
        <v>286</v>
      </c>
      <c r="B287" s="47" t="s">
        <v>321</v>
      </c>
      <c r="C287" s="41" t="s">
        <v>335</v>
      </c>
      <c r="D287" s="30">
        <v>61.03933333333333</v>
      </c>
      <c r="E287" s="16">
        <v>231.24615385087333</v>
      </c>
      <c r="F287" s="16">
        <v>967.5339077120541</v>
      </c>
      <c r="G287" s="19">
        <v>18.3875</v>
      </c>
      <c r="H287" s="30">
        <v>15.620333333333333</v>
      </c>
      <c r="I287" s="31">
        <v>283.13533333333334</v>
      </c>
      <c r="J287" s="19">
        <v>2.8798333333333326</v>
      </c>
      <c r="K287" s="36" t="s">
        <v>44</v>
      </c>
      <c r="L287" s="30">
        <v>2.073</v>
      </c>
      <c r="M287" s="31">
        <v>959.7013333333334</v>
      </c>
      <c r="N287" s="31">
        <v>73.97166666666666</v>
      </c>
      <c r="O287" s="32">
        <v>0.3793333333333333</v>
      </c>
      <c r="P287" s="31">
        <v>336.9893333333334</v>
      </c>
      <c r="Q287" s="30">
        <v>2.4389999999999996</v>
      </c>
      <c r="R287" s="31">
        <v>99.055</v>
      </c>
      <c r="S287" s="31">
        <v>106.77366666666667</v>
      </c>
      <c r="T287" s="32">
        <v>0.18766666666666665</v>
      </c>
      <c r="U287" s="30">
        <v>1.0979999999999999</v>
      </c>
      <c r="V287" s="31" t="s">
        <v>45</v>
      </c>
      <c r="W287" s="31" t="s">
        <v>45</v>
      </c>
      <c r="X287" s="31" t="s">
        <v>45</v>
      </c>
      <c r="Y287" s="32">
        <v>0.05333333333333334</v>
      </c>
      <c r="Z287" s="32" t="s">
        <v>45</v>
      </c>
      <c r="AA287" s="32" t="s">
        <v>45</v>
      </c>
      <c r="AB287" s="32">
        <v>0.35</v>
      </c>
      <c r="AC287" s="36"/>
    </row>
    <row r="288">
      <c r="A288" s="21">
        <f t="shared" si="2"/>
        <v>287</v>
      </c>
      <c r="B288" s="47" t="s">
        <v>321</v>
      </c>
      <c r="C288" s="18" t="s">
        <v>336</v>
      </c>
      <c r="D288" s="19">
        <v>76.99666666666667</v>
      </c>
      <c r="E288" s="16">
        <v>82.72150150783858</v>
      </c>
      <c r="F288" s="16">
        <v>346.10676230879665</v>
      </c>
      <c r="G288" s="19">
        <v>18.479166666666668</v>
      </c>
      <c r="H288" s="19">
        <v>0.423</v>
      </c>
      <c r="I288" s="16">
        <v>84.60533333333335</v>
      </c>
      <c r="J288" s="19">
        <v>0.0</v>
      </c>
      <c r="K288" s="19" t="s">
        <v>44</v>
      </c>
      <c r="L288" s="19">
        <v>3.5453333333333332</v>
      </c>
      <c r="M288" s="16">
        <v>357.1526666666667</v>
      </c>
      <c r="N288" s="16">
        <v>52.22533333333334</v>
      </c>
      <c r="O288" s="20">
        <v>0.07266666666666666</v>
      </c>
      <c r="P288" s="16">
        <v>153.68933333333334</v>
      </c>
      <c r="Q288" s="19">
        <v>2.861666666666667</v>
      </c>
      <c r="R288" s="16">
        <v>360.10566666666665</v>
      </c>
      <c r="S288" s="16">
        <v>185.8313333333333</v>
      </c>
      <c r="T288" s="20">
        <v>0.72</v>
      </c>
      <c r="U288" s="19">
        <v>5.65</v>
      </c>
      <c r="V288" s="31" t="s">
        <v>45</v>
      </c>
      <c r="W288" s="31" t="s">
        <v>45</v>
      </c>
      <c r="X288" s="31" t="s">
        <v>45</v>
      </c>
      <c r="Y288" s="20">
        <v>0.04</v>
      </c>
      <c r="Z288" s="20">
        <v>0.31</v>
      </c>
      <c r="AA288" s="20" t="s">
        <v>45</v>
      </c>
      <c r="AB288" s="20">
        <v>4.166666666666667</v>
      </c>
      <c r="AC288" s="19" t="s">
        <v>45</v>
      </c>
    </row>
    <row r="289">
      <c r="A289" s="21">
        <f t="shared" si="2"/>
        <v>288</v>
      </c>
      <c r="B289" s="47" t="s">
        <v>321</v>
      </c>
      <c r="C289" s="18" t="s">
        <v>337</v>
      </c>
      <c r="D289" s="19">
        <v>75.64333333333333</v>
      </c>
      <c r="E289" s="16">
        <v>128.1554</v>
      </c>
      <c r="F289" s="16">
        <v>536.2021936</v>
      </c>
      <c r="G289" s="19">
        <v>17.366666666666667</v>
      </c>
      <c r="H289" s="22">
        <v>5.986666666666667</v>
      </c>
      <c r="I289" s="16">
        <v>40.23</v>
      </c>
      <c r="J289" s="19">
        <v>-0.026666666666666172</v>
      </c>
      <c r="K289" s="19" t="s">
        <v>44</v>
      </c>
      <c r="L289" s="22">
        <v>1.03</v>
      </c>
      <c r="M289" s="16">
        <v>40.053333333333335</v>
      </c>
      <c r="N289" s="16">
        <v>22.766666666666666</v>
      </c>
      <c r="O289" s="35">
        <v>0.02</v>
      </c>
      <c r="P289" s="16">
        <v>190.07</v>
      </c>
      <c r="Q289" s="19">
        <v>0.5033333333333333</v>
      </c>
      <c r="R289" s="16">
        <v>47.01</v>
      </c>
      <c r="S289" s="28">
        <v>316.7366666666667</v>
      </c>
      <c r="T289" s="35">
        <v>0.03333333333333333</v>
      </c>
      <c r="U289" s="22">
        <v>0.4</v>
      </c>
      <c r="V289" s="31" t="s">
        <v>45</v>
      </c>
      <c r="W289" s="31" t="s">
        <v>45</v>
      </c>
      <c r="X289" s="31" t="s">
        <v>45</v>
      </c>
      <c r="Y289" s="35" t="s">
        <v>45</v>
      </c>
      <c r="Z289" s="35" t="s">
        <v>45</v>
      </c>
      <c r="AA289" s="35" t="s">
        <v>45</v>
      </c>
      <c r="AB289" s="35">
        <v>1.8733333333333333</v>
      </c>
      <c r="AC289" s="19"/>
    </row>
    <row r="290">
      <c r="A290" s="21">
        <f t="shared" si="2"/>
        <v>289</v>
      </c>
      <c r="B290" s="47" t="s">
        <v>321</v>
      </c>
      <c r="C290" s="41" t="s">
        <v>338</v>
      </c>
      <c r="D290" s="30">
        <v>59.92666666666667</v>
      </c>
      <c r="E290" s="16">
        <v>261.45243941056725</v>
      </c>
      <c r="F290" s="16">
        <v>1093.9170064938135</v>
      </c>
      <c r="G290" s="19">
        <v>19.897916666666667</v>
      </c>
      <c r="H290" s="30">
        <v>19.566333333333333</v>
      </c>
      <c r="I290" s="31">
        <v>80.09100000000001</v>
      </c>
      <c r="J290" s="19">
        <v>0.0</v>
      </c>
      <c r="K290" s="36" t="s">
        <v>44</v>
      </c>
      <c r="L290" s="30">
        <v>0.96</v>
      </c>
      <c r="M290" s="31">
        <v>22.304333333333332</v>
      </c>
      <c r="N290" s="31">
        <v>24.212</v>
      </c>
      <c r="O290" s="32">
        <v>0.013333333333333334</v>
      </c>
      <c r="P290" s="31">
        <v>220.64133333333334</v>
      </c>
      <c r="Q290" s="30">
        <v>0.9713333333333333</v>
      </c>
      <c r="R290" s="31">
        <v>40.425999999999995</v>
      </c>
      <c r="S290" s="31">
        <v>326.4973333333333</v>
      </c>
      <c r="T290" s="32">
        <v>0.03166666666666667</v>
      </c>
      <c r="U290" s="30">
        <v>0.7476666666666666</v>
      </c>
      <c r="V290" s="31" t="s">
        <v>45</v>
      </c>
      <c r="W290" s="31" t="s">
        <v>45</v>
      </c>
      <c r="X290" s="31" t="s">
        <v>45</v>
      </c>
      <c r="Y290" s="32">
        <v>0.13333333333333333</v>
      </c>
      <c r="Z290" s="32">
        <v>0.06</v>
      </c>
      <c r="AA290" s="32" t="s">
        <v>45</v>
      </c>
      <c r="AB290" s="32">
        <v>2.6966666666666668</v>
      </c>
      <c r="AC290" s="36"/>
    </row>
    <row r="291">
      <c r="A291" s="21">
        <f t="shared" si="2"/>
        <v>290</v>
      </c>
      <c r="B291" s="47" t="s">
        <v>321</v>
      </c>
      <c r="C291" s="41" t="s">
        <v>339</v>
      </c>
      <c r="D291" s="30">
        <v>64.562</v>
      </c>
      <c r="E291" s="16">
        <v>238.69610486733916</v>
      </c>
      <c r="F291" s="16">
        <v>998.704502764947</v>
      </c>
      <c r="G291" s="19">
        <v>20.13125</v>
      </c>
      <c r="H291" s="30">
        <v>16.933000000000003</v>
      </c>
      <c r="I291" s="31">
        <v>74.61733333333332</v>
      </c>
      <c r="J291" s="19">
        <v>0.0</v>
      </c>
      <c r="K291" s="36" t="s">
        <v>44</v>
      </c>
      <c r="L291" s="30">
        <v>0.8376666666666667</v>
      </c>
      <c r="M291" s="31">
        <v>64.68566666666666</v>
      </c>
      <c r="N291" s="31">
        <v>22.828999999999997</v>
      </c>
      <c r="O291" s="32">
        <v>0.021333333333333333</v>
      </c>
      <c r="P291" s="31">
        <v>185.265</v>
      </c>
      <c r="Q291" s="30">
        <v>0.6226666666666666</v>
      </c>
      <c r="R291" s="31">
        <v>37.16566666666667</v>
      </c>
      <c r="S291" s="31">
        <v>253.992</v>
      </c>
      <c r="T291" s="32">
        <v>0.052333333333333336</v>
      </c>
      <c r="U291" s="30">
        <v>0.9540000000000001</v>
      </c>
      <c r="V291" s="31" t="s">
        <v>45</v>
      </c>
      <c r="W291" s="31" t="s">
        <v>45</v>
      </c>
      <c r="X291" s="31" t="s">
        <v>45</v>
      </c>
      <c r="Y291" s="32" t="s">
        <v>45</v>
      </c>
      <c r="Z291" s="32" t="s">
        <v>45</v>
      </c>
      <c r="AA291" s="32" t="s">
        <v>45</v>
      </c>
      <c r="AB291" s="32">
        <v>2.0933333333333333</v>
      </c>
      <c r="AC291" s="36"/>
    </row>
    <row r="292">
      <c r="A292" s="21">
        <f t="shared" si="2"/>
        <v>291</v>
      </c>
      <c r="B292" s="47" t="s">
        <v>321</v>
      </c>
      <c r="C292" s="18" t="s">
        <v>340</v>
      </c>
      <c r="D292" s="19">
        <v>79.24666666666666</v>
      </c>
      <c r="E292" s="16">
        <v>101.00903333333332</v>
      </c>
      <c r="F292" s="16">
        <v>422.62179546666664</v>
      </c>
      <c r="G292" s="19">
        <v>18.916666666666668</v>
      </c>
      <c r="H292" s="22">
        <v>2.2433333333333336</v>
      </c>
      <c r="I292" s="16">
        <v>73.11</v>
      </c>
      <c r="J292" s="19">
        <v>0.0</v>
      </c>
      <c r="K292" s="19" t="s">
        <v>44</v>
      </c>
      <c r="L292" s="22">
        <v>1.0233333333333334</v>
      </c>
      <c r="M292" s="16">
        <v>39.43</v>
      </c>
      <c r="N292" s="16">
        <v>24.5</v>
      </c>
      <c r="O292" s="35">
        <v>0.02</v>
      </c>
      <c r="P292" s="16">
        <v>153.82333333333335</v>
      </c>
      <c r="Q292" s="19">
        <v>0.25666666666666665</v>
      </c>
      <c r="R292" s="16">
        <v>45.09</v>
      </c>
      <c r="S292" s="28">
        <v>293.0233333333333</v>
      </c>
      <c r="T292" s="35">
        <v>0.02</v>
      </c>
      <c r="U292" s="22">
        <v>0.36</v>
      </c>
      <c r="V292" s="28">
        <v>8.12</v>
      </c>
      <c r="W292" s="28">
        <v>8.12</v>
      </c>
      <c r="X292" s="28">
        <v>8.12</v>
      </c>
      <c r="Y292" s="35" t="s">
        <v>45</v>
      </c>
      <c r="Z292" s="35">
        <v>0.08</v>
      </c>
      <c r="AA292" s="35" t="s">
        <v>45</v>
      </c>
      <c r="AB292" s="35" t="s">
        <v>1</v>
      </c>
      <c r="AC292" s="19"/>
    </row>
    <row r="293">
      <c r="A293" s="21">
        <f t="shared" si="2"/>
        <v>292</v>
      </c>
      <c r="B293" s="47" t="s">
        <v>321</v>
      </c>
      <c r="C293" s="18" t="s">
        <v>341</v>
      </c>
      <c r="D293" s="19">
        <v>79.35333333333334</v>
      </c>
      <c r="E293" s="16">
        <v>94.0</v>
      </c>
      <c r="F293" s="16">
        <v>391.5201709333333</v>
      </c>
      <c r="G293" s="19">
        <v>18.57</v>
      </c>
      <c r="H293" s="22">
        <v>1.5833333333333333</v>
      </c>
      <c r="I293" s="16">
        <v>67.07</v>
      </c>
      <c r="J293" s="19">
        <v>0.0</v>
      </c>
      <c r="K293" s="19" t="s">
        <v>44</v>
      </c>
      <c r="L293" s="22">
        <v>1.0833333333333335</v>
      </c>
      <c r="M293" s="16" t="s">
        <v>1</v>
      </c>
      <c r="N293" s="16">
        <v>23.75</v>
      </c>
      <c r="O293" s="35">
        <v>0.01</v>
      </c>
      <c r="P293" s="16">
        <v>183.08</v>
      </c>
      <c r="Q293" s="19">
        <v>0.37666666666666665</v>
      </c>
      <c r="R293" s="16">
        <v>67.97</v>
      </c>
      <c r="S293" s="28">
        <v>338.7033333333333</v>
      </c>
      <c r="T293" s="35">
        <v>0.02666666666666667</v>
      </c>
      <c r="U293" s="22">
        <v>0.35666666666666663</v>
      </c>
      <c r="V293" s="28">
        <v>65.01666666666667</v>
      </c>
      <c r="W293" s="28">
        <v>65.01666666666667</v>
      </c>
      <c r="X293" s="28">
        <v>65.01666666666667</v>
      </c>
      <c r="Y293" s="35">
        <v>0.12</v>
      </c>
      <c r="Z293" s="35">
        <v>0.05333333333333334</v>
      </c>
      <c r="AA293" s="35" t="s">
        <v>45</v>
      </c>
      <c r="AB293" s="35">
        <v>2.6233333333333335</v>
      </c>
      <c r="AC293" s="19"/>
    </row>
    <row r="294">
      <c r="A294" s="21">
        <f t="shared" si="2"/>
        <v>293</v>
      </c>
      <c r="B294" s="47" t="s">
        <v>321</v>
      </c>
      <c r="C294" s="18" t="s">
        <v>342</v>
      </c>
      <c r="D294" s="19">
        <v>69.02633333333333</v>
      </c>
      <c r="E294" s="16">
        <v>146.52814112536112</v>
      </c>
      <c r="F294" s="16">
        <v>613.0737424685109</v>
      </c>
      <c r="G294" s="19">
        <v>26.766666666666666</v>
      </c>
      <c r="H294" s="19">
        <v>3.5736666666666665</v>
      </c>
      <c r="I294" s="16">
        <v>117.05</v>
      </c>
      <c r="J294" s="19">
        <v>0.0</v>
      </c>
      <c r="K294" s="19" t="s">
        <v>44</v>
      </c>
      <c r="L294" s="19">
        <v>1.3470000000000002</v>
      </c>
      <c r="M294" s="16">
        <v>60.225</v>
      </c>
      <c r="N294" s="16">
        <v>24.101333333333333</v>
      </c>
      <c r="O294" s="20">
        <v>0.025</v>
      </c>
      <c r="P294" s="16">
        <v>175.898</v>
      </c>
      <c r="Q294" s="19">
        <v>0.5383333333333334</v>
      </c>
      <c r="R294" s="16">
        <v>85.35199999999999</v>
      </c>
      <c r="S294" s="16">
        <v>291.46</v>
      </c>
      <c r="T294" s="20">
        <v>0.02033333333333333</v>
      </c>
      <c r="U294" s="19">
        <v>0.6746666666666666</v>
      </c>
      <c r="V294" s="16" t="s">
        <v>45</v>
      </c>
      <c r="W294" s="16" t="s">
        <v>45</v>
      </c>
      <c r="X294" s="16" t="s">
        <v>45</v>
      </c>
      <c r="Y294" s="20">
        <v>0.11333333333333333</v>
      </c>
      <c r="Z294" s="20">
        <v>0.1</v>
      </c>
      <c r="AA294" s="20" t="s">
        <v>45</v>
      </c>
      <c r="AB294" s="20">
        <v>4.233333333333333</v>
      </c>
      <c r="AC294" s="19"/>
    </row>
    <row r="295">
      <c r="A295" s="21">
        <f t="shared" si="2"/>
        <v>294</v>
      </c>
      <c r="B295" s="47" t="s">
        <v>321</v>
      </c>
      <c r="C295" s="41" t="s">
        <v>343</v>
      </c>
      <c r="D295" s="30">
        <v>73.60933333333334</v>
      </c>
      <c r="E295" s="16">
        <v>100.07812455296516</v>
      </c>
      <c r="F295" s="16">
        <v>418.72687312960625</v>
      </c>
      <c r="G295" s="19">
        <v>23.4375</v>
      </c>
      <c r="H295" s="36">
        <v>2.5626666666666664</v>
      </c>
      <c r="I295" s="31">
        <v>122.556</v>
      </c>
      <c r="J295" s="30">
        <v>0.0</v>
      </c>
      <c r="K295" s="36" t="s">
        <v>44</v>
      </c>
      <c r="L295" s="30">
        <v>0.904</v>
      </c>
      <c r="M295" s="31">
        <v>69.37366666666667</v>
      </c>
      <c r="N295" s="31">
        <v>22.22266666666667</v>
      </c>
      <c r="O295" s="32">
        <v>0.018666666666666668</v>
      </c>
      <c r="P295" s="31">
        <v>163.555</v>
      </c>
      <c r="Q295" s="30">
        <v>0.5786666666666667</v>
      </c>
      <c r="R295" s="31">
        <v>68.39</v>
      </c>
      <c r="S295" s="31">
        <v>194.03533333333334</v>
      </c>
      <c r="T295" s="32">
        <v>0.025333333333333333</v>
      </c>
      <c r="U295" s="30">
        <v>0.6886666666666666</v>
      </c>
      <c r="V295" s="31">
        <v>6.276666666666666</v>
      </c>
      <c r="W295" s="31">
        <v>6.276666666666666</v>
      </c>
      <c r="X295" s="31">
        <v>6.276666666666666</v>
      </c>
      <c r="Y295" s="32" t="s">
        <v>45</v>
      </c>
      <c r="Z295" s="32">
        <v>0.03333333333333333</v>
      </c>
      <c r="AA295" s="32" t="s">
        <v>45</v>
      </c>
      <c r="AB295" s="32">
        <v>0.77</v>
      </c>
      <c r="AC295" s="36"/>
    </row>
    <row r="296">
      <c r="A296" s="21">
        <f t="shared" si="2"/>
        <v>295</v>
      </c>
      <c r="B296" s="47" t="s">
        <v>321</v>
      </c>
      <c r="C296" s="41" t="s">
        <v>344</v>
      </c>
      <c r="D296" s="30">
        <v>76.16</v>
      </c>
      <c r="E296" s="16">
        <v>131.2083147237698</v>
      </c>
      <c r="F296" s="16">
        <v>548.9755888042529</v>
      </c>
      <c r="G296" s="19">
        <v>18.810416666666665</v>
      </c>
      <c r="H296" s="30">
        <v>5.641666666666667</v>
      </c>
      <c r="I296" s="31">
        <v>51.98933333333334</v>
      </c>
      <c r="J296" s="19">
        <v>0.0</v>
      </c>
      <c r="K296" s="36" t="s">
        <v>44</v>
      </c>
      <c r="L296" s="30">
        <v>1.071</v>
      </c>
      <c r="M296" s="31">
        <v>12.133000000000001</v>
      </c>
      <c r="N296" s="31">
        <v>26.262666666666664</v>
      </c>
      <c r="O296" s="32">
        <v>0.010333333333333333</v>
      </c>
      <c r="P296" s="31">
        <v>189.27166666666665</v>
      </c>
      <c r="Q296" s="30">
        <v>0.152</v>
      </c>
      <c r="R296" s="31">
        <v>40.297666666666665</v>
      </c>
      <c r="S296" s="31">
        <v>392.5056666666667</v>
      </c>
      <c r="T296" s="32">
        <v>0.02033333333333333</v>
      </c>
      <c r="U296" s="30">
        <v>0.47700000000000004</v>
      </c>
      <c r="V296" s="31" t="s">
        <v>45</v>
      </c>
      <c r="W296" s="31" t="s">
        <v>45</v>
      </c>
      <c r="X296" s="31" t="s">
        <v>45</v>
      </c>
      <c r="Y296" s="32" t="s">
        <v>45</v>
      </c>
      <c r="Z296" s="32" t="s">
        <v>45</v>
      </c>
      <c r="AA296" s="32" t="s">
        <v>45</v>
      </c>
      <c r="AB296" s="32">
        <v>3.703333333333333</v>
      </c>
      <c r="AC296" s="36"/>
    </row>
    <row r="297">
      <c r="A297" s="21">
        <f t="shared" si="2"/>
        <v>296</v>
      </c>
      <c r="B297" s="47" t="s">
        <v>321</v>
      </c>
      <c r="C297" s="18" t="s">
        <v>345</v>
      </c>
      <c r="D297" s="19">
        <v>71.88666666666667</v>
      </c>
      <c r="E297" s="16">
        <v>130.84031100948653</v>
      </c>
      <c r="F297" s="16">
        <v>547.4358612636917</v>
      </c>
      <c r="G297" s="19">
        <v>16.8125</v>
      </c>
      <c r="H297" s="19">
        <v>6.546666666666667</v>
      </c>
      <c r="I297" s="26">
        <v>158.66133333333335</v>
      </c>
      <c r="J297" s="19">
        <v>0.0</v>
      </c>
      <c r="K297" s="19" t="s">
        <v>44</v>
      </c>
      <c r="L297" s="19">
        <v>3.57</v>
      </c>
      <c r="M297" s="26">
        <v>1181.277</v>
      </c>
      <c r="N297" s="16">
        <v>44.693000000000005</v>
      </c>
      <c r="O297" s="20">
        <v>0.27799999999999997</v>
      </c>
      <c r="P297" s="16">
        <v>696.1516666666666</v>
      </c>
      <c r="Q297" s="19">
        <v>0.9056666666666667</v>
      </c>
      <c r="R297" s="16">
        <v>47.92</v>
      </c>
      <c r="S297" s="16">
        <v>244.40133333333333</v>
      </c>
      <c r="T297" s="20">
        <v>0.09400000000000001</v>
      </c>
      <c r="U297" s="19">
        <v>3.3366666666666664</v>
      </c>
      <c r="V297" s="16">
        <v>4.306666666666667</v>
      </c>
      <c r="W297" s="16">
        <v>4.306666666666667</v>
      </c>
      <c r="X297" s="16">
        <v>4.306666666666667</v>
      </c>
      <c r="Y297" s="20">
        <v>0.05333333333333334</v>
      </c>
      <c r="Z297" s="20" t="s">
        <v>45</v>
      </c>
      <c r="AA297" s="20" t="s">
        <v>45</v>
      </c>
      <c r="AB297" s="20">
        <v>3.3</v>
      </c>
      <c r="AC297" s="19"/>
    </row>
    <row r="298">
      <c r="A298" s="21">
        <f t="shared" si="2"/>
        <v>297</v>
      </c>
      <c r="B298" s="47" t="s">
        <v>321</v>
      </c>
      <c r="C298" s="18" t="s">
        <v>346</v>
      </c>
      <c r="D298" s="19">
        <v>40.138</v>
      </c>
      <c r="E298" s="16">
        <v>326.86839988660813</v>
      </c>
      <c r="F298" s="16">
        <v>1367.6173851255685</v>
      </c>
      <c r="G298" s="19">
        <v>28.425</v>
      </c>
      <c r="H298" s="19">
        <v>22.782</v>
      </c>
      <c r="I298" s="16">
        <v>246.32333333333335</v>
      </c>
      <c r="J298" s="19">
        <v>0.0</v>
      </c>
      <c r="K298" s="19" t="s">
        <v>44</v>
      </c>
      <c r="L298" s="19">
        <v>6.166999999999999</v>
      </c>
      <c r="M298" s="26">
        <v>1881.039</v>
      </c>
      <c r="N298" s="16">
        <v>66.29066666666667</v>
      </c>
      <c r="O298" s="20">
        <v>0.3373333333333333</v>
      </c>
      <c r="P298" s="16">
        <v>1067.2776666666666</v>
      </c>
      <c r="Q298" s="19">
        <v>0.8133333333333334</v>
      </c>
      <c r="R298" s="16">
        <v>64.55166666666666</v>
      </c>
      <c r="S298" s="16">
        <v>331.16900000000004</v>
      </c>
      <c r="T298" s="20">
        <v>0.30633333333333335</v>
      </c>
      <c r="U298" s="19">
        <v>5.625</v>
      </c>
      <c r="V298" s="16">
        <v>9.446666666666665</v>
      </c>
      <c r="W298" s="16">
        <v>9.446666666666665</v>
      </c>
      <c r="X298" s="16">
        <v>9.446666666666665</v>
      </c>
      <c r="Y298" s="20">
        <v>0.25333333333333335</v>
      </c>
      <c r="Z298" s="20">
        <v>0.03</v>
      </c>
      <c r="AA298" s="20">
        <v>0.04</v>
      </c>
      <c r="AB298" s="20">
        <v>8.933333333333334</v>
      </c>
      <c r="AC298" s="19"/>
    </row>
    <row r="299">
      <c r="A299" s="21">
        <f t="shared" si="2"/>
        <v>298</v>
      </c>
      <c r="B299" s="47" t="s">
        <v>321</v>
      </c>
      <c r="C299" s="29" t="s">
        <v>347</v>
      </c>
      <c r="D299" s="30">
        <v>72.16566666666665</v>
      </c>
      <c r="E299" s="16">
        <v>151.598346503218</v>
      </c>
      <c r="F299" s="16">
        <v>634.2874817694642</v>
      </c>
      <c r="G299" s="19">
        <v>15.652083333333334</v>
      </c>
      <c r="H299" s="30">
        <v>9.397333333333334</v>
      </c>
      <c r="I299" s="31">
        <v>144.25466666666668</v>
      </c>
      <c r="J299" s="19">
        <v>0.0</v>
      </c>
      <c r="K299" s="36" t="s">
        <v>44</v>
      </c>
      <c r="L299" s="30">
        <v>2.2110000000000003</v>
      </c>
      <c r="M299" s="31">
        <v>590.2719999999999</v>
      </c>
      <c r="N299" s="31">
        <v>31.60766666666667</v>
      </c>
      <c r="O299" s="32">
        <v>0.413</v>
      </c>
      <c r="P299" s="31">
        <v>440.93133333333327</v>
      </c>
      <c r="Q299" s="30">
        <v>0.6313333333333334</v>
      </c>
      <c r="R299" s="31">
        <v>41.10933333333333</v>
      </c>
      <c r="S299" s="31">
        <v>207.35833333333335</v>
      </c>
      <c r="T299" s="32">
        <v>0.052333333333333336</v>
      </c>
      <c r="U299" s="30">
        <v>2.4179999999999997</v>
      </c>
      <c r="V299" s="31" t="s">
        <v>45</v>
      </c>
      <c r="W299" s="31" t="s">
        <v>45</v>
      </c>
      <c r="X299" s="31" t="s">
        <v>45</v>
      </c>
      <c r="Y299" s="32" t="s">
        <v>45</v>
      </c>
      <c r="Z299" s="32">
        <v>0.03</v>
      </c>
      <c r="AA299" s="32">
        <v>0.07333333333333335</v>
      </c>
      <c r="AB299" s="32">
        <v>1.8566666666666667</v>
      </c>
      <c r="AC299" s="36"/>
    </row>
    <row r="300">
      <c r="A300" s="21">
        <f t="shared" si="2"/>
        <v>299</v>
      </c>
      <c r="B300" s="47" t="s">
        <v>321</v>
      </c>
      <c r="C300" s="29" t="s">
        <v>348</v>
      </c>
      <c r="D300" s="30">
        <v>41.305</v>
      </c>
      <c r="E300" s="16">
        <v>343.55045872306823</v>
      </c>
      <c r="F300" s="16">
        <v>1437.4151192973175</v>
      </c>
      <c r="G300" s="19">
        <v>23.45</v>
      </c>
      <c r="H300" s="30">
        <v>22.593</v>
      </c>
      <c r="I300" s="31">
        <v>281.755</v>
      </c>
      <c r="J300" s="19">
        <v>10.24033333333333</v>
      </c>
      <c r="K300" s="30">
        <v>0.3633333333333333</v>
      </c>
      <c r="L300" s="30">
        <v>2.4116666666666666</v>
      </c>
      <c r="M300" s="31">
        <v>763.3073333333333</v>
      </c>
      <c r="N300" s="31">
        <v>46.89666666666667</v>
      </c>
      <c r="O300" s="32">
        <v>0.35566666666666663</v>
      </c>
      <c r="P300" s="31">
        <v>577.935</v>
      </c>
      <c r="Q300" s="30">
        <v>3.0413333333333328</v>
      </c>
      <c r="R300" s="31">
        <v>36.52</v>
      </c>
      <c r="S300" s="31">
        <v>319.265</v>
      </c>
      <c r="T300" s="32">
        <v>0.154</v>
      </c>
      <c r="U300" s="30">
        <v>3.767333333333333</v>
      </c>
      <c r="V300" s="31">
        <v>29.94333333333334</v>
      </c>
      <c r="W300" s="31">
        <v>29.94333333333334</v>
      </c>
      <c r="X300" s="31">
        <v>29.94333333333334</v>
      </c>
      <c r="Y300" s="32">
        <v>0.05</v>
      </c>
      <c r="Z300" s="32">
        <v>0.06666666666666667</v>
      </c>
      <c r="AA300" s="32" t="s">
        <v>45</v>
      </c>
      <c r="AB300" s="32">
        <v>0.7866666666666666</v>
      </c>
      <c r="AC300" s="36"/>
    </row>
    <row r="301">
      <c r="A301" s="21">
        <f t="shared" si="2"/>
        <v>300</v>
      </c>
      <c r="B301" s="47" t="s">
        <v>321</v>
      </c>
      <c r="C301" s="18" t="s">
        <v>349</v>
      </c>
      <c r="D301" s="19">
        <v>40.68066666666667</v>
      </c>
      <c r="E301" s="16">
        <v>349.32523145536584</v>
      </c>
      <c r="F301" s="16">
        <v>1461.5767684092507</v>
      </c>
      <c r="G301" s="19">
        <v>30.13958333333333</v>
      </c>
      <c r="H301" s="19">
        <v>24.46</v>
      </c>
      <c r="I301" s="16">
        <v>270.3403333333333</v>
      </c>
      <c r="J301" s="19">
        <v>0.0</v>
      </c>
      <c r="K301" s="19" t="s">
        <v>44</v>
      </c>
      <c r="L301" s="19">
        <v>4.225333333333333</v>
      </c>
      <c r="M301" s="16">
        <v>575.029</v>
      </c>
      <c r="N301" s="16">
        <v>31.657999999999998</v>
      </c>
      <c r="O301" s="20">
        <v>0.20733333333333334</v>
      </c>
      <c r="P301" s="16">
        <v>735.4263333333333</v>
      </c>
      <c r="Q301" s="19">
        <v>0.9163333333333333</v>
      </c>
      <c r="R301" s="16">
        <v>40.61</v>
      </c>
      <c r="S301" s="16">
        <v>318.18</v>
      </c>
      <c r="T301" s="20">
        <v>0.1376666666666667</v>
      </c>
      <c r="U301" s="19">
        <v>3.235</v>
      </c>
      <c r="V301" s="16">
        <v>12.066666666666668</v>
      </c>
      <c r="W301" s="16">
        <v>12.066666666666668</v>
      </c>
      <c r="X301" s="16">
        <v>12.066666666666668</v>
      </c>
      <c r="Y301" s="20">
        <v>0.03</v>
      </c>
      <c r="Z301" s="20">
        <v>0.03333333333333333</v>
      </c>
      <c r="AA301" s="20" t="s">
        <v>45</v>
      </c>
      <c r="AB301" s="20">
        <v>7.266666666666667</v>
      </c>
      <c r="AC301" s="19"/>
    </row>
    <row r="302">
      <c r="A302" s="21">
        <f t="shared" si="2"/>
        <v>301</v>
      </c>
      <c r="B302" s="47" t="s">
        <v>321</v>
      </c>
      <c r="C302" s="18" t="s">
        <v>350</v>
      </c>
      <c r="D302" s="19">
        <v>70.72733333333333</v>
      </c>
      <c r="E302" s="16">
        <v>121.91021833333333</v>
      </c>
      <c r="F302" s="16">
        <v>510.0723535066667</v>
      </c>
      <c r="G302" s="19">
        <v>26.604166666666668</v>
      </c>
      <c r="H302" s="19">
        <v>0.9213333333333334</v>
      </c>
      <c r="I302" s="16">
        <v>90.97166666666665</v>
      </c>
      <c r="J302" s="19">
        <v>0.0</v>
      </c>
      <c r="K302" s="19" t="s">
        <v>44</v>
      </c>
      <c r="L302" s="19">
        <v>1.2393333333333334</v>
      </c>
      <c r="M302" s="16">
        <v>35.90566666666667</v>
      </c>
      <c r="N302" s="16">
        <v>20.268333333333334</v>
      </c>
      <c r="O302" s="20">
        <v>0.03166666666666667</v>
      </c>
      <c r="P302" s="16">
        <v>273.20300000000003</v>
      </c>
      <c r="Q302" s="19">
        <v>0.37133333333333335</v>
      </c>
      <c r="R302" s="16">
        <v>119.94866666666667</v>
      </c>
      <c r="S302" s="16">
        <v>363.57</v>
      </c>
      <c r="T302" s="20">
        <v>0.031</v>
      </c>
      <c r="U302" s="19">
        <v>0.8873333333333333</v>
      </c>
      <c r="V302" s="16" t="s">
        <v>45</v>
      </c>
      <c r="W302" s="16" t="s">
        <v>45</v>
      </c>
      <c r="X302" s="16" t="s">
        <v>45</v>
      </c>
      <c r="Y302" s="20">
        <v>0.05</v>
      </c>
      <c r="Z302" s="20" t="s">
        <v>45</v>
      </c>
      <c r="AA302" s="20" t="s">
        <v>45</v>
      </c>
      <c r="AB302" s="20">
        <v>7.966666666666666</v>
      </c>
      <c r="AC302" s="19"/>
    </row>
    <row r="303">
      <c r="A303" s="21">
        <f t="shared" si="2"/>
        <v>302</v>
      </c>
      <c r="B303" s="47" t="s">
        <v>321</v>
      </c>
      <c r="C303" s="18" t="s">
        <v>351</v>
      </c>
      <c r="D303" s="19">
        <v>82.07333333333334</v>
      </c>
      <c r="E303" s="16">
        <v>89.13086666666665</v>
      </c>
      <c r="F303" s="16">
        <v>372.9235461333333</v>
      </c>
      <c r="G303" s="19">
        <v>16.606666666666666</v>
      </c>
      <c r="H303" s="22">
        <v>2.02</v>
      </c>
      <c r="I303" s="16">
        <v>57.18</v>
      </c>
      <c r="J303" s="19">
        <v>0.0</v>
      </c>
      <c r="K303" s="19" t="s">
        <v>44</v>
      </c>
      <c r="L303" s="22">
        <v>1.1433333333333333</v>
      </c>
      <c r="M303" s="16">
        <v>20.4</v>
      </c>
      <c r="N303" s="16">
        <v>27.02</v>
      </c>
      <c r="O303" s="35">
        <v>0.01</v>
      </c>
      <c r="P303" s="16">
        <v>184.57</v>
      </c>
      <c r="Q303" s="19">
        <v>0.18666666666666668</v>
      </c>
      <c r="R303" s="16">
        <v>79.50333333333333</v>
      </c>
      <c r="S303" s="28">
        <v>339.5266666666667</v>
      </c>
      <c r="T303" s="35" t="s">
        <v>45</v>
      </c>
      <c r="U303" s="22">
        <v>0.32666666666666666</v>
      </c>
      <c r="V303" s="28" t="s">
        <v>45</v>
      </c>
      <c r="W303" s="28" t="s">
        <v>45</v>
      </c>
      <c r="X303" s="28" t="s">
        <v>45</v>
      </c>
      <c r="Y303" s="35" t="s">
        <v>45</v>
      </c>
      <c r="Z303" s="35" t="s">
        <v>45</v>
      </c>
      <c r="AA303" s="35" t="s">
        <v>45</v>
      </c>
      <c r="AB303" s="35">
        <v>1.3433333333333335</v>
      </c>
      <c r="AC303" s="19"/>
    </row>
    <row r="304">
      <c r="A304" s="21">
        <f t="shared" si="2"/>
        <v>303</v>
      </c>
      <c r="B304" s="47" t="s">
        <v>321</v>
      </c>
      <c r="C304" s="29" t="s">
        <v>352</v>
      </c>
      <c r="D304" s="30">
        <v>63.461666666666666</v>
      </c>
      <c r="E304" s="16">
        <v>191.62747837583225</v>
      </c>
      <c r="F304" s="16">
        <v>801.7693695244822</v>
      </c>
      <c r="G304" s="19">
        <v>26.929166666666664</v>
      </c>
      <c r="H304" s="30">
        <v>8.496666666666668</v>
      </c>
      <c r="I304" s="31">
        <v>109.10433333333333</v>
      </c>
      <c r="J304" s="19">
        <v>0.0</v>
      </c>
      <c r="K304" s="36" t="s">
        <v>44</v>
      </c>
      <c r="L304" s="30">
        <v>1.5313333333333332</v>
      </c>
      <c r="M304" s="31">
        <v>35.62766666666666</v>
      </c>
      <c r="N304" s="31">
        <v>38.135999999999996</v>
      </c>
      <c r="O304" s="32">
        <v>0.023333333333333334</v>
      </c>
      <c r="P304" s="31">
        <v>278.9273333333333</v>
      </c>
      <c r="Q304" s="30">
        <v>0.3833333333333333</v>
      </c>
      <c r="R304" s="31">
        <v>89.96133333333334</v>
      </c>
      <c r="S304" s="31">
        <v>446.6193333333333</v>
      </c>
      <c r="T304" s="32">
        <v>0.027</v>
      </c>
      <c r="U304" s="30">
        <v>0.5573333333333333</v>
      </c>
      <c r="V304" s="31" t="s">
        <v>45</v>
      </c>
      <c r="W304" s="31" t="s">
        <v>45</v>
      </c>
      <c r="X304" s="31" t="s">
        <v>45</v>
      </c>
      <c r="Y304" s="32">
        <v>0.05</v>
      </c>
      <c r="Z304" s="32" t="s">
        <v>45</v>
      </c>
      <c r="AA304" s="32" t="s">
        <v>45</v>
      </c>
      <c r="AB304" s="32">
        <v>0.77</v>
      </c>
      <c r="AC304" s="36"/>
    </row>
    <row r="305">
      <c r="A305" s="21">
        <f t="shared" si="2"/>
        <v>304</v>
      </c>
      <c r="B305" s="47" t="s">
        <v>321</v>
      </c>
      <c r="C305" s="18" t="s">
        <v>353</v>
      </c>
      <c r="D305" s="19">
        <v>79.57</v>
      </c>
      <c r="E305" s="16">
        <v>110.87629999999999</v>
      </c>
      <c r="F305" s="16">
        <v>463.90643919999997</v>
      </c>
      <c r="G305" s="19">
        <v>16.263333333333332</v>
      </c>
      <c r="H305" s="22">
        <v>4.593333333333334</v>
      </c>
      <c r="I305" s="16">
        <v>50.77</v>
      </c>
      <c r="J305" s="19">
        <v>0.0</v>
      </c>
      <c r="K305" s="19" t="s">
        <v>44</v>
      </c>
      <c r="L305" s="22">
        <v>0.9366666666666666</v>
      </c>
      <c r="M305" s="16">
        <v>15.74</v>
      </c>
      <c r="N305" s="16">
        <v>19.203333333333333</v>
      </c>
      <c r="O305" s="35">
        <v>0.01</v>
      </c>
      <c r="P305" s="16">
        <v>135.85333333333332</v>
      </c>
      <c r="Q305" s="19">
        <v>0.16333333333333333</v>
      </c>
      <c r="R305" s="16">
        <v>76.16666666666667</v>
      </c>
      <c r="S305" s="28">
        <v>261.39666666666665</v>
      </c>
      <c r="T305" s="35" t="s">
        <v>45</v>
      </c>
      <c r="U305" s="22">
        <v>0.25</v>
      </c>
      <c r="V305" s="28">
        <v>2.77</v>
      </c>
      <c r="W305" s="28">
        <v>2.77</v>
      </c>
      <c r="X305" s="28">
        <v>2.77</v>
      </c>
      <c r="Y305" s="35" t="s">
        <v>45</v>
      </c>
      <c r="Z305" s="35">
        <v>0.04</v>
      </c>
      <c r="AA305" s="35" t="s">
        <v>45</v>
      </c>
      <c r="AB305" s="35">
        <v>0.6033333333333334</v>
      </c>
      <c r="AC305" s="19"/>
    </row>
    <row r="306">
      <c r="A306" s="21">
        <f t="shared" si="2"/>
        <v>305</v>
      </c>
      <c r="B306" s="47" t="s">
        <v>321</v>
      </c>
      <c r="C306" s="18" t="s">
        <v>354</v>
      </c>
      <c r="D306" s="19">
        <v>57.00333333333333</v>
      </c>
      <c r="E306" s="16">
        <v>223.0397323693037</v>
      </c>
      <c r="F306" s="16">
        <v>933.1982402331666</v>
      </c>
      <c r="G306" s="19">
        <v>27.35625</v>
      </c>
      <c r="H306" s="19">
        <v>11.777000000000001</v>
      </c>
      <c r="I306" s="16">
        <v>165.43966666666665</v>
      </c>
      <c r="J306" s="19">
        <v>0.0</v>
      </c>
      <c r="K306" s="19" t="s">
        <v>44</v>
      </c>
      <c r="L306" s="19">
        <v>3.2390000000000003</v>
      </c>
      <c r="M306" s="16">
        <v>378.27</v>
      </c>
      <c r="N306" s="16">
        <v>30.076666666666668</v>
      </c>
      <c r="O306" s="20">
        <v>0.05533333333333334</v>
      </c>
      <c r="P306" s="16">
        <v>504.1033333333333</v>
      </c>
      <c r="Q306" s="19">
        <v>0.5066666666666667</v>
      </c>
      <c r="R306" s="16">
        <v>107.23266666666667</v>
      </c>
      <c r="S306" s="16">
        <v>355.1496666666667</v>
      </c>
      <c r="T306" s="20">
        <v>0.08466666666666667</v>
      </c>
      <c r="U306" s="19">
        <v>1.1243333333333334</v>
      </c>
      <c r="V306" s="16">
        <v>39.35</v>
      </c>
      <c r="W306" s="16">
        <v>39.35</v>
      </c>
      <c r="X306" s="16">
        <v>39.35</v>
      </c>
      <c r="Y306" s="20">
        <v>0.08</v>
      </c>
      <c r="Z306" s="20">
        <v>0.11333333333333333</v>
      </c>
      <c r="AA306" s="20" t="s">
        <v>45</v>
      </c>
      <c r="AB306" s="20">
        <v>8.066666666666665</v>
      </c>
      <c r="AC306" s="19"/>
    </row>
    <row r="307">
      <c r="A307" s="21">
        <f t="shared" si="2"/>
        <v>306</v>
      </c>
      <c r="B307" s="47" t="s">
        <v>321</v>
      </c>
      <c r="C307" s="29" t="s">
        <v>355</v>
      </c>
      <c r="D307" s="30">
        <v>53.202</v>
      </c>
      <c r="E307" s="16">
        <v>283.4252144319614</v>
      </c>
      <c r="F307" s="16">
        <v>1185.8510971833266</v>
      </c>
      <c r="G307" s="19">
        <v>21.435416666666665</v>
      </c>
      <c r="H307" s="30">
        <v>19.115</v>
      </c>
      <c r="I307" s="31">
        <v>72.97133333333333</v>
      </c>
      <c r="J307" s="19">
        <v>5.033250000000005</v>
      </c>
      <c r="K307" s="36" t="s">
        <v>45</v>
      </c>
      <c r="L307" s="30">
        <v>1.2143333333333335</v>
      </c>
      <c r="M307" s="31">
        <v>26.43433333333333</v>
      </c>
      <c r="N307" s="31">
        <v>28.397000000000002</v>
      </c>
      <c r="O307" s="32">
        <v>0.06633333333333334</v>
      </c>
      <c r="P307" s="31">
        <v>216.37433333333334</v>
      </c>
      <c r="Q307" s="30">
        <v>0.9373333333333332</v>
      </c>
      <c r="R307" s="31">
        <v>90.50666666666666</v>
      </c>
      <c r="S307" s="31">
        <v>216.37433333333334</v>
      </c>
      <c r="T307" s="32">
        <v>0.031</v>
      </c>
      <c r="U307" s="30">
        <v>0.42966666666666664</v>
      </c>
      <c r="V307" s="31">
        <v>17.5</v>
      </c>
      <c r="W307" s="31">
        <v>17.5</v>
      </c>
      <c r="X307" s="31">
        <v>17.5</v>
      </c>
      <c r="Y307" s="32" t="s">
        <v>45</v>
      </c>
      <c r="Z307" s="32">
        <v>0.03</v>
      </c>
      <c r="AA307" s="32" t="s">
        <v>45</v>
      </c>
      <c r="AB307" s="32">
        <v>0.6033333333333334</v>
      </c>
      <c r="AC307" s="36"/>
    </row>
    <row r="308">
      <c r="A308" s="21">
        <f t="shared" si="2"/>
        <v>307</v>
      </c>
      <c r="B308" s="47" t="s">
        <v>321</v>
      </c>
      <c r="C308" s="18" t="s">
        <v>356</v>
      </c>
      <c r="D308" s="19">
        <v>79.52</v>
      </c>
      <c r="E308" s="16">
        <v>107.20556666666666</v>
      </c>
      <c r="F308" s="16">
        <v>448.5480909333333</v>
      </c>
      <c r="G308" s="19">
        <v>16.65</v>
      </c>
      <c r="H308" s="22">
        <v>4.003333333333334</v>
      </c>
      <c r="I308" s="16">
        <v>64.84</v>
      </c>
      <c r="J308" s="19">
        <v>0.0</v>
      </c>
      <c r="K308" s="19" t="s">
        <v>44</v>
      </c>
      <c r="L308" s="22">
        <v>0.9</v>
      </c>
      <c r="M308" s="16">
        <v>13.546666666666667</v>
      </c>
      <c r="N308" s="16">
        <v>22.8</v>
      </c>
      <c r="O308" s="35">
        <v>0.01</v>
      </c>
      <c r="P308" s="16">
        <v>141.25</v>
      </c>
      <c r="Q308" s="19">
        <v>0.17333333333333334</v>
      </c>
      <c r="R308" s="16">
        <v>77.49666666666667</v>
      </c>
      <c r="S308" s="28">
        <v>253.05666666666664</v>
      </c>
      <c r="T308" s="35" t="s">
        <v>45</v>
      </c>
      <c r="U308" s="22">
        <v>0.25333333333333335</v>
      </c>
      <c r="V308" s="28">
        <v>47.86</v>
      </c>
      <c r="W308" s="28">
        <v>47.86</v>
      </c>
      <c r="X308" s="28">
        <v>47.86</v>
      </c>
      <c r="Y308" s="35" t="s">
        <v>45</v>
      </c>
      <c r="Z308" s="35">
        <v>0.04666666666666667</v>
      </c>
      <c r="AA308" s="35" t="s">
        <v>45</v>
      </c>
      <c r="AB308" s="35">
        <v>3.1033333333333335</v>
      </c>
      <c r="AC308" s="19"/>
    </row>
    <row r="309">
      <c r="A309" s="21">
        <f t="shared" si="2"/>
        <v>308</v>
      </c>
      <c r="B309" s="47" t="s">
        <v>321</v>
      </c>
      <c r="C309" s="18" t="s">
        <v>357</v>
      </c>
      <c r="D309" s="19">
        <v>66.804</v>
      </c>
      <c r="E309" s="16">
        <v>154.270025</v>
      </c>
      <c r="F309" s="16">
        <v>645.4657846</v>
      </c>
      <c r="G309" s="19">
        <v>28.5875</v>
      </c>
      <c r="H309" s="19">
        <v>3.57</v>
      </c>
      <c r="I309" s="16">
        <v>80.80533333333334</v>
      </c>
      <c r="J309" s="19">
        <v>0.0</v>
      </c>
      <c r="K309" s="19" t="s">
        <v>44</v>
      </c>
      <c r="L309" s="19">
        <v>1.656</v>
      </c>
      <c r="M309" s="16">
        <v>10.324666666666667</v>
      </c>
      <c r="N309" s="16">
        <v>21.122666666666667</v>
      </c>
      <c r="O309" s="20" t="s">
        <v>45</v>
      </c>
      <c r="P309" s="16">
        <v>203.712</v>
      </c>
      <c r="Q309" s="19">
        <v>0.32033333333333336</v>
      </c>
      <c r="R309" s="16">
        <v>114.90533333333333</v>
      </c>
      <c r="S309" s="16">
        <v>248.64</v>
      </c>
      <c r="T309" s="20">
        <v>0.030333333333333334</v>
      </c>
      <c r="U309" s="19">
        <v>0.6056666666666666</v>
      </c>
      <c r="V309" s="16">
        <v>4.216666666666667</v>
      </c>
      <c r="W309" s="16">
        <v>4.216666666666667</v>
      </c>
      <c r="X309" s="16">
        <v>4.216666666666667</v>
      </c>
      <c r="Y309" s="20">
        <v>0.14</v>
      </c>
      <c r="Z309" s="20" t="s">
        <v>45</v>
      </c>
      <c r="AA309" s="20" t="s">
        <v>45</v>
      </c>
      <c r="AB309" s="20">
        <v>8.866666666666665</v>
      </c>
      <c r="AC309" s="19"/>
    </row>
    <row r="310">
      <c r="A310" s="21">
        <f t="shared" si="2"/>
        <v>309</v>
      </c>
      <c r="B310" s="47" t="s">
        <v>321</v>
      </c>
      <c r="C310" s="29" t="s">
        <v>358</v>
      </c>
      <c r="D310" s="30">
        <v>74.53233333333333</v>
      </c>
      <c r="E310" s="16">
        <v>141.9583228750229</v>
      </c>
      <c r="F310" s="16">
        <v>593.9536229090959</v>
      </c>
      <c r="G310" s="19">
        <v>11.75</v>
      </c>
      <c r="H310" s="30">
        <v>8.024</v>
      </c>
      <c r="I310" s="31">
        <v>43.39533333333333</v>
      </c>
      <c r="J310" s="19">
        <v>5.0153333333333405</v>
      </c>
      <c r="K310" s="36">
        <v>0.78</v>
      </c>
      <c r="L310" s="30">
        <v>0.6783333333333333</v>
      </c>
      <c r="M310" s="31">
        <v>20.116333333333333</v>
      </c>
      <c r="N310" s="31">
        <v>18.063</v>
      </c>
      <c r="O310" s="32">
        <v>0.07633333333333332</v>
      </c>
      <c r="P310" s="31">
        <v>105.46433333333334</v>
      </c>
      <c r="Q310" s="30">
        <v>1.4743333333333333</v>
      </c>
      <c r="R310" s="31">
        <v>51.28766666666667</v>
      </c>
      <c r="S310" s="31">
        <v>208.24300000000002</v>
      </c>
      <c r="T310" s="32">
        <v>0.3646666666666667</v>
      </c>
      <c r="U310" s="30">
        <v>0.29</v>
      </c>
      <c r="V310" s="31">
        <v>19.186666666666667</v>
      </c>
      <c r="W310" s="31"/>
      <c r="X310" s="31"/>
      <c r="Y310" s="32" t="s">
        <v>45</v>
      </c>
      <c r="Z310" s="32">
        <v>0.03</v>
      </c>
      <c r="AA310" s="32" t="s">
        <v>45</v>
      </c>
      <c r="AB310" s="32">
        <v>1.1033333333333333</v>
      </c>
      <c r="AC310" s="36">
        <v>6.8933333333333335</v>
      </c>
    </row>
    <row r="311">
      <c r="A311" s="21">
        <f t="shared" si="2"/>
        <v>310</v>
      </c>
      <c r="B311" s="47" t="s">
        <v>321</v>
      </c>
      <c r="C311" s="18" t="s">
        <v>359</v>
      </c>
      <c r="D311" s="19">
        <v>80.62333333333333</v>
      </c>
      <c r="E311" s="16">
        <v>76.40890833333334</v>
      </c>
      <c r="F311" s="16">
        <v>319.6948724666667</v>
      </c>
      <c r="G311" s="19">
        <v>15.47916666666667</v>
      </c>
      <c r="H311" s="19">
        <v>1.1433333333333333</v>
      </c>
      <c r="I311" s="16">
        <v>83.607</v>
      </c>
      <c r="J311" s="19">
        <v>0.0</v>
      </c>
      <c r="K311" s="19" t="s">
        <v>44</v>
      </c>
      <c r="L311" s="19">
        <v>2.02</v>
      </c>
      <c r="M311" s="16">
        <v>331.5973333333333</v>
      </c>
      <c r="N311" s="16">
        <v>33.775</v>
      </c>
      <c r="O311" s="20">
        <v>0.06566666666666666</v>
      </c>
      <c r="P311" s="16">
        <v>326.8186666666666</v>
      </c>
      <c r="Q311" s="19">
        <v>0.547</v>
      </c>
      <c r="R311" s="16">
        <v>120.33866666666665</v>
      </c>
      <c r="S311" s="16">
        <v>303.83099999999996</v>
      </c>
      <c r="T311" s="20">
        <v>0.10146666666666666</v>
      </c>
      <c r="U311" s="19">
        <v>0.5516666666666666</v>
      </c>
      <c r="V311" s="16" t="s">
        <v>45</v>
      </c>
      <c r="W311" s="16" t="s">
        <v>45</v>
      </c>
      <c r="X311" s="16" t="s">
        <v>45</v>
      </c>
      <c r="Y311" s="20">
        <v>0.08333333333333333</v>
      </c>
      <c r="Z311" s="20" t="s">
        <v>45</v>
      </c>
      <c r="AA311" s="20" t="s">
        <v>45</v>
      </c>
      <c r="AB311" s="20">
        <v>6.6</v>
      </c>
      <c r="AC311" s="19"/>
    </row>
    <row r="312">
      <c r="A312" s="21">
        <f t="shared" si="2"/>
        <v>311</v>
      </c>
      <c r="B312" s="47" t="s">
        <v>321</v>
      </c>
      <c r="C312" s="18" t="s">
        <v>360</v>
      </c>
      <c r="D312" s="19">
        <v>56.98</v>
      </c>
      <c r="E312" s="16">
        <v>191.55914112758637</v>
      </c>
      <c r="F312" s="16">
        <v>801.4834464778214</v>
      </c>
      <c r="G312" s="19">
        <v>36.45</v>
      </c>
      <c r="H312" s="19">
        <v>3.9820000000000007</v>
      </c>
      <c r="I312" s="16">
        <v>125.95966666666668</v>
      </c>
      <c r="J312" s="19">
        <v>0.0</v>
      </c>
      <c r="K312" s="19" t="s">
        <v>44</v>
      </c>
      <c r="L312" s="19">
        <v>2.026666666666667</v>
      </c>
      <c r="M312" s="16">
        <v>113.54199999999999</v>
      </c>
      <c r="N312" s="16">
        <v>42.35766666666667</v>
      </c>
      <c r="O312" s="20">
        <v>0.08133333333333333</v>
      </c>
      <c r="P312" s="16">
        <v>331.79699999999997</v>
      </c>
      <c r="Q312" s="19">
        <v>0.7770000000000001</v>
      </c>
      <c r="R312" s="16">
        <v>80.95266666666667</v>
      </c>
      <c r="S312" s="16">
        <v>527.1529999999999</v>
      </c>
      <c r="T312" s="20">
        <v>0.036333333333333336</v>
      </c>
      <c r="U312" s="19">
        <v>2.0989999999999998</v>
      </c>
      <c r="V312" s="16">
        <v>6.566666666666666</v>
      </c>
      <c r="W312" s="16">
        <v>6.566666666666666</v>
      </c>
      <c r="X312" s="16">
        <v>6.566666666666666</v>
      </c>
      <c r="Y312" s="20">
        <v>0.03</v>
      </c>
      <c r="Z312" s="20" t="s">
        <v>45</v>
      </c>
      <c r="AA312" s="20" t="s">
        <v>45</v>
      </c>
      <c r="AB312" s="20">
        <v>6.633333333333333</v>
      </c>
      <c r="AC312" s="19"/>
    </row>
    <row r="313">
      <c r="A313" s="21">
        <f t="shared" si="2"/>
        <v>312</v>
      </c>
      <c r="B313" s="47" t="s">
        <v>321</v>
      </c>
      <c r="C313" s="18" t="s">
        <v>361</v>
      </c>
      <c r="D313" s="19">
        <v>80.27</v>
      </c>
      <c r="E313" s="16">
        <v>91.08323333333333</v>
      </c>
      <c r="F313" s="16">
        <v>381.0922482666667</v>
      </c>
      <c r="G313" s="19">
        <v>18.55666666666667</v>
      </c>
      <c r="H313" s="22">
        <v>1.3133333333333335</v>
      </c>
      <c r="I313" s="16">
        <v>50.3</v>
      </c>
      <c r="J313" s="19">
        <v>0.0</v>
      </c>
      <c r="K313" s="19" t="s">
        <v>44</v>
      </c>
      <c r="L313" s="22">
        <v>1.0833333333333333</v>
      </c>
      <c r="M313" s="16">
        <v>12.003333333333336</v>
      </c>
      <c r="N313" s="16">
        <v>23.69666666666667</v>
      </c>
      <c r="O313" s="35">
        <v>0.01</v>
      </c>
      <c r="P313" s="16">
        <v>174.47333333333333</v>
      </c>
      <c r="Q313" s="19">
        <v>0.21666666666666667</v>
      </c>
      <c r="R313" s="16">
        <v>43.336666666666666</v>
      </c>
      <c r="S313" s="28">
        <v>293.6466666666667</v>
      </c>
      <c r="T313" s="35">
        <v>0.03</v>
      </c>
      <c r="U313" s="22">
        <v>0.39333333333333337</v>
      </c>
      <c r="V313" s="28" t="s">
        <v>45</v>
      </c>
      <c r="W313" s="28" t="s">
        <v>45</v>
      </c>
      <c r="X313" s="28" t="s">
        <v>45</v>
      </c>
      <c r="Y313" s="35" t="s">
        <v>45</v>
      </c>
      <c r="Z313" s="35" t="s">
        <v>45</v>
      </c>
      <c r="AA313" s="35" t="s">
        <v>45</v>
      </c>
      <c r="AB313" s="35">
        <v>4.953333333333333</v>
      </c>
      <c r="AC313" s="19"/>
    </row>
    <row r="314">
      <c r="A314" s="21">
        <f t="shared" si="2"/>
        <v>313</v>
      </c>
      <c r="B314" s="47" t="s">
        <v>321</v>
      </c>
      <c r="C314" s="18" t="s">
        <v>362</v>
      </c>
      <c r="D314" s="19">
        <v>65.49433333333333</v>
      </c>
      <c r="E314" s="16">
        <v>152.19008833333334</v>
      </c>
      <c r="F314" s="16">
        <v>636.7633295866667</v>
      </c>
      <c r="G314" s="19">
        <v>30.795833333333334</v>
      </c>
      <c r="H314" s="19">
        <v>2.294</v>
      </c>
      <c r="I314" s="16">
        <v>99.30266666666667</v>
      </c>
      <c r="J314" s="19">
        <v>0.0</v>
      </c>
      <c r="K314" s="19" t="s">
        <v>44</v>
      </c>
      <c r="L314" s="19">
        <v>1.5736666666666668</v>
      </c>
      <c r="M314" s="16">
        <v>68.97633333333333</v>
      </c>
      <c r="N314" s="16">
        <v>26.740333333333336</v>
      </c>
      <c r="O314" s="20">
        <v>0.030333333333333334</v>
      </c>
      <c r="P314" s="16">
        <v>237.29366666666667</v>
      </c>
      <c r="Q314" s="19">
        <v>0.47533333333333333</v>
      </c>
      <c r="R314" s="16">
        <v>53.08866666666666</v>
      </c>
      <c r="S314" s="16">
        <v>360.15333333333336</v>
      </c>
      <c r="T314" s="20">
        <v>0.03766666666666666</v>
      </c>
      <c r="U314" s="19">
        <v>0.7563333333333334</v>
      </c>
      <c r="V314" s="16">
        <v>5.1333333</v>
      </c>
      <c r="W314" s="16">
        <v>5.1333333</v>
      </c>
      <c r="X314" s="16">
        <v>5.1333333</v>
      </c>
      <c r="Y314" s="20">
        <v>0.03</v>
      </c>
      <c r="Z314" s="20" t="s">
        <v>45</v>
      </c>
      <c r="AA314" s="20" t="s">
        <v>45</v>
      </c>
      <c r="AB314" s="20">
        <v>2.8666666666666667</v>
      </c>
      <c r="AC314" s="19"/>
    </row>
    <row r="315">
      <c r="A315" s="21">
        <f t="shared" si="2"/>
        <v>314</v>
      </c>
      <c r="B315" s="47" t="s">
        <v>321</v>
      </c>
      <c r="C315" s="18" t="s">
        <v>363</v>
      </c>
      <c r="D315" s="19">
        <v>79.16666666666667</v>
      </c>
      <c r="E315" s="16">
        <v>93.02456666666666</v>
      </c>
      <c r="F315" s="16">
        <v>389.2147869333333</v>
      </c>
      <c r="G315" s="19">
        <v>20.49</v>
      </c>
      <c r="H315" s="22">
        <v>0.6133333333333333</v>
      </c>
      <c r="I315" s="16">
        <v>48.61</v>
      </c>
      <c r="J315" s="19">
        <v>0.0</v>
      </c>
      <c r="K315" s="19" t="s">
        <v>44</v>
      </c>
      <c r="L315" s="22">
        <v>1.2566666666666666</v>
      </c>
      <c r="M315" s="16">
        <v>25.88333333333333</v>
      </c>
      <c r="N315" s="16">
        <v>24.35</v>
      </c>
      <c r="O315" s="35">
        <v>0.05333333333333334</v>
      </c>
      <c r="P315" s="16">
        <v>207.3033333333333</v>
      </c>
      <c r="Q315" s="19">
        <v>0.38666666666666666</v>
      </c>
      <c r="R315" s="16">
        <v>66.73</v>
      </c>
      <c r="S315" s="28">
        <v>313.4166666666667</v>
      </c>
      <c r="T315" s="35">
        <v>0.03666666666666667</v>
      </c>
      <c r="U315" s="22">
        <v>0.6566666666666666</v>
      </c>
      <c r="V315" s="28">
        <v>4.653333333333333</v>
      </c>
      <c r="W315" s="28">
        <v>4.653333333333333</v>
      </c>
      <c r="X315" s="28">
        <v>4.653333333333333</v>
      </c>
      <c r="Y315" s="35" t="s">
        <v>45</v>
      </c>
      <c r="Z315" s="35" t="s">
        <v>45</v>
      </c>
      <c r="AA315" s="35" t="s">
        <v>45</v>
      </c>
      <c r="AB315" s="35">
        <v>1.1933333333333334</v>
      </c>
      <c r="AC315" s="19"/>
    </row>
    <row r="316">
      <c r="A316" s="21">
        <f t="shared" si="2"/>
        <v>315</v>
      </c>
      <c r="B316" s="47" t="s">
        <v>321</v>
      </c>
      <c r="C316" s="29" t="s">
        <v>364</v>
      </c>
      <c r="D316" s="30">
        <v>60.92733333333334</v>
      </c>
      <c r="E316" s="16">
        <v>228.73177513531843</v>
      </c>
      <c r="F316" s="16">
        <v>957.0137471661724</v>
      </c>
      <c r="G316" s="19">
        <v>23.91875</v>
      </c>
      <c r="H316" s="30">
        <v>14.035333333333334</v>
      </c>
      <c r="I316" s="31">
        <v>85.30966666666667</v>
      </c>
      <c r="J316" s="19">
        <v>0.0</v>
      </c>
      <c r="K316" s="36" t="s">
        <v>44</v>
      </c>
      <c r="L316" s="30">
        <v>1.290333333333333</v>
      </c>
      <c r="M316" s="31">
        <v>28.75733333333333</v>
      </c>
      <c r="N316" s="31">
        <v>27.786</v>
      </c>
      <c r="O316" s="32">
        <v>0.015666666666666666</v>
      </c>
      <c r="P316" s="31">
        <v>299.7233333333333</v>
      </c>
      <c r="Q316" s="30">
        <v>0.5436666666666666</v>
      </c>
      <c r="R316" s="31">
        <v>85.135</v>
      </c>
      <c r="S316" s="31">
        <v>383.9363333333333</v>
      </c>
      <c r="T316" s="32">
        <v>0.043333333333333335</v>
      </c>
      <c r="U316" s="30">
        <v>0.5596666666666668</v>
      </c>
      <c r="V316" s="31" t="s">
        <v>45</v>
      </c>
      <c r="W316" s="31" t="s">
        <v>45</v>
      </c>
      <c r="X316" s="31" t="s">
        <v>45</v>
      </c>
      <c r="Y316" s="32">
        <v>0.12666666666666668</v>
      </c>
      <c r="Z316" s="32">
        <v>0.06</v>
      </c>
      <c r="AA316" s="32" t="s">
        <v>45</v>
      </c>
      <c r="AB316" s="32">
        <v>5.346666666666667</v>
      </c>
      <c r="AC316" s="36"/>
    </row>
    <row r="317">
      <c r="A317" s="21">
        <f t="shared" si="2"/>
        <v>316</v>
      </c>
      <c r="B317" s="47" t="s">
        <v>321</v>
      </c>
      <c r="C317" s="29" t="s">
        <v>365</v>
      </c>
      <c r="D317" s="30">
        <v>68.984</v>
      </c>
      <c r="E317" s="16">
        <v>169.78157991055645</v>
      </c>
      <c r="F317" s="16">
        <v>710.3661303457682</v>
      </c>
      <c r="G317" s="19">
        <v>19.252083333333335</v>
      </c>
      <c r="H317" s="30">
        <v>9.708999999999998</v>
      </c>
      <c r="I317" s="31">
        <v>53.02700000000001</v>
      </c>
      <c r="J317" s="19">
        <v>0.0</v>
      </c>
      <c r="K317" s="36" t="s">
        <v>44</v>
      </c>
      <c r="L317" s="30">
        <v>1.2223333333333335</v>
      </c>
      <c r="M317" s="31">
        <v>8.748</v>
      </c>
      <c r="N317" s="31">
        <v>27.421666666666667</v>
      </c>
      <c r="O317" s="32" t="s">
        <v>45</v>
      </c>
      <c r="P317" s="31">
        <v>258.79900000000004</v>
      </c>
      <c r="Q317" s="30">
        <v>0.24</v>
      </c>
      <c r="R317" s="31">
        <v>64.24166666666667</v>
      </c>
      <c r="S317" s="31">
        <v>376.4956666666667</v>
      </c>
      <c r="T317" s="32">
        <v>0.022333333333333334</v>
      </c>
      <c r="U317" s="30">
        <v>0.34400000000000003</v>
      </c>
      <c r="V317" s="31" t="s">
        <v>45</v>
      </c>
      <c r="W317" s="31" t="s">
        <v>45</v>
      </c>
      <c r="X317" s="31" t="s">
        <v>45</v>
      </c>
      <c r="Y317" s="32">
        <v>0.19666666666666666</v>
      </c>
      <c r="Z317" s="32">
        <v>0.03</v>
      </c>
      <c r="AA317" s="32" t="s">
        <v>45</v>
      </c>
      <c r="AB317" s="32">
        <v>3.21</v>
      </c>
      <c r="AC317" s="36"/>
    </row>
    <row r="318">
      <c r="A318" s="21">
        <f t="shared" si="2"/>
        <v>317</v>
      </c>
      <c r="B318" s="47" t="s">
        <v>321</v>
      </c>
      <c r="C318" s="29" t="s">
        <v>366</v>
      </c>
      <c r="D318" s="30">
        <v>58.12800000000001</v>
      </c>
      <c r="E318" s="16">
        <v>242.7065694870949</v>
      </c>
      <c r="F318" s="16">
        <v>1015.4842867340051</v>
      </c>
      <c r="G318" s="19">
        <v>26.14166666666667</v>
      </c>
      <c r="H318" s="30">
        <v>14.532333333333334</v>
      </c>
      <c r="I318" s="31">
        <v>72.81566666666667</v>
      </c>
      <c r="J318" s="19">
        <v>0.0</v>
      </c>
      <c r="K318" s="36" t="s">
        <v>44</v>
      </c>
      <c r="L318" s="30">
        <v>1.6136666666666664</v>
      </c>
      <c r="M318" s="31">
        <v>15.085999999999999</v>
      </c>
      <c r="N318" s="31">
        <v>37.86033333333334</v>
      </c>
      <c r="O318" s="32">
        <v>0.012666666666666666</v>
      </c>
      <c r="P318" s="31">
        <v>352.1583333333333</v>
      </c>
      <c r="Q318" s="30">
        <v>0.37266666666666665</v>
      </c>
      <c r="R318" s="31">
        <v>95.81133333333332</v>
      </c>
      <c r="S318" s="31">
        <v>517.902</v>
      </c>
      <c r="T318" s="32">
        <v>0.03666666666666666</v>
      </c>
      <c r="U318" s="30">
        <v>0.49733333333333335</v>
      </c>
      <c r="V318" s="31" t="s">
        <v>45</v>
      </c>
      <c r="W318" s="31" t="s">
        <v>45</v>
      </c>
      <c r="X318" s="31" t="s">
        <v>45</v>
      </c>
      <c r="Y318" s="32">
        <v>0.2333333333333333</v>
      </c>
      <c r="Z318" s="32">
        <v>0.03</v>
      </c>
      <c r="AA318" s="32" t="s">
        <v>45</v>
      </c>
      <c r="AB318" s="32">
        <v>6.303333333333334</v>
      </c>
      <c r="AC318" s="36"/>
    </row>
    <row r="319">
      <c r="A319" s="21">
        <f t="shared" si="2"/>
        <v>318</v>
      </c>
      <c r="B319" s="47" t="s">
        <v>321</v>
      </c>
      <c r="C319" s="18" t="s">
        <v>367</v>
      </c>
      <c r="D319" s="19">
        <v>60.08</v>
      </c>
      <c r="E319" s="16">
        <v>164.3507883333333</v>
      </c>
      <c r="F319" s="16">
        <v>687.6436983866665</v>
      </c>
      <c r="G319" s="19">
        <v>32.17916666666667</v>
      </c>
      <c r="H319" s="19">
        <v>2.9873333333333334</v>
      </c>
      <c r="I319" s="16">
        <v>108.98933333333333</v>
      </c>
      <c r="J319" s="19">
        <v>0.0</v>
      </c>
      <c r="K319" s="19" t="s">
        <v>44</v>
      </c>
      <c r="L319" s="19">
        <v>4.352333333333333</v>
      </c>
      <c r="M319" s="16">
        <v>437.7273333333333</v>
      </c>
      <c r="N319" s="16">
        <v>51.361333333333334</v>
      </c>
      <c r="O319" s="20">
        <v>0.242</v>
      </c>
      <c r="P319" s="16">
        <v>577.7803333333334</v>
      </c>
      <c r="Q319" s="19">
        <v>1.2510000000000001</v>
      </c>
      <c r="R319" s="16">
        <v>74.46833333333332</v>
      </c>
      <c r="S319" s="16">
        <v>574.3386666666667</v>
      </c>
      <c r="T319" s="20">
        <v>0.13733333333333334</v>
      </c>
      <c r="U319" s="19">
        <v>1.8203333333333334</v>
      </c>
      <c r="V319" s="31" t="s">
        <v>45</v>
      </c>
      <c r="W319" s="31" t="s">
        <v>45</v>
      </c>
      <c r="X319" s="31" t="s">
        <v>45</v>
      </c>
      <c r="Y319" s="20">
        <v>0.06333333333333334</v>
      </c>
      <c r="Z319" s="20" t="s">
        <v>45</v>
      </c>
      <c r="AA319" s="20" t="s">
        <v>45</v>
      </c>
      <c r="AB319" s="20">
        <v>5.833333333333333</v>
      </c>
      <c r="AC319" s="19"/>
    </row>
    <row r="320">
      <c r="A320" s="21">
        <f t="shared" si="2"/>
        <v>319</v>
      </c>
      <c r="B320" s="47" t="s">
        <v>321</v>
      </c>
      <c r="C320" s="18" t="s">
        <v>368</v>
      </c>
      <c r="D320" s="19">
        <v>55.14266666666666</v>
      </c>
      <c r="E320" s="16">
        <v>284.9810048712492</v>
      </c>
      <c r="F320" s="16">
        <v>1192.3605243813067</v>
      </c>
      <c r="G320" s="19">
        <v>15.939583333333335</v>
      </c>
      <c r="H320" s="19">
        <v>24.048666666666666</v>
      </c>
      <c r="I320" s="26">
        <v>72.567</v>
      </c>
      <c r="J320" s="19">
        <v>0.0</v>
      </c>
      <c r="K320" s="19" t="s">
        <v>44</v>
      </c>
      <c r="L320" s="19">
        <v>2.864666666666667</v>
      </c>
      <c r="M320" s="16">
        <v>550.2433333333333</v>
      </c>
      <c r="N320" s="16">
        <v>35.27</v>
      </c>
      <c r="O320" s="20">
        <v>0.11266666666666668</v>
      </c>
      <c r="P320" s="16">
        <v>496.3733333333333</v>
      </c>
      <c r="Q320" s="19">
        <v>3.537333333333333</v>
      </c>
      <c r="R320" s="16">
        <v>665.8403333333333</v>
      </c>
      <c r="S320" s="16">
        <v>367.13366666666667</v>
      </c>
      <c r="T320" s="20">
        <v>0.03366666666666667</v>
      </c>
      <c r="U320" s="19">
        <v>1.6383333333333334</v>
      </c>
      <c r="V320" s="31" t="s">
        <v>45</v>
      </c>
      <c r="W320" s="31" t="s">
        <v>45</v>
      </c>
      <c r="X320" s="31" t="s">
        <v>45</v>
      </c>
      <c r="Y320" s="24">
        <v>0.4166666666666667</v>
      </c>
      <c r="Z320" s="20">
        <v>0.036666666666666674</v>
      </c>
      <c r="AA320" s="20" t="s">
        <v>45</v>
      </c>
      <c r="AB320" s="20">
        <v>6.553333333333334</v>
      </c>
      <c r="AC320" s="19"/>
    </row>
    <row r="321">
      <c r="A321" s="21">
        <f t="shared" si="2"/>
        <v>320</v>
      </c>
      <c r="B321" s="47" t="s">
        <v>321</v>
      </c>
      <c r="C321" s="18" t="s">
        <v>369</v>
      </c>
      <c r="D321" s="19">
        <v>48.489000000000004</v>
      </c>
      <c r="E321" s="16">
        <v>257.0407</v>
      </c>
      <c r="F321" s="16">
        <v>1075.4582888000002</v>
      </c>
      <c r="G321" s="19">
        <v>33.38333333333334</v>
      </c>
      <c r="H321" s="19">
        <v>12.693333333333333</v>
      </c>
      <c r="I321" s="16">
        <v>102.87466666666667</v>
      </c>
      <c r="J321" s="19">
        <v>0.0</v>
      </c>
      <c r="K321" s="19" t="s">
        <v>44</v>
      </c>
      <c r="L321" s="19">
        <v>4.301666666666667</v>
      </c>
      <c r="M321" s="16">
        <v>482.0746666666667</v>
      </c>
      <c r="N321" s="16">
        <v>38.83266666666666</v>
      </c>
      <c r="O321" s="20">
        <v>0.24666666666666667</v>
      </c>
      <c r="P321" s="16">
        <v>628.764</v>
      </c>
      <c r="Q321" s="19">
        <v>1.1236666666666668</v>
      </c>
      <c r="R321" s="16">
        <v>60.099</v>
      </c>
      <c r="S321" s="16">
        <v>459.94266666666664</v>
      </c>
      <c r="T321" s="20">
        <v>0.1426666666666667</v>
      </c>
      <c r="U321" s="19">
        <v>1.6426666666666667</v>
      </c>
      <c r="V321" s="31" t="s">
        <v>45</v>
      </c>
      <c r="W321" s="31" t="s">
        <v>45</v>
      </c>
      <c r="X321" s="31" t="s">
        <v>45</v>
      </c>
      <c r="Y321" s="20">
        <v>0.06333333333333334</v>
      </c>
      <c r="Z321" s="20" t="s">
        <v>45</v>
      </c>
      <c r="AA321" s="20" t="s">
        <v>45</v>
      </c>
      <c r="AB321" s="20">
        <v>7.1</v>
      </c>
      <c r="AC321" s="19"/>
    </row>
    <row r="322">
      <c r="A322" s="21">
        <f t="shared" si="2"/>
        <v>321</v>
      </c>
      <c r="B322" s="47" t="s">
        <v>321</v>
      </c>
      <c r="C322" s="18" t="s">
        <v>370</v>
      </c>
      <c r="D322" s="19">
        <v>76.64</v>
      </c>
      <c r="E322" s="16">
        <v>113.90036666666666</v>
      </c>
      <c r="F322" s="16">
        <v>476.5591341333333</v>
      </c>
      <c r="G322" s="19">
        <v>21.076666666666668</v>
      </c>
      <c r="H322" s="22">
        <v>2.65</v>
      </c>
      <c r="I322" s="16">
        <v>60.5</v>
      </c>
      <c r="J322" s="19">
        <v>0.0</v>
      </c>
      <c r="K322" s="19" t="s">
        <v>44</v>
      </c>
      <c r="L322" s="22">
        <v>1.6</v>
      </c>
      <c r="M322" s="16">
        <v>167.33333333333334</v>
      </c>
      <c r="N322" s="16">
        <v>28.526666666666667</v>
      </c>
      <c r="O322" s="35">
        <v>0.09666666666666668</v>
      </c>
      <c r="P322" s="16">
        <v>293.89666666666665</v>
      </c>
      <c r="Q322" s="19">
        <v>1.3366666666666667</v>
      </c>
      <c r="R322" s="16">
        <v>60.38666666666668</v>
      </c>
      <c r="S322" s="28">
        <v>312.37</v>
      </c>
      <c r="T322" s="35">
        <v>0.13</v>
      </c>
      <c r="U322" s="22">
        <v>1.29</v>
      </c>
      <c r="V322" s="31" t="s">
        <v>45</v>
      </c>
      <c r="W322" s="31" t="s">
        <v>45</v>
      </c>
      <c r="X322" s="31" t="s">
        <v>45</v>
      </c>
      <c r="Y322" s="35" t="s">
        <v>45</v>
      </c>
      <c r="Z322" s="35">
        <v>0.07</v>
      </c>
      <c r="AA322" s="35" t="s">
        <v>45</v>
      </c>
      <c r="AB322" s="35">
        <v>7.7</v>
      </c>
      <c r="AC322" s="19"/>
    </row>
    <row r="323">
      <c r="A323" s="21">
        <f t="shared" si="2"/>
        <v>322</v>
      </c>
      <c r="B323" s="47" t="s">
        <v>321</v>
      </c>
      <c r="C323" s="18" t="s">
        <v>371</v>
      </c>
      <c r="D323" s="19">
        <v>79.88333333333334</v>
      </c>
      <c r="E323" s="16">
        <v>87.686483549277</v>
      </c>
      <c r="F323" s="16">
        <v>366.880247170175</v>
      </c>
      <c r="G323" s="19">
        <v>17.958333333333336</v>
      </c>
      <c r="H323" s="19">
        <v>1.22</v>
      </c>
      <c r="I323" s="26">
        <v>46.897333333333336</v>
      </c>
      <c r="J323" s="19">
        <v>-0.04500000000000792</v>
      </c>
      <c r="K323" s="19" t="s">
        <v>44</v>
      </c>
      <c r="L323" s="19">
        <v>0.9833333333333334</v>
      </c>
      <c r="M323" s="16">
        <v>19.220333333333333</v>
      </c>
      <c r="N323" s="16">
        <v>25.641000000000002</v>
      </c>
      <c r="O323" s="20">
        <v>0.011000000000000001</v>
      </c>
      <c r="P323" s="16">
        <v>167.86666666666667</v>
      </c>
      <c r="Q323" s="19">
        <v>0.26933333333333337</v>
      </c>
      <c r="R323" s="16">
        <v>56.55433333333334</v>
      </c>
      <c r="S323" s="16">
        <v>288.063</v>
      </c>
      <c r="T323" s="20">
        <v>0.09533333333333334</v>
      </c>
      <c r="U323" s="19">
        <v>0.441</v>
      </c>
      <c r="V323" s="31" t="s">
        <v>45</v>
      </c>
      <c r="W323" s="31" t="s">
        <v>45</v>
      </c>
      <c r="X323" s="31" t="s">
        <v>45</v>
      </c>
      <c r="Y323" s="20" t="s">
        <v>45</v>
      </c>
      <c r="Z323" s="20">
        <v>0.05</v>
      </c>
      <c r="AA323" s="20" t="s">
        <v>45</v>
      </c>
      <c r="AB323" s="20">
        <v>0.9</v>
      </c>
      <c r="AC323" s="19"/>
    </row>
    <row r="324">
      <c r="A324" s="37">
        <f t="shared" si="2"/>
        <v>323</v>
      </c>
      <c r="B324" s="48" t="s">
        <v>372</v>
      </c>
      <c r="C324" s="41" t="s">
        <v>373</v>
      </c>
      <c r="D324" s="30">
        <v>73.72</v>
      </c>
      <c r="E324" s="16">
        <v>128.85725581200919</v>
      </c>
      <c r="F324" s="16">
        <v>539.1387583174464</v>
      </c>
      <c r="G324" s="19">
        <v>13.45</v>
      </c>
      <c r="H324" s="30">
        <v>6.690666666666666</v>
      </c>
      <c r="I324" s="31">
        <v>37.671</v>
      </c>
      <c r="J324" s="19">
        <v>2.862000000000004</v>
      </c>
      <c r="K324" s="36" t="s">
        <v>44</v>
      </c>
      <c r="L324" s="30">
        <v>3.2773333333333334</v>
      </c>
      <c r="M324" s="31">
        <v>22.577333333333332</v>
      </c>
      <c r="N324" s="31">
        <v>15.262</v>
      </c>
      <c r="O324" s="32">
        <v>0.03933333333333333</v>
      </c>
      <c r="P324" s="31">
        <v>225.386</v>
      </c>
      <c r="Q324" s="30">
        <v>0.8776666666666667</v>
      </c>
      <c r="R324" s="31">
        <v>942.933</v>
      </c>
      <c r="S324" s="31">
        <v>270.07366666666667</v>
      </c>
      <c r="T324" s="32">
        <v>0.029333333333333333</v>
      </c>
      <c r="U324" s="30">
        <v>1.6496666666666666</v>
      </c>
      <c r="V324" s="31" t="s">
        <v>45</v>
      </c>
      <c r="W324" s="31"/>
      <c r="X324" s="31"/>
      <c r="Y324" s="32">
        <v>0.6233333333333334</v>
      </c>
      <c r="Z324" s="32">
        <v>0.036666666666666674</v>
      </c>
      <c r="AA324" s="32" t="s">
        <v>45</v>
      </c>
      <c r="AB324" s="32">
        <v>0.6966666666666667</v>
      </c>
      <c r="AC324" s="30" t="s">
        <v>45</v>
      </c>
    </row>
    <row r="325">
      <c r="A325" s="21">
        <f t="shared" si="2"/>
        <v>324</v>
      </c>
      <c r="B325" s="48" t="s">
        <v>372</v>
      </c>
      <c r="C325" s="18" t="s">
        <v>374</v>
      </c>
      <c r="D325" s="19">
        <v>2.93</v>
      </c>
      <c r="E325" s="16">
        <v>240.62333333333333</v>
      </c>
      <c r="F325" s="16">
        <v>1006.7680266666667</v>
      </c>
      <c r="G325" s="19">
        <v>7.82</v>
      </c>
      <c r="H325" s="19">
        <v>16.57</v>
      </c>
      <c r="I325" s="16" t="s">
        <v>45</v>
      </c>
      <c r="J325" s="19">
        <v>15.053333333333342</v>
      </c>
      <c r="K325" s="19">
        <v>0.5766666666666667</v>
      </c>
      <c r="L325" s="19">
        <v>57.626666666666665</v>
      </c>
      <c r="M325" s="16">
        <v>129.03</v>
      </c>
      <c r="N325" s="16">
        <v>22.06</v>
      </c>
      <c r="O325" s="20">
        <v>0.021</v>
      </c>
      <c r="P325" s="16">
        <v>123.04</v>
      </c>
      <c r="Q325" s="19" t="s">
        <v>45</v>
      </c>
      <c r="R325" s="16">
        <v>22179.666666666668</v>
      </c>
      <c r="S325" s="16">
        <v>218.15333333333334</v>
      </c>
      <c r="T325" s="20" t="s">
        <v>45</v>
      </c>
      <c r="U325" s="19" t="s">
        <v>45</v>
      </c>
      <c r="V325" s="16" t="s">
        <v>45</v>
      </c>
      <c r="W325" s="16" t="s">
        <v>54</v>
      </c>
      <c r="X325" s="16"/>
      <c r="Y325" s="20">
        <v>0.7033333333333335</v>
      </c>
      <c r="Z325" s="20">
        <v>0.07</v>
      </c>
      <c r="AA325" s="20">
        <v>0.26666666666666666</v>
      </c>
      <c r="AB325" s="20" t="s">
        <v>45</v>
      </c>
      <c r="AC325" s="19"/>
    </row>
    <row r="326">
      <c r="A326" s="21">
        <f t="shared" si="2"/>
        <v>325</v>
      </c>
      <c r="B326" s="48" t="s">
        <v>372</v>
      </c>
      <c r="C326" s="18" t="s">
        <v>375</v>
      </c>
      <c r="D326" s="19">
        <v>3.3826666666666667</v>
      </c>
      <c r="E326" s="16">
        <v>251.44566666666665</v>
      </c>
      <c r="F326" s="16">
        <v>1052.0486693333332</v>
      </c>
      <c r="G326" s="19">
        <v>6.279166666666666</v>
      </c>
      <c r="H326" s="19">
        <v>20.416333333333334</v>
      </c>
      <c r="I326" s="16">
        <v>2.1126666666666662</v>
      </c>
      <c r="J326" s="19">
        <v>10.645499999999991</v>
      </c>
      <c r="K326" s="27">
        <v>11.810666666666668</v>
      </c>
      <c r="L326" s="19">
        <v>59.27633333333333</v>
      </c>
      <c r="M326" s="26">
        <v>16.36</v>
      </c>
      <c r="N326" s="26">
        <v>12.790666666666667</v>
      </c>
      <c r="O326" s="24">
        <v>0.13</v>
      </c>
      <c r="P326" s="26">
        <v>48.05733333333334</v>
      </c>
      <c r="Q326" s="27">
        <v>0.6893333333333334</v>
      </c>
      <c r="R326" s="26">
        <v>22299.900333333335</v>
      </c>
      <c r="S326" s="26">
        <v>68.028</v>
      </c>
      <c r="T326" s="24" t="s">
        <v>45</v>
      </c>
      <c r="U326" s="27">
        <v>0.258</v>
      </c>
      <c r="V326" s="16" t="s">
        <v>45</v>
      </c>
      <c r="W326" s="16" t="s">
        <v>54</v>
      </c>
      <c r="X326" s="16" t="s">
        <v>54</v>
      </c>
      <c r="Y326" s="20">
        <v>0.05</v>
      </c>
      <c r="Z326" s="20">
        <v>0.036666666666666674</v>
      </c>
      <c r="AA326" s="20" t="s">
        <v>45</v>
      </c>
      <c r="AB326" s="24" t="s">
        <v>1</v>
      </c>
      <c r="AC326" s="19"/>
    </row>
    <row r="327">
      <c r="A327" s="21">
        <f t="shared" si="2"/>
        <v>326</v>
      </c>
      <c r="B327" s="48" t="s">
        <v>372</v>
      </c>
      <c r="C327" s="18" t="s">
        <v>376</v>
      </c>
      <c r="D327" s="19">
        <v>61.62</v>
      </c>
      <c r="E327" s="16">
        <v>212.42039999999997</v>
      </c>
      <c r="F327" s="16">
        <v>888.7669536</v>
      </c>
      <c r="G327" s="19">
        <v>26.68666666666667</v>
      </c>
      <c r="H327" s="19">
        <v>10.916666666666666</v>
      </c>
      <c r="I327" s="16">
        <v>103.13</v>
      </c>
      <c r="J327" s="19">
        <v>0.0</v>
      </c>
      <c r="K327" s="19" t="s">
        <v>44</v>
      </c>
      <c r="L327" s="19">
        <v>0.84</v>
      </c>
      <c r="M327" s="16">
        <v>4.026666666666666</v>
      </c>
      <c r="N327" s="16">
        <v>17.07</v>
      </c>
      <c r="O327" s="20">
        <v>0.013</v>
      </c>
      <c r="P327" s="16">
        <v>164.44333333333333</v>
      </c>
      <c r="Q327" s="19">
        <v>2.6533333333333338</v>
      </c>
      <c r="R327" s="16">
        <v>52.35666666666666</v>
      </c>
      <c r="S327" s="16">
        <v>255.70666666666668</v>
      </c>
      <c r="T327" s="20">
        <v>0.06333333333333334</v>
      </c>
      <c r="U327" s="19">
        <v>8.1</v>
      </c>
      <c r="V327" s="16" t="s">
        <v>45</v>
      </c>
      <c r="W327" s="16" t="s">
        <v>45</v>
      </c>
      <c r="X327" s="16" t="s">
        <v>45</v>
      </c>
      <c r="Y327" s="20" t="s">
        <v>45</v>
      </c>
      <c r="Z327" s="20">
        <v>0.3166666666666667</v>
      </c>
      <c r="AA327" s="20" t="s">
        <v>45</v>
      </c>
      <c r="AB327" s="20">
        <v>1.7633333333333334</v>
      </c>
      <c r="AC327" s="19"/>
    </row>
    <row r="328">
      <c r="A328" s="21">
        <f t="shared" si="2"/>
        <v>327</v>
      </c>
      <c r="B328" s="48" t="s">
        <v>372</v>
      </c>
      <c r="C328" s="18" t="s">
        <v>377</v>
      </c>
      <c r="D328" s="19">
        <v>72.70333333333333</v>
      </c>
      <c r="E328" s="16">
        <v>136.56233333333333</v>
      </c>
      <c r="F328" s="16">
        <v>571.3768026666667</v>
      </c>
      <c r="G328" s="19">
        <v>19.42</v>
      </c>
      <c r="H328" s="19">
        <v>5.946666666666666</v>
      </c>
      <c r="I328" s="16">
        <v>57.94</v>
      </c>
      <c r="J328" s="19">
        <v>0.0</v>
      </c>
      <c r="K328" s="19" t="s">
        <v>44</v>
      </c>
      <c r="L328" s="19">
        <v>0.9333333333333335</v>
      </c>
      <c r="M328" s="16">
        <v>2.61</v>
      </c>
      <c r="N328" s="16">
        <v>14.136666666666668</v>
      </c>
      <c r="O328" s="35" t="s">
        <v>45</v>
      </c>
      <c r="P328" s="16">
        <v>157.61333333333334</v>
      </c>
      <c r="Q328" s="22">
        <v>1.7633333333333334</v>
      </c>
      <c r="R328" s="16">
        <v>48.61333333333334</v>
      </c>
      <c r="S328" s="28">
        <v>237.3033333333333</v>
      </c>
      <c r="T328" s="35">
        <v>0.07566666666666667</v>
      </c>
      <c r="U328" s="22">
        <v>6.333333333333333</v>
      </c>
      <c r="V328" s="28">
        <v>2.32</v>
      </c>
      <c r="W328" s="28">
        <v>2.32</v>
      </c>
      <c r="X328" s="28">
        <v>2.32</v>
      </c>
      <c r="Y328" s="35">
        <v>0.15333333333333332</v>
      </c>
      <c r="Z328" s="35">
        <v>0.21333333333333335</v>
      </c>
      <c r="AA328" s="35">
        <v>0.03</v>
      </c>
      <c r="AB328" s="35">
        <v>4.33</v>
      </c>
      <c r="AC328" s="19"/>
    </row>
    <row r="329">
      <c r="A329" s="21">
        <f t="shared" si="2"/>
        <v>328</v>
      </c>
      <c r="B329" s="48" t="s">
        <v>372</v>
      </c>
      <c r="C329" s="18" t="s">
        <v>378</v>
      </c>
      <c r="D329" s="19">
        <v>60.38333333333333</v>
      </c>
      <c r="E329" s="16">
        <v>214.61056666666664</v>
      </c>
      <c r="F329" s="16">
        <v>897.9306109333332</v>
      </c>
      <c r="G329" s="19">
        <v>27.27</v>
      </c>
      <c r="H329" s="19">
        <v>10.883333333333333</v>
      </c>
      <c r="I329" s="16">
        <v>106.75</v>
      </c>
      <c r="J329" s="19">
        <v>0.0</v>
      </c>
      <c r="K329" s="19" t="s">
        <v>44</v>
      </c>
      <c r="L329" s="19">
        <v>0.83</v>
      </c>
      <c r="M329" s="16">
        <v>7.11</v>
      </c>
      <c r="N329" s="16">
        <v>14.44</v>
      </c>
      <c r="O329" s="20" t="s">
        <v>45</v>
      </c>
      <c r="P329" s="16">
        <v>164.2</v>
      </c>
      <c r="Q329" s="19">
        <v>2.3666666666666667</v>
      </c>
      <c r="R329" s="16">
        <v>56.173333333333325</v>
      </c>
      <c r="S329" s="16">
        <v>254.42333333333332</v>
      </c>
      <c r="T329" s="20">
        <v>0.07333333333333335</v>
      </c>
      <c r="U329" s="19">
        <v>7.97</v>
      </c>
      <c r="V329" s="16" t="s">
        <v>45</v>
      </c>
      <c r="W329" s="16" t="s">
        <v>45</v>
      </c>
      <c r="X329" s="16" t="s">
        <v>45</v>
      </c>
      <c r="Y329" s="20" t="s">
        <v>45</v>
      </c>
      <c r="Z329" s="20">
        <v>0.04</v>
      </c>
      <c r="AA329" s="20">
        <v>0.07</v>
      </c>
      <c r="AB329" s="20">
        <v>1.6266666666666667</v>
      </c>
      <c r="AC329" s="19"/>
    </row>
    <row r="330">
      <c r="A330" s="21">
        <f t="shared" si="2"/>
        <v>329</v>
      </c>
      <c r="B330" s="48" t="s">
        <v>372</v>
      </c>
      <c r="C330" s="18" t="s">
        <v>379</v>
      </c>
      <c r="D330" s="19">
        <v>71.51666666666667</v>
      </c>
      <c r="E330" s="16">
        <v>144.02943333333332</v>
      </c>
      <c r="F330" s="16">
        <v>602.6191490666666</v>
      </c>
      <c r="G330" s="19">
        <v>20.816666666666666</v>
      </c>
      <c r="H330" s="19">
        <v>6.113333333333333</v>
      </c>
      <c r="I330" s="16">
        <v>53.37</v>
      </c>
      <c r="J330" s="19">
        <v>0.0</v>
      </c>
      <c r="K330" s="19" t="s">
        <v>44</v>
      </c>
      <c r="L330" s="19">
        <v>0.96</v>
      </c>
      <c r="M330" s="16">
        <v>4.716666666666668</v>
      </c>
      <c r="N330" s="16">
        <v>13.276666666666666</v>
      </c>
      <c r="O330" s="35" t="s">
        <v>45</v>
      </c>
      <c r="P330" s="16">
        <v>144.18666666666664</v>
      </c>
      <c r="Q330" s="22">
        <v>1.5133333333333334</v>
      </c>
      <c r="R330" s="16">
        <v>49.846666666666664</v>
      </c>
      <c r="S330" s="28">
        <v>233.65</v>
      </c>
      <c r="T330" s="35">
        <v>0.036666666666666674</v>
      </c>
      <c r="U330" s="22">
        <v>5.213333333333334</v>
      </c>
      <c r="V330" s="28">
        <v>2.1733333333333333</v>
      </c>
      <c r="W330" s="28">
        <v>2.1733333333333333</v>
      </c>
      <c r="X330" s="28">
        <v>2.1733333333333333</v>
      </c>
      <c r="Y330" s="35">
        <v>0.11666666666666665</v>
      </c>
      <c r="Z330" s="35">
        <v>0.11666666666666665</v>
      </c>
      <c r="AA330" s="35" t="s">
        <v>45</v>
      </c>
      <c r="AB330" s="35">
        <v>2.33</v>
      </c>
      <c r="AC330" s="19"/>
    </row>
    <row r="331">
      <c r="A331" s="21">
        <f t="shared" si="2"/>
        <v>330</v>
      </c>
      <c r="B331" s="48" t="s">
        <v>372</v>
      </c>
      <c r="C331" s="18" t="s">
        <v>380</v>
      </c>
      <c r="D331" s="19">
        <v>64.28333333333335</v>
      </c>
      <c r="E331" s="16">
        <v>189.2566666666666</v>
      </c>
      <c r="F331" s="16">
        <v>791.8498933333331</v>
      </c>
      <c r="G331" s="19">
        <v>12.3125</v>
      </c>
      <c r="H331" s="19">
        <v>11.203333333333333</v>
      </c>
      <c r="I331" s="16">
        <v>33.59895</v>
      </c>
      <c r="J331" s="19">
        <v>9.794166666666655</v>
      </c>
      <c r="K331" s="19" t="s">
        <v>1</v>
      </c>
      <c r="L331" s="19">
        <v>2.4066666666666663</v>
      </c>
      <c r="M331" s="26">
        <v>22.231666666666666</v>
      </c>
      <c r="N331" s="26">
        <v>23.750666666666664</v>
      </c>
      <c r="O331" s="24">
        <v>0.16666666666666666</v>
      </c>
      <c r="P331" s="26">
        <v>144.92566666666667</v>
      </c>
      <c r="Q331" s="27">
        <v>1.5623333333333331</v>
      </c>
      <c r="R331" s="26">
        <v>621.2516666666667</v>
      </c>
      <c r="S331" s="26">
        <v>328.24066666666664</v>
      </c>
      <c r="T331" s="24">
        <v>0.146</v>
      </c>
      <c r="U331" s="27">
        <v>2.3333333333333335</v>
      </c>
      <c r="V331" s="26" t="s">
        <v>45</v>
      </c>
      <c r="W331" s="26" t="s">
        <v>54</v>
      </c>
      <c r="X331" s="26" t="s">
        <v>54</v>
      </c>
      <c r="Y331" s="24">
        <v>0.11</v>
      </c>
      <c r="Z331" s="24">
        <v>0.04</v>
      </c>
      <c r="AA331" s="24" t="s">
        <v>45</v>
      </c>
      <c r="AB331" s="24">
        <v>2.2</v>
      </c>
      <c r="AC331" s="19" t="s">
        <v>54</v>
      </c>
    </row>
    <row r="332">
      <c r="A332" s="21">
        <f t="shared" si="2"/>
        <v>331</v>
      </c>
      <c r="B332" s="48" t="s">
        <v>372</v>
      </c>
      <c r="C332" s="18" t="s">
        <v>381</v>
      </c>
      <c r="D332" s="19">
        <v>48.08766666666667</v>
      </c>
      <c r="E332" s="16">
        <v>271.813</v>
      </c>
      <c r="F332" s="16">
        <v>1137.265592</v>
      </c>
      <c r="G332" s="19">
        <v>18.15625</v>
      </c>
      <c r="H332" s="19">
        <v>15.782333333333334</v>
      </c>
      <c r="I332" s="16">
        <v>36.38066666666666</v>
      </c>
      <c r="J332" s="19">
        <v>14.286749999999996</v>
      </c>
      <c r="K332" s="19" t="s">
        <v>1</v>
      </c>
      <c r="L332" s="19">
        <v>3.687</v>
      </c>
      <c r="M332" s="16">
        <v>26.75933333333333</v>
      </c>
      <c r="N332" s="16">
        <v>48.11966666666667</v>
      </c>
      <c r="O332" s="20">
        <v>0.4073333333333333</v>
      </c>
      <c r="P332" s="16">
        <v>244.3033333333333</v>
      </c>
      <c r="Q332" s="19">
        <v>1.9116666666666668</v>
      </c>
      <c r="R332" s="16">
        <v>1030.2556666666667</v>
      </c>
      <c r="S332" s="16">
        <v>536.0993333333334</v>
      </c>
      <c r="T332" s="20">
        <v>0.18699999999999997</v>
      </c>
      <c r="U332" s="19">
        <v>2.608333333333333</v>
      </c>
      <c r="V332" s="16" t="s">
        <v>45</v>
      </c>
      <c r="W332" s="16" t="s">
        <v>54</v>
      </c>
      <c r="X332" s="16" t="s">
        <v>54</v>
      </c>
      <c r="Y332" s="20">
        <v>0.13333333333333333</v>
      </c>
      <c r="Z332" s="20">
        <v>0.07</v>
      </c>
      <c r="AA332" s="20" t="s">
        <v>45</v>
      </c>
      <c r="AB332" s="20">
        <v>6.6</v>
      </c>
      <c r="AC332" s="19"/>
    </row>
    <row r="333">
      <c r="A333" s="21">
        <f t="shared" si="2"/>
        <v>332</v>
      </c>
      <c r="B333" s="48" t="s">
        <v>372</v>
      </c>
      <c r="C333" s="18" t="s">
        <v>382</v>
      </c>
      <c r="D333" s="19">
        <v>74.12333333333333</v>
      </c>
      <c r="E333" s="16">
        <v>133.02286666666666</v>
      </c>
      <c r="F333" s="16">
        <v>556.5676741333333</v>
      </c>
      <c r="G333" s="19">
        <v>21.64</v>
      </c>
      <c r="H333" s="19">
        <v>4.503333333333334</v>
      </c>
      <c r="I333" s="16">
        <v>245.467</v>
      </c>
      <c r="J333" s="19">
        <v>0.0</v>
      </c>
      <c r="K333" s="19" t="s">
        <v>44</v>
      </c>
      <c r="L333" s="19">
        <v>0.32</v>
      </c>
      <c r="M333" s="16">
        <v>13.21</v>
      </c>
      <c r="N333" s="16">
        <v>7.413333333333334</v>
      </c>
      <c r="O333" s="20">
        <v>0.01</v>
      </c>
      <c r="P333" s="16">
        <v>62.626666666666665</v>
      </c>
      <c r="Q333" s="19">
        <v>0.5766666666666667</v>
      </c>
      <c r="R333" s="16">
        <v>38.203333333333326</v>
      </c>
      <c r="S333" s="16">
        <v>69.81</v>
      </c>
      <c r="T333" s="20">
        <v>0.05</v>
      </c>
      <c r="U333" s="19">
        <v>2.493333333333333</v>
      </c>
      <c r="V333" s="16" t="s">
        <v>45</v>
      </c>
      <c r="W333" s="16" t="s">
        <v>45</v>
      </c>
      <c r="X333" s="16" t="s">
        <v>45</v>
      </c>
      <c r="Y333" s="20" t="s">
        <v>45</v>
      </c>
      <c r="Z333" s="20" t="s">
        <v>45</v>
      </c>
      <c r="AA333" s="20" t="s">
        <v>45</v>
      </c>
      <c r="AB333" s="20">
        <v>2.18</v>
      </c>
      <c r="AC333" s="19"/>
    </row>
    <row r="334">
      <c r="A334" s="21">
        <f t="shared" si="2"/>
        <v>333</v>
      </c>
      <c r="B334" s="48" t="s">
        <v>372</v>
      </c>
      <c r="C334" s="18" t="s">
        <v>383</v>
      </c>
      <c r="D334" s="19">
        <v>74.96666666666667</v>
      </c>
      <c r="E334" s="16">
        <v>137.30316666666667</v>
      </c>
      <c r="F334" s="16">
        <v>574.4764493333333</v>
      </c>
      <c r="G334" s="19">
        <v>20.53</v>
      </c>
      <c r="H334" s="19">
        <v>5.503333333333333</v>
      </c>
      <c r="I334" s="16">
        <v>144.9</v>
      </c>
      <c r="J334" s="19">
        <v>0.0</v>
      </c>
      <c r="K334" s="19" t="s">
        <v>44</v>
      </c>
      <c r="L334" s="19">
        <v>0.37</v>
      </c>
      <c r="M334" s="16">
        <v>9.073333333333332</v>
      </c>
      <c r="N334" s="16">
        <v>6.403333333333333</v>
      </c>
      <c r="O334" s="35">
        <v>0.01</v>
      </c>
      <c r="P334" s="16">
        <v>61.42333333333334</v>
      </c>
      <c r="Q334" s="22">
        <v>0.47333333333333333</v>
      </c>
      <c r="R334" s="16">
        <v>45.00333333333334</v>
      </c>
      <c r="S334" s="28">
        <v>84.56666666666666</v>
      </c>
      <c r="T334" s="35">
        <v>0.06</v>
      </c>
      <c r="U334" s="22">
        <v>2.1266666666666665</v>
      </c>
      <c r="V334" s="28" t="s">
        <v>45</v>
      </c>
      <c r="W334" s="28" t="s">
        <v>45</v>
      </c>
      <c r="X334" s="28" t="s">
        <v>45</v>
      </c>
      <c r="Y334" s="35" t="s">
        <v>45</v>
      </c>
      <c r="Z334" s="35" t="s">
        <v>45</v>
      </c>
      <c r="AA334" s="35" t="s">
        <v>45</v>
      </c>
      <c r="AB334" s="35">
        <v>2.1333333333333333</v>
      </c>
      <c r="AC334" s="19"/>
    </row>
    <row r="335">
      <c r="A335" s="21">
        <f t="shared" si="2"/>
        <v>334</v>
      </c>
      <c r="B335" s="48" t="s">
        <v>372</v>
      </c>
      <c r="C335" s="18" t="s">
        <v>384</v>
      </c>
      <c r="D335" s="19">
        <v>64.77333333333333</v>
      </c>
      <c r="E335" s="16">
        <v>216.9089666666667</v>
      </c>
      <c r="F335" s="16">
        <v>907.5471165333335</v>
      </c>
      <c r="G335" s="19">
        <v>19.19666666666667</v>
      </c>
      <c r="H335" s="19">
        <v>14.96</v>
      </c>
      <c r="I335" s="16">
        <v>62.81</v>
      </c>
      <c r="J335" s="19">
        <v>0.0</v>
      </c>
      <c r="K335" s="19" t="s">
        <v>44</v>
      </c>
      <c r="L335" s="19">
        <v>0.8966666666666666</v>
      </c>
      <c r="M335" s="16">
        <v>5.86</v>
      </c>
      <c r="N335" s="16">
        <v>17.453333333333333</v>
      </c>
      <c r="O335" s="35">
        <v>0.006</v>
      </c>
      <c r="P335" s="16">
        <v>144.19</v>
      </c>
      <c r="Q335" s="22">
        <v>1.51</v>
      </c>
      <c r="R335" s="16">
        <v>57.54</v>
      </c>
      <c r="S335" s="28">
        <v>266.8866666666667</v>
      </c>
      <c r="T335" s="35">
        <v>0.057666666666666665</v>
      </c>
      <c r="U335" s="22">
        <v>3.543333333333333</v>
      </c>
      <c r="V335" s="28">
        <v>3.763333333333333</v>
      </c>
      <c r="W335" s="28">
        <v>3.763333333333333</v>
      </c>
      <c r="X335" s="28">
        <v>3.763333333333333</v>
      </c>
      <c r="Y335" s="35">
        <v>0.08666666666666667</v>
      </c>
      <c r="Z335" s="35">
        <v>0.087</v>
      </c>
      <c r="AA335" s="35">
        <v>0.12</v>
      </c>
      <c r="AB335" s="35">
        <v>1.55</v>
      </c>
      <c r="AC335" s="19"/>
    </row>
    <row r="336">
      <c r="A336" s="21">
        <f t="shared" si="2"/>
        <v>335</v>
      </c>
      <c r="B336" s="48" t="s">
        <v>372</v>
      </c>
      <c r="C336" s="18" t="s">
        <v>385</v>
      </c>
      <c r="D336" s="19">
        <v>47.88</v>
      </c>
      <c r="E336" s="16">
        <v>311.7026666666667</v>
      </c>
      <c r="F336" s="16">
        <v>1304.1639573333334</v>
      </c>
      <c r="G336" s="19">
        <v>30.686666666666667</v>
      </c>
      <c r="H336" s="19">
        <v>20.03</v>
      </c>
      <c r="I336" s="16">
        <v>120.43</v>
      </c>
      <c r="J336" s="19">
        <v>0.0</v>
      </c>
      <c r="K336" s="19" t="s">
        <v>44</v>
      </c>
      <c r="L336" s="19">
        <v>1.133333333333333</v>
      </c>
      <c r="M336" s="16">
        <v>7.256666666666667</v>
      </c>
      <c r="N336" s="16">
        <v>18.38</v>
      </c>
      <c r="O336" s="35" t="s">
        <v>45</v>
      </c>
      <c r="P336" s="16">
        <v>213.62666666666667</v>
      </c>
      <c r="Q336" s="22">
        <v>2.59</v>
      </c>
      <c r="R336" s="16">
        <v>80.51333333333334</v>
      </c>
      <c r="S336" s="28">
        <v>323.4533333333333</v>
      </c>
      <c r="T336" s="35">
        <v>0.12666666666666668</v>
      </c>
      <c r="U336" s="22">
        <v>6.196666666666666</v>
      </c>
      <c r="V336" s="28" t="s">
        <v>45</v>
      </c>
      <c r="W336" s="28" t="s">
        <v>45</v>
      </c>
      <c r="X336" s="28" t="s">
        <v>45</v>
      </c>
      <c r="Y336" s="35" t="s">
        <v>45</v>
      </c>
      <c r="Z336" s="35">
        <v>0.06333333333333334</v>
      </c>
      <c r="AA336" s="35" t="s">
        <v>45</v>
      </c>
      <c r="AB336" s="35">
        <v>1.7433333333333334</v>
      </c>
      <c r="AC336" s="19"/>
    </row>
    <row r="337">
      <c r="A337" s="21">
        <f t="shared" si="2"/>
        <v>336</v>
      </c>
      <c r="B337" s="48" t="s">
        <v>372</v>
      </c>
      <c r="C337" s="18" t="s">
        <v>386</v>
      </c>
      <c r="D337" s="19">
        <v>72.98666666666666</v>
      </c>
      <c r="E337" s="16">
        <v>131.06246666666664</v>
      </c>
      <c r="F337" s="16">
        <v>548.3653605333333</v>
      </c>
      <c r="G337" s="19">
        <v>21.54</v>
      </c>
      <c r="H337" s="19">
        <v>4.333333333333333</v>
      </c>
      <c r="I337" s="16">
        <v>58.35</v>
      </c>
      <c r="J337" s="19">
        <v>0.0</v>
      </c>
      <c r="K337" s="19" t="s">
        <v>44</v>
      </c>
      <c r="L337" s="19">
        <v>1.0</v>
      </c>
      <c r="M337" s="16">
        <v>6.496666666666667</v>
      </c>
      <c r="N337" s="16">
        <v>19.586666666666666</v>
      </c>
      <c r="O337" s="35" t="s">
        <v>45</v>
      </c>
      <c r="P337" s="16">
        <v>178.2266666666667</v>
      </c>
      <c r="Q337" s="22">
        <v>2.0366666666666666</v>
      </c>
      <c r="R337" s="16">
        <v>79.17333333333333</v>
      </c>
      <c r="S337" s="28">
        <v>325.43</v>
      </c>
      <c r="T337" s="35">
        <v>0.06</v>
      </c>
      <c r="U337" s="22">
        <v>4.586666666666667</v>
      </c>
      <c r="V337" s="28" t="s">
        <v>45</v>
      </c>
      <c r="W337" s="28" t="s">
        <v>45</v>
      </c>
      <c r="X337" s="28" t="s">
        <v>45</v>
      </c>
      <c r="Y337" s="35" t="s">
        <v>45</v>
      </c>
      <c r="Z337" s="20">
        <v>0.036666666666666674</v>
      </c>
      <c r="AA337" s="35" t="s">
        <v>45</v>
      </c>
      <c r="AB337" s="35">
        <v>1.81</v>
      </c>
      <c r="AC337" s="19"/>
    </row>
    <row r="338">
      <c r="A338" s="21">
        <f t="shared" si="2"/>
        <v>337</v>
      </c>
      <c r="B338" s="48" t="s">
        <v>372</v>
      </c>
      <c r="C338" s="18" t="s">
        <v>387</v>
      </c>
      <c r="D338" s="19">
        <v>53.74333333333334</v>
      </c>
      <c r="E338" s="16">
        <v>239.44363333333328</v>
      </c>
      <c r="F338" s="16">
        <v>1001.8321618666665</v>
      </c>
      <c r="G338" s="19">
        <v>35.06333333333333</v>
      </c>
      <c r="H338" s="19">
        <v>9.95</v>
      </c>
      <c r="I338" s="16">
        <v>80.29</v>
      </c>
      <c r="J338" s="19">
        <v>-0.006666666666674814</v>
      </c>
      <c r="K338" s="19" t="s">
        <v>44</v>
      </c>
      <c r="L338" s="19">
        <v>1.25</v>
      </c>
      <c r="M338" s="16">
        <v>8.843333333333334</v>
      </c>
      <c r="N338" s="16">
        <v>25.613333333333333</v>
      </c>
      <c r="O338" s="20">
        <v>0.01</v>
      </c>
      <c r="P338" s="16">
        <v>287.37666666666667</v>
      </c>
      <c r="Q338" s="19">
        <v>2.84</v>
      </c>
      <c r="R338" s="16">
        <v>82.75</v>
      </c>
      <c r="S338" s="16">
        <v>384.8433333333333</v>
      </c>
      <c r="T338" s="20">
        <v>0.12</v>
      </c>
      <c r="U338" s="19">
        <v>7.636666666666667</v>
      </c>
      <c r="V338" s="28" t="s">
        <v>45</v>
      </c>
      <c r="W338" s="28" t="s">
        <v>45</v>
      </c>
      <c r="X338" s="28" t="s">
        <v>45</v>
      </c>
      <c r="Y338" s="20">
        <v>0.02666666666666667</v>
      </c>
      <c r="Z338" s="20">
        <v>0.07666666666666667</v>
      </c>
      <c r="AA338" s="20" t="s">
        <v>45</v>
      </c>
      <c r="AB338" s="20">
        <v>1.8566666666666667</v>
      </c>
      <c r="AC338" s="19"/>
    </row>
    <row r="339">
      <c r="A339" s="21">
        <f t="shared" si="2"/>
        <v>338</v>
      </c>
      <c r="B339" s="48" t="s">
        <v>372</v>
      </c>
      <c r="C339" s="18" t="s">
        <v>388</v>
      </c>
      <c r="D339" s="19">
        <v>45.78900000000001</v>
      </c>
      <c r="E339" s="16">
        <v>262.7801422621807</v>
      </c>
      <c r="F339" s="16">
        <v>1099.472115224964</v>
      </c>
      <c r="G339" s="19">
        <v>36.364583333333336</v>
      </c>
      <c r="H339" s="19">
        <v>11.918333333333335</v>
      </c>
      <c r="I339" s="16">
        <v>113.432</v>
      </c>
      <c r="J339" s="19">
        <v>0.0</v>
      </c>
      <c r="K339" s="19" t="s">
        <v>44</v>
      </c>
      <c r="L339" s="19">
        <v>3.6293333333333333</v>
      </c>
      <c r="M339" s="16">
        <v>14.851666666666667</v>
      </c>
      <c r="N339" s="16">
        <v>12.807333333333332</v>
      </c>
      <c r="O339" s="20">
        <v>0.017333333333333336</v>
      </c>
      <c r="P339" s="16">
        <v>100.901</v>
      </c>
      <c r="Q339" s="19">
        <v>3.4516666666666667</v>
      </c>
      <c r="R339" s="16">
        <v>1442.701</v>
      </c>
      <c r="S339" s="16">
        <v>89.56933333333335</v>
      </c>
      <c r="T339" s="20">
        <v>0.067</v>
      </c>
      <c r="U339" s="19">
        <v>6.086333333333333</v>
      </c>
      <c r="V339" s="28" t="s">
        <v>45</v>
      </c>
      <c r="W339" s="28" t="s">
        <v>45</v>
      </c>
      <c r="X339" s="28" t="s">
        <v>45</v>
      </c>
      <c r="Y339" s="20">
        <v>0.05</v>
      </c>
      <c r="Z339" s="20">
        <v>0.07</v>
      </c>
      <c r="AA339" s="20" t="s">
        <v>45</v>
      </c>
      <c r="AB339" s="20">
        <v>1.5</v>
      </c>
      <c r="AC339" s="19"/>
    </row>
    <row r="340">
      <c r="A340" s="21">
        <f t="shared" si="2"/>
        <v>339</v>
      </c>
      <c r="B340" s="48" t="s">
        <v>372</v>
      </c>
      <c r="C340" s="18" t="s">
        <v>389</v>
      </c>
      <c r="D340" s="19">
        <v>44.465666666666664</v>
      </c>
      <c r="E340" s="16">
        <v>248.86101810745396</v>
      </c>
      <c r="F340" s="16">
        <v>1041.2344997615874</v>
      </c>
      <c r="G340" s="19">
        <v>22.71458333333333</v>
      </c>
      <c r="H340" s="19">
        <v>16.837</v>
      </c>
      <c r="I340" s="16">
        <v>80.68566666666666</v>
      </c>
      <c r="J340" s="19">
        <v>0.0</v>
      </c>
      <c r="K340" s="19" t="s">
        <v>44</v>
      </c>
      <c r="L340" s="19">
        <v>14.487</v>
      </c>
      <c r="M340" s="16">
        <v>15.176</v>
      </c>
      <c r="N340" s="16">
        <v>13.360333333333331</v>
      </c>
      <c r="O340" s="20" t="s">
        <v>45</v>
      </c>
      <c r="P340" s="16">
        <v>122.29033333333332</v>
      </c>
      <c r="Q340" s="19">
        <v>1.5266666666666666</v>
      </c>
      <c r="R340" s="16">
        <v>5875.0289999999995</v>
      </c>
      <c r="S340" s="16">
        <v>236.26366666666664</v>
      </c>
      <c r="T340" s="20">
        <v>0.03333333333333333</v>
      </c>
      <c r="U340" s="19">
        <v>3.892333333333333</v>
      </c>
      <c r="V340" s="28" t="s">
        <v>45</v>
      </c>
      <c r="W340" s="28" t="s">
        <v>45</v>
      </c>
      <c r="X340" s="28" t="s">
        <v>45</v>
      </c>
      <c r="Y340" s="20">
        <v>0.12</v>
      </c>
      <c r="Z340" s="20">
        <v>0.07</v>
      </c>
      <c r="AA340" s="20" t="s">
        <v>45</v>
      </c>
      <c r="AB340" s="20">
        <v>1.6333333333333335</v>
      </c>
      <c r="AC340" s="19"/>
    </row>
    <row r="341">
      <c r="A341" s="21">
        <f t="shared" si="2"/>
        <v>340</v>
      </c>
      <c r="B341" s="48" t="s">
        <v>372</v>
      </c>
      <c r="C341" s="29" t="s">
        <v>390</v>
      </c>
      <c r="D341" s="30">
        <v>42.16466666666667</v>
      </c>
      <c r="E341" s="16">
        <v>351.5926591989994</v>
      </c>
      <c r="F341" s="16">
        <v>1471.0636860886136</v>
      </c>
      <c r="G341" s="19">
        <v>20.6125</v>
      </c>
      <c r="H341" s="30">
        <v>23.998</v>
      </c>
      <c r="I341" s="31">
        <v>99.36033333333334</v>
      </c>
      <c r="J341" s="19">
        <v>12.174499999999993</v>
      </c>
      <c r="K341" s="30">
        <v>0.37</v>
      </c>
      <c r="L341" s="30">
        <v>1.0503333333333333</v>
      </c>
      <c r="M341" s="31">
        <v>14.672000000000002</v>
      </c>
      <c r="N341" s="31">
        <v>27.036666666666665</v>
      </c>
      <c r="O341" s="32">
        <v>0.273</v>
      </c>
      <c r="P341" s="31">
        <v>202.95299999999997</v>
      </c>
      <c r="Q341" s="30">
        <v>2.896333333333333</v>
      </c>
      <c r="R341" s="31">
        <v>77.09333333333333</v>
      </c>
      <c r="S341" s="31">
        <v>270.9633333333333</v>
      </c>
      <c r="T341" s="32">
        <v>0.09600000000000002</v>
      </c>
      <c r="U341" s="30">
        <v>2.858</v>
      </c>
      <c r="V341" s="31">
        <v>15.083333333333334</v>
      </c>
      <c r="W341" s="31"/>
      <c r="X341" s="31"/>
      <c r="Y341" s="32">
        <v>0.07</v>
      </c>
      <c r="Z341" s="32">
        <v>0.04</v>
      </c>
      <c r="AA341" s="32" t="s">
        <v>45</v>
      </c>
      <c r="AB341" s="32">
        <v>3.016666666666667</v>
      </c>
      <c r="AC341" s="36"/>
    </row>
    <row r="342">
      <c r="A342" s="21">
        <f t="shared" si="2"/>
        <v>341</v>
      </c>
      <c r="B342" s="48" t="s">
        <v>372</v>
      </c>
      <c r="C342" s="18" t="s">
        <v>391</v>
      </c>
      <c r="D342" s="19">
        <v>66.38</v>
      </c>
      <c r="E342" s="16">
        <v>202.43739999999997</v>
      </c>
      <c r="F342" s="16">
        <v>846.9980815999999</v>
      </c>
      <c r="G342" s="19">
        <v>19.8</v>
      </c>
      <c r="H342" s="19">
        <v>13.07</v>
      </c>
      <c r="I342" s="16">
        <v>52.31</v>
      </c>
      <c r="J342" s="19">
        <v>0.0</v>
      </c>
      <c r="K342" s="19" t="s">
        <v>44</v>
      </c>
      <c r="L342" s="19">
        <v>0.9533333333333333</v>
      </c>
      <c r="M342" s="16">
        <v>3.16</v>
      </c>
      <c r="N342" s="16">
        <v>14.003333333333336</v>
      </c>
      <c r="O342" s="35" t="s">
        <v>45</v>
      </c>
      <c r="P342" s="16">
        <v>163.84666666666666</v>
      </c>
      <c r="Q342" s="22">
        <v>1.5566666666666666</v>
      </c>
      <c r="R342" s="16">
        <v>38.52333333333333</v>
      </c>
      <c r="S342" s="28">
        <v>245.07</v>
      </c>
      <c r="T342" s="35">
        <v>0.039</v>
      </c>
      <c r="U342" s="22">
        <v>4.35</v>
      </c>
      <c r="V342" s="28">
        <v>3.0533333333333332</v>
      </c>
      <c r="W342" s="28">
        <v>3.0533333333333332</v>
      </c>
      <c r="X342" s="28">
        <v>3.0533333333333332</v>
      </c>
      <c r="Y342" s="35">
        <v>0.1366666666666667</v>
      </c>
      <c r="Z342" s="35">
        <v>0.08</v>
      </c>
      <c r="AA342" s="35" t="s">
        <v>45</v>
      </c>
      <c r="AB342" s="35">
        <v>2.676666666666667</v>
      </c>
      <c r="AC342" s="19"/>
    </row>
    <row r="343">
      <c r="A343" s="21">
        <f t="shared" si="2"/>
        <v>342</v>
      </c>
      <c r="B343" s="48" t="s">
        <v>372</v>
      </c>
      <c r="C343" s="18" t="s">
        <v>392</v>
      </c>
      <c r="D343" s="19">
        <v>52.19333333333333</v>
      </c>
      <c r="E343" s="16">
        <v>274.91426666666666</v>
      </c>
      <c r="F343" s="16">
        <v>1150.2412917333334</v>
      </c>
      <c r="G343" s="19">
        <v>29.88</v>
      </c>
      <c r="H343" s="19">
        <v>16.333333333333332</v>
      </c>
      <c r="I343" s="16">
        <v>97.87</v>
      </c>
      <c r="J343" s="19">
        <v>0.0</v>
      </c>
      <c r="K343" s="19" t="s">
        <v>44</v>
      </c>
      <c r="L343" s="19">
        <v>1.1533333333333333</v>
      </c>
      <c r="M343" s="16">
        <v>4.286666666666666</v>
      </c>
      <c r="N343" s="16">
        <v>23.566666666666666</v>
      </c>
      <c r="O343" s="20">
        <v>0.01</v>
      </c>
      <c r="P343" s="16">
        <v>251.89</v>
      </c>
      <c r="Q343" s="19">
        <v>2.793333333333333</v>
      </c>
      <c r="R343" s="16">
        <v>50.88333333333333</v>
      </c>
      <c r="S343" s="16">
        <v>382.74</v>
      </c>
      <c r="T343" s="20">
        <v>0.08</v>
      </c>
      <c r="U343" s="19">
        <v>6.68</v>
      </c>
      <c r="V343" s="16" t="s">
        <v>45</v>
      </c>
      <c r="W343" s="16" t="s">
        <v>45</v>
      </c>
      <c r="X343" s="16" t="s">
        <v>45</v>
      </c>
      <c r="Y343" s="20" t="s">
        <v>45</v>
      </c>
      <c r="Z343" s="20">
        <v>0.18666666666666668</v>
      </c>
      <c r="AA343" s="20">
        <v>0.1733</v>
      </c>
      <c r="AB343" s="20">
        <v>2.7533333333333334</v>
      </c>
      <c r="AC343" s="19"/>
    </row>
    <row r="344">
      <c r="A344" s="21">
        <f t="shared" si="2"/>
        <v>343</v>
      </c>
      <c r="B344" s="48" t="s">
        <v>372</v>
      </c>
      <c r="C344" s="18" t="s">
        <v>393</v>
      </c>
      <c r="D344" s="19">
        <v>65.747</v>
      </c>
      <c r="E344" s="16">
        <v>205.8567</v>
      </c>
      <c r="F344" s="16">
        <v>861.3044328</v>
      </c>
      <c r="G344" s="19">
        <v>21.15</v>
      </c>
      <c r="H344" s="19">
        <v>12.81</v>
      </c>
      <c r="I344" s="16">
        <v>72.65</v>
      </c>
      <c r="J344" s="19">
        <v>0.0</v>
      </c>
      <c r="K344" s="19" t="s">
        <v>44</v>
      </c>
      <c r="L344" s="19">
        <v>0.92</v>
      </c>
      <c r="M344" s="16">
        <v>3.673</v>
      </c>
      <c r="N344" s="16">
        <v>18.157</v>
      </c>
      <c r="O344" s="35">
        <v>0.005</v>
      </c>
      <c r="P344" s="16">
        <v>164.203</v>
      </c>
      <c r="Q344" s="22">
        <v>1.31</v>
      </c>
      <c r="R344" s="16">
        <v>44.133</v>
      </c>
      <c r="S344" s="28">
        <v>284.653</v>
      </c>
      <c r="T344" s="35">
        <v>0.039</v>
      </c>
      <c r="U344" s="22">
        <v>2.79</v>
      </c>
      <c r="V344" s="28">
        <v>3.587</v>
      </c>
      <c r="W344" s="28">
        <v>3.587</v>
      </c>
      <c r="X344" s="28">
        <v>3.587</v>
      </c>
      <c r="Y344" s="35">
        <v>0.11</v>
      </c>
      <c r="Z344" s="35">
        <v>0.08</v>
      </c>
      <c r="AA344" s="35">
        <v>0.03</v>
      </c>
      <c r="AB344" s="35">
        <v>3.79</v>
      </c>
      <c r="AC344" s="19"/>
    </row>
    <row r="345">
      <c r="A345" s="21">
        <f t="shared" si="2"/>
        <v>344</v>
      </c>
      <c r="B345" s="48" t="s">
        <v>372</v>
      </c>
      <c r="C345" s="18" t="s">
        <v>394</v>
      </c>
      <c r="D345" s="19">
        <v>51.70666666666667</v>
      </c>
      <c r="E345" s="16">
        <v>278.05356666666665</v>
      </c>
      <c r="F345" s="16">
        <v>1163.3761229333334</v>
      </c>
      <c r="G345" s="19">
        <v>32.39666666666667</v>
      </c>
      <c r="H345" s="19">
        <v>15.49</v>
      </c>
      <c r="I345" s="16">
        <v>143.86</v>
      </c>
      <c r="J345" s="19">
        <v>0.0</v>
      </c>
      <c r="K345" s="19" t="s">
        <v>44</v>
      </c>
      <c r="L345" s="19">
        <v>1.2166666666666668</v>
      </c>
      <c r="M345" s="16">
        <v>4.463333333333334</v>
      </c>
      <c r="N345" s="16">
        <v>18.66</v>
      </c>
      <c r="O345" s="20" t="s">
        <v>45</v>
      </c>
      <c r="P345" s="16">
        <v>218.53666666666666</v>
      </c>
      <c r="Q345" s="19">
        <v>2.3533333333333335</v>
      </c>
      <c r="R345" s="16">
        <v>57.06666666666666</v>
      </c>
      <c r="S345" s="16">
        <v>351.86</v>
      </c>
      <c r="T345" s="20">
        <v>0.09333333333333334</v>
      </c>
      <c r="U345" s="19">
        <v>4.78</v>
      </c>
      <c r="V345" s="16" t="s">
        <v>45</v>
      </c>
      <c r="W345" s="16" t="s">
        <v>45</v>
      </c>
      <c r="X345" s="16" t="s">
        <v>45</v>
      </c>
      <c r="Y345" s="20" t="s">
        <v>45</v>
      </c>
      <c r="Z345" s="20">
        <v>0.18333333333333335</v>
      </c>
      <c r="AA345" s="20">
        <v>0.13</v>
      </c>
      <c r="AB345" s="20">
        <v>4.91</v>
      </c>
      <c r="AC345" s="19"/>
    </row>
    <row r="346">
      <c r="A346" s="21">
        <f t="shared" si="2"/>
        <v>345</v>
      </c>
      <c r="B346" s="48" t="s">
        <v>372</v>
      </c>
      <c r="C346" s="18" t="s">
        <v>395</v>
      </c>
      <c r="D346" s="19">
        <v>69.14333333333333</v>
      </c>
      <c r="E346" s="16">
        <v>156.6158333333333</v>
      </c>
      <c r="F346" s="16">
        <v>655.2806466666666</v>
      </c>
      <c r="G346" s="19">
        <v>23.996666666666666</v>
      </c>
      <c r="H346" s="19">
        <v>6.003333333333334</v>
      </c>
      <c r="I346" s="16">
        <v>59.46</v>
      </c>
      <c r="J346" s="19">
        <v>0.0</v>
      </c>
      <c r="K346" s="19" t="s">
        <v>44</v>
      </c>
      <c r="L346" s="19">
        <v>0.9866666666666667</v>
      </c>
      <c r="M346" s="16">
        <v>4.196666666666666</v>
      </c>
      <c r="N346" s="16">
        <v>20.62666666666667</v>
      </c>
      <c r="O346" s="35" t="s">
        <v>45</v>
      </c>
      <c r="P346" s="16">
        <v>183.82333333333335</v>
      </c>
      <c r="Q346" s="19">
        <v>1.68</v>
      </c>
      <c r="R346" s="16">
        <v>52.89333333333334</v>
      </c>
      <c r="S346" s="16">
        <v>334.6166666666667</v>
      </c>
      <c r="T346" s="20">
        <v>0.04666666666666667</v>
      </c>
      <c r="U346" s="19">
        <v>3.24</v>
      </c>
      <c r="V346" s="28" t="s">
        <v>45</v>
      </c>
      <c r="W346" s="28" t="s">
        <v>45</v>
      </c>
      <c r="X346" s="28" t="s">
        <v>45</v>
      </c>
      <c r="Y346" s="35" t="s">
        <v>45</v>
      </c>
      <c r="Z346" s="20">
        <v>0.2</v>
      </c>
      <c r="AA346" s="35" t="s">
        <v>45</v>
      </c>
      <c r="AB346" s="20">
        <v>4.64</v>
      </c>
      <c r="AC346" s="19"/>
    </row>
    <row r="347">
      <c r="A347" s="21">
        <f t="shared" si="2"/>
        <v>346</v>
      </c>
      <c r="B347" s="48" t="s">
        <v>372</v>
      </c>
      <c r="C347" s="18" t="s">
        <v>396</v>
      </c>
      <c r="D347" s="19">
        <v>57.53333333333333</v>
      </c>
      <c r="E347" s="16">
        <v>193.69156666666663</v>
      </c>
      <c r="F347" s="16">
        <v>810.4055149333332</v>
      </c>
      <c r="G347" s="19">
        <v>35.88333333333333</v>
      </c>
      <c r="H347" s="19">
        <v>4.486666666666667</v>
      </c>
      <c r="I347" s="16">
        <v>101.9</v>
      </c>
      <c r="J347" s="19">
        <v>0.0</v>
      </c>
      <c r="K347" s="19" t="s">
        <v>44</v>
      </c>
      <c r="L347" s="19">
        <v>1.2733333333333332</v>
      </c>
      <c r="M347" s="16">
        <v>4.996666666666667</v>
      </c>
      <c r="N347" s="16">
        <v>21.06</v>
      </c>
      <c r="O347" s="20" t="s">
        <v>45</v>
      </c>
      <c r="P347" s="16">
        <v>240.60333333333335</v>
      </c>
      <c r="Q347" s="19">
        <v>2.3533333333333335</v>
      </c>
      <c r="R347" s="16">
        <v>57.51</v>
      </c>
      <c r="S347" s="16">
        <v>386.47</v>
      </c>
      <c r="T347" s="20">
        <v>0.09333333333333334</v>
      </c>
      <c r="U347" s="19">
        <v>5.136666666666667</v>
      </c>
      <c r="V347" s="16" t="s">
        <v>45</v>
      </c>
      <c r="W347" s="16" t="s">
        <v>45</v>
      </c>
      <c r="X347" s="16" t="s">
        <v>45</v>
      </c>
      <c r="Y347" s="20" t="s">
        <v>45</v>
      </c>
      <c r="Z347" s="20">
        <v>0.16666666666666666</v>
      </c>
      <c r="AA347" s="20">
        <v>0.16</v>
      </c>
      <c r="AB347" s="20">
        <v>4.933333333333334</v>
      </c>
      <c r="AC347" s="19"/>
    </row>
    <row r="348">
      <c r="A348" s="21">
        <f t="shared" si="2"/>
        <v>347</v>
      </c>
      <c r="B348" s="48" t="s">
        <v>372</v>
      </c>
      <c r="C348" s="18" t="s">
        <v>397</v>
      </c>
      <c r="D348" s="19">
        <v>43.18666666666667</v>
      </c>
      <c r="E348" s="16">
        <v>373.03886666666665</v>
      </c>
      <c r="F348" s="16">
        <v>1560.7946181333334</v>
      </c>
      <c r="G348" s="19">
        <v>28.80666666666667</v>
      </c>
      <c r="H348" s="19">
        <v>27.72</v>
      </c>
      <c r="I348" s="16">
        <v>94.587</v>
      </c>
      <c r="J348" s="19">
        <v>0.0</v>
      </c>
      <c r="K348" s="19" t="s">
        <v>44</v>
      </c>
      <c r="L348" s="19">
        <v>0.9866666666666667</v>
      </c>
      <c r="M348" s="21">
        <f>(29.35+25.54+29.13)/3</f>
        <v>28.00666667</v>
      </c>
      <c r="N348" s="16">
        <v>19.546666666666667</v>
      </c>
      <c r="O348" s="20" t="s">
        <v>45</v>
      </c>
      <c r="P348" s="16">
        <v>179.05</v>
      </c>
      <c r="Q348" s="19">
        <v>2.18</v>
      </c>
      <c r="R348" s="16">
        <v>91.86</v>
      </c>
      <c r="S348" s="16">
        <v>270.00666666666666</v>
      </c>
      <c r="T348" s="20">
        <v>0.08333333333333333</v>
      </c>
      <c r="U348" s="19">
        <v>5.453333333333333</v>
      </c>
      <c r="V348" s="16" t="s">
        <v>45</v>
      </c>
      <c r="W348" s="16" t="s">
        <v>45</v>
      </c>
      <c r="X348" s="16" t="s">
        <v>45</v>
      </c>
      <c r="Y348" s="20" t="s">
        <v>45</v>
      </c>
      <c r="Z348" s="20">
        <v>0.08333333333333333</v>
      </c>
      <c r="AA348" s="20">
        <v>0.35</v>
      </c>
      <c r="AB348" s="20">
        <v>0.5566666666666668</v>
      </c>
      <c r="AC348" s="19"/>
    </row>
    <row r="349">
      <c r="A349" s="21">
        <f t="shared" si="2"/>
        <v>348</v>
      </c>
      <c r="B349" s="48" t="s">
        <v>372</v>
      </c>
      <c r="C349" s="18" t="s">
        <v>398</v>
      </c>
      <c r="D349" s="19">
        <v>52.73</v>
      </c>
      <c r="E349" s="16">
        <v>357.72246666666666</v>
      </c>
      <c r="F349" s="16">
        <v>1496.7108005333334</v>
      </c>
      <c r="G349" s="19">
        <v>16.706666666666667</v>
      </c>
      <c r="H349" s="19">
        <v>31.75</v>
      </c>
      <c r="I349" s="16">
        <v>44.19</v>
      </c>
      <c r="J349" s="19">
        <v>0.0</v>
      </c>
      <c r="K349" s="19" t="s">
        <v>44</v>
      </c>
      <c r="L349" s="19">
        <v>0.9</v>
      </c>
      <c r="M349" s="16" t="s">
        <v>1</v>
      </c>
      <c r="N349" s="16">
        <v>11.676666666666668</v>
      </c>
      <c r="O349" s="35" t="s">
        <v>45</v>
      </c>
      <c r="P349" s="16">
        <v>129.96666666666667</v>
      </c>
      <c r="Q349" s="22">
        <v>1.2033333333333334</v>
      </c>
      <c r="R349" s="16">
        <v>69.99666666666667</v>
      </c>
      <c r="S349" s="28">
        <v>151.16</v>
      </c>
      <c r="T349" s="35" t="s">
        <v>45</v>
      </c>
      <c r="U349" s="22">
        <v>2.6966666666666668</v>
      </c>
      <c r="V349" s="28">
        <v>4.566666666666666</v>
      </c>
      <c r="W349" s="28">
        <v>4.566666666666666</v>
      </c>
      <c r="X349" s="28">
        <v>4.566666666666666</v>
      </c>
      <c r="Y349" s="35">
        <v>0.12</v>
      </c>
      <c r="Z349" s="35">
        <v>0.11</v>
      </c>
      <c r="AA349" s="35" t="s">
        <v>45</v>
      </c>
      <c r="AB349" s="35">
        <v>5.99</v>
      </c>
      <c r="AC349" s="19"/>
    </row>
    <row r="350">
      <c r="A350" s="21">
        <f t="shared" si="2"/>
        <v>349</v>
      </c>
      <c r="B350" s="48" t="s">
        <v>372</v>
      </c>
      <c r="C350" s="18" t="s">
        <v>399</v>
      </c>
      <c r="D350" s="19">
        <v>58.53333333333334</v>
      </c>
      <c r="E350" s="16">
        <v>216.616066666667</v>
      </c>
      <c r="F350" s="16">
        <v>906.3216229333333</v>
      </c>
      <c r="G350" s="19">
        <v>31.88</v>
      </c>
      <c r="H350" s="19">
        <v>8.923333333333334</v>
      </c>
      <c r="I350" s="16">
        <v>71.1</v>
      </c>
      <c r="J350" s="19">
        <v>0.0</v>
      </c>
      <c r="K350" s="19" t="s">
        <v>44</v>
      </c>
      <c r="L350" s="19">
        <v>0.88</v>
      </c>
      <c r="M350" s="16">
        <v>3.98</v>
      </c>
      <c r="N350" s="16">
        <v>13.79</v>
      </c>
      <c r="O350" s="20" t="s">
        <v>45</v>
      </c>
      <c r="P350" s="16">
        <v>188.96666666666667</v>
      </c>
      <c r="Q350" s="19">
        <v>1.7</v>
      </c>
      <c r="R350" s="16">
        <v>41.1</v>
      </c>
      <c r="S350" s="16">
        <v>251.66</v>
      </c>
      <c r="T350" s="20">
        <v>0.07</v>
      </c>
      <c r="U350" s="19">
        <v>4.973333333333334</v>
      </c>
      <c r="V350" s="16">
        <v>2.06</v>
      </c>
      <c r="W350" s="16">
        <v>2.06</v>
      </c>
      <c r="X350" s="16">
        <v>2.06</v>
      </c>
      <c r="Y350" s="20" t="s">
        <v>45</v>
      </c>
      <c r="Z350" s="20" t="s">
        <v>45</v>
      </c>
      <c r="AA350" s="20" t="s">
        <v>45</v>
      </c>
      <c r="AB350" s="20">
        <v>3.26</v>
      </c>
      <c r="AC350" s="19"/>
    </row>
    <row r="351">
      <c r="A351" s="21">
        <f t="shared" si="2"/>
        <v>350</v>
      </c>
      <c r="B351" s="48" t="s">
        <v>372</v>
      </c>
      <c r="C351" s="18" t="s">
        <v>400</v>
      </c>
      <c r="D351" s="19">
        <v>69.80333333333334</v>
      </c>
      <c r="E351" s="16">
        <v>147.96633333333335</v>
      </c>
      <c r="F351" s="16">
        <v>619.0911386666668</v>
      </c>
      <c r="G351" s="19">
        <v>21.513333333333335</v>
      </c>
      <c r="H351" s="19">
        <v>6.22</v>
      </c>
      <c r="I351" s="16">
        <v>59.98</v>
      </c>
      <c r="J351" s="19">
        <v>0.0</v>
      </c>
      <c r="K351" s="19" t="s">
        <v>44</v>
      </c>
      <c r="L351" s="19">
        <v>1.0933333333333335</v>
      </c>
      <c r="M351" s="16">
        <v>2.953333333333333</v>
      </c>
      <c r="N351" s="16">
        <v>21.11</v>
      </c>
      <c r="O351" s="35" t="s">
        <v>45</v>
      </c>
      <c r="P351" s="16">
        <v>188.51</v>
      </c>
      <c r="Q351" s="22">
        <v>1.8933333333333333</v>
      </c>
      <c r="R351" s="16">
        <v>48.546666666666674</v>
      </c>
      <c r="S351" s="28">
        <v>357.8766666666667</v>
      </c>
      <c r="T351" s="35">
        <v>0.05</v>
      </c>
      <c r="U351" s="22">
        <v>2.806666666666667</v>
      </c>
      <c r="V351" s="28">
        <v>2.0666666666666664</v>
      </c>
      <c r="W351" s="28">
        <v>2.0666666666666664</v>
      </c>
      <c r="X351" s="28">
        <v>2.0666666666666664</v>
      </c>
      <c r="Y351" s="35">
        <v>0.11666666666666665</v>
      </c>
      <c r="Z351" s="35">
        <v>0.2</v>
      </c>
      <c r="AA351" s="35" t="s">
        <v>45</v>
      </c>
      <c r="AB351" s="20">
        <v>4.376666666666666</v>
      </c>
      <c r="AC351" s="19"/>
    </row>
    <row r="352">
      <c r="A352" s="21">
        <f t="shared" si="2"/>
        <v>351</v>
      </c>
      <c r="B352" s="48" t="s">
        <v>372</v>
      </c>
      <c r="C352" s="18" t="s">
        <v>401</v>
      </c>
      <c r="D352" s="19">
        <v>58.04333333333333</v>
      </c>
      <c r="E352" s="16">
        <v>218.6751</v>
      </c>
      <c r="F352" s="16">
        <v>914.9366183999999</v>
      </c>
      <c r="G352" s="19">
        <v>32.38333333333333</v>
      </c>
      <c r="H352" s="19">
        <v>8.913333333333332</v>
      </c>
      <c r="I352" s="16">
        <v>84.15</v>
      </c>
      <c r="J352" s="19">
        <v>0.0</v>
      </c>
      <c r="K352" s="19" t="s">
        <v>44</v>
      </c>
      <c r="L352" s="19">
        <v>1.23</v>
      </c>
      <c r="M352" s="16">
        <v>3.733333333333333</v>
      </c>
      <c r="N352" s="16">
        <v>13.47</v>
      </c>
      <c r="O352" s="20" t="s">
        <v>45</v>
      </c>
      <c r="P352" s="16">
        <v>182.67333333333332</v>
      </c>
      <c r="Q352" s="19">
        <v>2.5566666666666666</v>
      </c>
      <c r="R352" s="16">
        <v>43.50333333333333</v>
      </c>
      <c r="S352" s="16">
        <v>238.50666666666666</v>
      </c>
      <c r="T352" s="20">
        <v>0.11333333333333333</v>
      </c>
      <c r="U352" s="19">
        <v>4.696666666666667</v>
      </c>
      <c r="V352" s="16">
        <v>2.4666666666666663</v>
      </c>
      <c r="W352" s="16">
        <v>2.4666666666666663</v>
      </c>
      <c r="X352" s="16">
        <v>2.4666666666666663</v>
      </c>
      <c r="Y352" s="20" t="s">
        <v>45</v>
      </c>
      <c r="Z352" s="20" t="s">
        <v>45</v>
      </c>
      <c r="AA352" s="20" t="s">
        <v>45</v>
      </c>
      <c r="AB352" s="32">
        <v>4.09</v>
      </c>
      <c r="AC352" s="19"/>
    </row>
    <row r="353">
      <c r="A353" s="21">
        <f t="shared" si="2"/>
        <v>352</v>
      </c>
      <c r="B353" s="48" t="s">
        <v>372</v>
      </c>
      <c r="C353" s="18" t="s">
        <v>402</v>
      </c>
      <c r="D353" s="19">
        <v>68.59666666666666</v>
      </c>
      <c r="E353" s="16">
        <v>169.06596666666667</v>
      </c>
      <c r="F353" s="16">
        <v>707.3720045333333</v>
      </c>
      <c r="G353" s="19">
        <v>21.23</v>
      </c>
      <c r="H353" s="19">
        <v>8.693333333333333</v>
      </c>
      <c r="I353" s="16">
        <v>83.82</v>
      </c>
      <c r="J353" s="19">
        <v>0.0</v>
      </c>
      <c r="K353" s="19" t="s">
        <v>44</v>
      </c>
      <c r="L353" s="19">
        <v>1.0433333333333332</v>
      </c>
      <c r="M353" s="16">
        <v>2.986666666666667</v>
      </c>
      <c r="N353" s="16">
        <v>20.716666666666665</v>
      </c>
      <c r="O353" s="35" t="s">
        <v>45</v>
      </c>
      <c r="P353" s="16">
        <v>175.40333333333334</v>
      </c>
      <c r="Q353" s="22">
        <v>1.8866666666666667</v>
      </c>
      <c r="R353" s="16">
        <v>60.53333333333333</v>
      </c>
      <c r="S353" s="28">
        <v>334.90333333333336</v>
      </c>
      <c r="T353" s="35">
        <v>0.05</v>
      </c>
      <c r="U353" s="22">
        <v>2.6333333333333333</v>
      </c>
      <c r="V353" s="28">
        <v>2.61</v>
      </c>
      <c r="W353" s="28">
        <v>2.61</v>
      </c>
      <c r="X353" s="28">
        <v>2.61</v>
      </c>
      <c r="Y353" s="35">
        <v>0.12</v>
      </c>
      <c r="Z353" s="35">
        <v>0.19333333333333336</v>
      </c>
      <c r="AA353" s="35" t="s">
        <v>45</v>
      </c>
      <c r="AB353" s="20">
        <v>2.32</v>
      </c>
      <c r="AC353" s="19"/>
    </row>
    <row r="354">
      <c r="A354" s="21">
        <f t="shared" si="2"/>
        <v>353</v>
      </c>
      <c r="B354" s="48" t="s">
        <v>372</v>
      </c>
      <c r="C354" s="18" t="s">
        <v>403</v>
      </c>
      <c r="D354" s="19">
        <v>48.417</v>
      </c>
      <c r="E354" s="16">
        <v>330.1002908333333</v>
      </c>
      <c r="F354" s="16">
        <v>1381.1396168466665</v>
      </c>
      <c r="G354" s="19">
        <v>28.63125</v>
      </c>
      <c r="H354" s="19">
        <v>23.042666666666666</v>
      </c>
      <c r="I354" s="16">
        <v>90.8</v>
      </c>
      <c r="J354" s="19">
        <v>0.0</v>
      </c>
      <c r="K354" s="19" t="s">
        <v>44</v>
      </c>
      <c r="L354" s="19">
        <v>0.9593333333333334</v>
      </c>
      <c r="M354" s="16">
        <v>7.623333333333332</v>
      </c>
      <c r="N354" s="16">
        <v>18.206666666666667</v>
      </c>
      <c r="O354" s="20" t="s">
        <v>45</v>
      </c>
      <c r="P354" s="16">
        <v>212.27</v>
      </c>
      <c r="Q354" s="19">
        <v>2.703333333333333</v>
      </c>
      <c r="R354" s="16">
        <v>71.58666666666667</v>
      </c>
      <c r="S354" s="16">
        <v>321.0733333333333</v>
      </c>
      <c r="T354" s="20">
        <v>0.08</v>
      </c>
      <c r="U354" s="19">
        <v>5.286666666666666</v>
      </c>
      <c r="V354" s="16" t="s">
        <v>45</v>
      </c>
      <c r="W354" s="16" t="s">
        <v>45</v>
      </c>
      <c r="X354" s="16" t="s">
        <v>45</v>
      </c>
      <c r="Y354" s="20" t="s">
        <v>45</v>
      </c>
      <c r="Z354" s="20">
        <v>0.07666666666666667</v>
      </c>
      <c r="AA354" s="20">
        <v>0.14</v>
      </c>
      <c r="AB354" s="20">
        <v>2.1633333333333336</v>
      </c>
      <c r="AC354" s="19"/>
    </row>
    <row r="355">
      <c r="A355" s="21">
        <f t="shared" si="2"/>
        <v>354</v>
      </c>
      <c r="B355" s="48" t="s">
        <v>372</v>
      </c>
      <c r="C355" s="18" t="s">
        <v>404</v>
      </c>
      <c r="D355" s="19">
        <v>64.83</v>
      </c>
      <c r="E355" s="16">
        <v>221.3975</v>
      </c>
      <c r="F355" s="16">
        <v>926.32714</v>
      </c>
      <c r="G355" s="19">
        <v>19.536666666666665</v>
      </c>
      <c r="H355" s="19">
        <v>15.296666666666667</v>
      </c>
      <c r="I355" s="16">
        <v>50.95</v>
      </c>
      <c r="J355" s="19">
        <v>0.0</v>
      </c>
      <c r="K355" s="19" t="s">
        <v>44</v>
      </c>
      <c r="L355" s="19">
        <v>0.88</v>
      </c>
      <c r="M355" s="16">
        <v>3.5666666666666664</v>
      </c>
      <c r="N355" s="16">
        <v>12.76</v>
      </c>
      <c r="O355" s="35" t="s">
        <v>45</v>
      </c>
      <c r="P355" s="16">
        <v>220.12666666666667</v>
      </c>
      <c r="Q355" s="22">
        <v>1.13</v>
      </c>
      <c r="R355" s="16">
        <v>46.86</v>
      </c>
      <c r="S355" s="28">
        <v>150.58</v>
      </c>
      <c r="T355" s="35">
        <v>0.028666666666666663</v>
      </c>
      <c r="U355" s="22">
        <v>2.4233333333333333</v>
      </c>
      <c r="V355" s="28">
        <v>2.703333333333333</v>
      </c>
      <c r="W355" s="28">
        <v>2.703333333333333</v>
      </c>
      <c r="X355" s="28">
        <v>2.703333333333333</v>
      </c>
      <c r="Y355" s="35">
        <v>0.11333333333333333</v>
      </c>
      <c r="Z355" s="35">
        <v>0.05</v>
      </c>
      <c r="AA355" s="35">
        <v>0.03</v>
      </c>
      <c r="AB355" s="35">
        <v>3.33</v>
      </c>
      <c r="AC355" s="19"/>
    </row>
    <row r="356">
      <c r="A356" s="21">
        <f t="shared" si="2"/>
        <v>355</v>
      </c>
      <c r="B356" s="48" t="s">
        <v>372</v>
      </c>
      <c r="C356" s="18" t="s">
        <v>405</v>
      </c>
      <c r="D356" s="19">
        <v>71.33</v>
      </c>
      <c r="E356" s="16">
        <v>141.04586666666665</v>
      </c>
      <c r="F356" s="16">
        <v>590.1359061333333</v>
      </c>
      <c r="G356" s="19">
        <v>20.713333333333335</v>
      </c>
      <c r="H356" s="19">
        <v>5.3566666666666665</v>
      </c>
      <c r="I356" s="16">
        <v>392.883</v>
      </c>
      <c r="J356" s="19">
        <v>1.106666666666668</v>
      </c>
      <c r="K356" s="19" t="s">
        <v>44</v>
      </c>
      <c r="L356" s="19">
        <v>1.4933333333333334</v>
      </c>
      <c r="M356" s="16">
        <v>4.156666666666666</v>
      </c>
      <c r="N356" s="16">
        <v>12.42</v>
      </c>
      <c r="O356" s="35">
        <v>0.26</v>
      </c>
      <c r="P356" s="16">
        <v>334.16333333333336</v>
      </c>
      <c r="Q356" s="22">
        <v>5.626666666666666</v>
      </c>
      <c r="R356" s="16">
        <v>75.92</v>
      </c>
      <c r="S356" s="28">
        <v>264.5</v>
      </c>
      <c r="T356" s="35">
        <v>9.006666666666668</v>
      </c>
      <c r="U356" s="22">
        <v>3.4633333333333334</v>
      </c>
      <c r="V356" s="28">
        <v>7936.7</v>
      </c>
      <c r="W356" s="28">
        <v>7936.7</v>
      </c>
      <c r="X356" s="28">
        <v>7936.7</v>
      </c>
      <c r="Y356" s="35">
        <v>0.1366666666666667</v>
      </c>
      <c r="Z356" s="35">
        <v>0.9033333333333333</v>
      </c>
      <c r="AA356" s="35" t="s">
        <v>45</v>
      </c>
      <c r="AB356" s="20">
        <v>10.66</v>
      </c>
      <c r="AC356" s="19"/>
    </row>
    <row r="357">
      <c r="A357" s="21">
        <f t="shared" si="2"/>
        <v>356</v>
      </c>
      <c r="B357" s="48" t="s">
        <v>372</v>
      </c>
      <c r="C357" s="18" t="s">
        <v>406</v>
      </c>
      <c r="D357" s="19">
        <v>54.97</v>
      </c>
      <c r="E357" s="16">
        <v>225.0264</v>
      </c>
      <c r="F357" s="16">
        <v>941.5104576</v>
      </c>
      <c r="G357" s="19">
        <v>29.86</v>
      </c>
      <c r="H357" s="19">
        <v>9.01</v>
      </c>
      <c r="I357" s="16">
        <v>601.47</v>
      </c>
      <c r="J357" s="19">
        <v>4.2</v>
      </c>
      <c r="K357" s="19" t="s">
        <v>44</v>
      </c>
      <c r="L357" s="19">
        <v>1.96</v>
      </c>
      <c r="M357" s="16">
        <v>5.56</v>
      </c>
      <c r="N357" s="16">
        <v>9.696666666666665</v>
      </c>
      <c r="O357" s="20">
        <v>0.21666666666666667</v>
      </c>
      <c r="P357" s="16">
        <v>419.9166666666667</v>
      </c>
      <c r="Q357" s="19">
        <v>5.79</v>
      </c>
      <c r="R357" s="16">
        <v>82.19</v>
      </c>
      <c r="S357" s="16">
        <v>309.37</v>
      </c>
      <c r="T357" s="20">
        <v>12.576666666666666</v>
      </c>
      <c r="U357" s="19">
        <v>3.95</v>
      </c>
      <c r="V357" s="16">
        <v>14574.0</v>
      </c>
      <c r="W357" s="16">
        <v>14574.0</v>
      </c>
      <c r="X357" s="16">
        <v>14574.0</v>
      </c>
      <c r="Y357" s="20">
        <v>0.21333333333333335</v>
      </c>
      <c r="Z357" s="20">
        <v>2.6933333333333334</v>
      </c>
      <c r="AA357" s="20" t="s">
        <v>45</v>
      </c>
      <c r="AB357" s="20">
        <v>11.923333333333334</v>
      </c>
      <c r="AC357" s="19"/>
    </row>
    <row r="358">
      <c r="A358" s="21">
        <f t="shared" si="2"/>
        <v>357</v>
      </c>
      <c r="B358" s="48" t="s">
        <v>372</v>
      </c>
      <c r="C358" s="18" t="s">
        <v>407</v>
      </c>
      <c r="D358" s="19">
        <v>71.89</v>
      </c>
      <c r="E358" s="16">
        <v>142.86426666666665</v>
      </c>
      <c r="F358" s="16">
        <v>597.7440917333333</v>
      </c>
      <c r="G358" s="19">
        <v>21.6</v>
      </c>
      <c r="H358" s="19">
        <v>5.613333333333333</v>
      </c>
      <c r="I358" s="16">
        <v>54.763</v>
      </c>
      <c r="J358" s="19">
        <v>0.0</v>
      </c>
      <c r="K358" s="19" t="s">
        <v>44</v>
      </c>
      <c r="L358" s="19">
        <v>1.0733333333333335</v>
      </c>
      <c r="M358" s="16">
        <v>2.93</v>
      </c>
      <c r="N358" s="16">
        <v>21.39</v>
      </c>
      <c r="O358" s="35">
        <v>0.008</v>
      </c>
      <c r="P358" s="16">
        <v>192.76</v>
      </c>
      <c r="Q358" s="22">
        <v>1.92</v>
      </c>
      <c r="R358" s="16">
        <v>48.86</v>
      </c>
      <c r="S358" s="28">
        <v>321.5333333333333</v>
      </c>
      <c r="T358" s="35">
        <v>0.07966666666666666</v>
      </c>
      <c r="U358" s="22">
        <v>2.7533333333333334</v>
      </c>
      <c r="V358" s="28">
        <v>3.63</v>
      </c>
      <c r="W358" s="28">
        <v>3.63</v>
      </c>
      <c r="X358" s="28">
        <v>3.63</v>
      </c>
      <c r="Y358" s="35">
        <v>0.11666666666666665</v>
      </c>
      <c r="Z358" s="35">
        <v>0.09666666666666668</v>
      </c>
      <c r="AA358" s="35">
        <v>0.04</v>
      </c>
      <c r="AB358" s="35">
        <v>1.7766666666666666</v>
      </c>
      <c r="AC358" s="19"/>
    </row>
    <row r="359">
      <c r="A359" s="21">
        <f t="shared" si="2"/>
        <v>358</v>
      </c>
      <c r="B359" s="48" t="s">
        <v>372</v>
      </c>
      <c r="C359" s="18" t="s">
        <v>408</v>
      </c>
      <c r="D359" s="19">
        <v>56.99666666666667</v>
      </c>
      <c r="E359" s="16">
        <v>219.70259999999996</v>
      </c>
      <c r="F359" s="16">
        <v>919.2356783999999</v>
      </c>
      <c r="G359" s="19">
        <v>32.8</v>
      </c>
      <c r="H359" s="19">
        <v>8.83</v>
      </c>
      <c r="I359" s="16">
        <v>102.88</v>
      </c>
      <c r="J359" s="19">
        <v>0.0</v>
      </c>
      <c r="K359" s="19" t="s">
        <v>44</v>
      </c>
      <c r="L359" s="19">
        <v>1.3266666666666669</v>
      </c>
      <c r="M359" s="16">
        <v>4.31</v>
      </c>
      <c r="N359" s="16">
        <v>28.26</v>
      </c>
      <c r="O359" s="20">
        <v>0.02</v>
      </c>
      <c r="P359" s="16">
        <v>308.13666666666666</v>
      </c>
      <c r="Q359" s="19">
        <v>2.87</v>
      </c>
      <c r="R359" s="16">
        <v>57.906666666666666</v>
      </c>
      <c r="S359" s="16">
        <v>325.98</v>
      </c>
      <c r="T359" s="20">
        <v>0.14</v>
      </c>
      <c r="U359" s="19">
        <v>4.133333333333333</v>
      </c>
      <c r="V359" s="16" t="s">
        <v>45</v>
      </c>
      <c r="W359" s="16" t="s">
        <v>45</v>
      </c>
      <c r="X359" s="16" t="s">
        <v>45</v>
      </c>
      <c r="Y359" s="20">
        <v>0.03</v>
      </c>
      <c r="Z359" s="20">
        <v>0.08</v>
      </c>
      <c r="AA359" s="20">
        <v>0.04666666666666667</v>
      </c>
      <c r="AB359" s="20">
        <v>4.266666666666667</v>
      </c>
      <c r="AC359" s="19"/>
    </row>
    <row r="360">
      <c r="A360" s="21">
        <f t="shared" si="2"/>
        <v>359</v>
      </c>
      <c r="B360" s="48" t="s">
        <v>372</v>
      </c>
      <c r="C360" s="18" t="s">
        <v>409</v>
      </c>
      <c r="D360" s="19">
        <v>61.98333333333333</v>
      </c>
      <c r="E360" s="16">
        <v>195.5753666666667</v>
      </c>
      <c r="F360" s="16">
        <v>818.2873341333335</v>
      </c>
      <c r="G360" s="19">
        <v>29.37666666666667</v>
      </c>
      <c r="H360" s="19">
        <v>7.77</v>
      </c>
      <c r="I360" s="16">
        <v>62.004</v>
      </c>
      <c r="J360" s="19">
        <v>0.0</v>
      </c>
      <c r="K360" s="19" t="s">
        <v>44</v>
      </c>
      <c r="L360" s="19">
        <v>0.8566666666666666</v>
      </c>
      <c r="M360" s="16">
        <v>3.533333333333333</v>
      </c>
      <c r="N360" s="16">
        <v>13.613333333333335</v>
      </c>
      <c r="O360" s="20" t="s">
        <v>45</v>
      </c>
      <c r="P360" s="16">
        <v>181.45</v>
      </c>
      <c r="Q360" s="19">
        <v>2.77</v>
      </c>
      <c r="R360" s="16">
        <v>41.68</v>
      </c>
      <c r="S360" s="16">
        <v>248.8</v>
      </c>
      <c r="T360" s="20">
        <v>0.07333333333333335</v>
      </c>
      <c r="U360" s="19">
        <v>5.553333333333334</v>
      </c>
      <c r="V360" s="16">
        <v>1.76</v>
      </c>
      <c r="W360" s="16">
        <v>1.76</v>
      </c>
      <c r="X360" s="16">
        <v>1.76</v>
      </c>
      <c r="Y360" s="20" t="s">
        <v>45</v>
      </c>
      <c r="Z360" s="20" t="s">
        <v>45</v>
      </c>
      <c r="AA360" s="20" t="s">
        <v>45</v>
      </c>
      <c r="AB360" s="20">
        <v>2.32</v>
      </c>
      <c r="AC360" s="19"/>
    </row>
    <row r="361">
      <c r="A361" s="21">
        <f t="shared" si="2"/>
        <v>360</v>
      </c>
      <c r="B361" s="48" t="s">
        <v>372</v>
      </c>
      <c r="C361" s="18" t="s">
        <v>410</v>
      </c>
      <c r="D361" s="19">
        <v>72.07</v>
      </c>
      <c r="E361" s="16">
        <v>141.46009999999998</v>
      </c>
      <c r="F361" s="16">
        <v>591.8690584</v>
      </c>
      <c r="G361" s="19">
        <v>19.996666666666666</v>
      </c>
      <c r="H361" s="19">
        <v>6.216666666666666</v>
      </c>
      <c r="I361" s="16">
        <v>50.3</v>
      </c>
      <c r="J361" s="19">
        <v>0.0</v>
      </c>
      <c r="K361" s="19" t="s">
        <v>44</v>
      </c>
      <c r="L361" s="19">
        <v>0.97</v>
      </c>
      <c r="M361" s="16">
        <v>2.813333333333333</v>
      </c>
      <c r="N361" s="16">
        <v>17.846666666666668</v>
      </c>
      <c r="O361" s="35" t="s">
        <v>45</v>
      </c>
      <c r="P361" s="16">
        <v>166.7266666666667</v>
      </c>
      <c r="Q361" s="22">
        <v>1.58</v>
      </c>
      <c r="R361" s="16">
        <v>54.223333333333336</v>
      </c>
      <c r="S361" s="28">
        <v>324.11</v>
      </c>
      <c r="T361" s="35">
        <v>0.04666666666666667</v>
      </c>
      <c r="U361" s="22">
        <v>4.45</v>
      </c>
      <c r="V361" s="28">
        <v>2.016666666666667</v>
      </c>
      <c r="W361" s="28">
        <v>2.016666666666667</v>
      </c>
      <c r="X361" s="28">
        <v>2.016666666666667</v>
      </c>
      <c r="Y361" s="35">
        <v>0.11</v>
      </c>
      <c r="Z361" s="35">
        <v>0.16333333333333333</v>
      </c>
      <c r="AA361" s="35" t="s">
        <v>45</v>
      </c>
      <c r="AB361" s="20">
        <v>3.276666666666667</v>
      </c>
      <c r="AC361" s="19"/>
    </row>
    <row r="362">
      <c r="A362" s="21">
        <f t="shared" si="2"/>
        <v>361</v>
      </c>
      <c r="B362" s="48" t="s">
        <v>372</v>
      </c>
      <c r="C362" s="18" t="s">
        <v>411</v>
      </c>
      <c r="D362" s="19">
        <v>49.723333333333336</v>
      </c>
      <c r="E362" s="16">
        <v>338.44573333333335</v>
      </c>
      <c r="F362" s="16">
        <v>1416.0569482666667</v>
      </c>
      <c r="G362" s="19">
        <v>24.24</v>
      </c>
      <c r="H362" s="19">
        <v>26.046666666666667</v>
      </c>
      <c r="I362" s="16">
        <v>64.87</v>
      </c>
      <c r="J362" s="19">
        <v>0.0</v>
      </c>
      <c r="K362" s="19" t="s">
        <v>44</v>
      </c>
      <c r="L362" s="19">
        <v>0.7466666666666667</v>
      </c>
      <c r="M362" s="16">
        <v>3.2133333333333334</v>
      </c>
      <c r="N362" s="16">
        <v>14.476666666666667</v>
      </c>
      <c r="O362" s="20" t="s">
        <v>45</v>
      </c>
      <c r="P362" s="16">
        <v>160.58</v>
      </c>
      <c r="Q362" s="19">
        <v>2.03</v>
      </c>
      <c r="R362" s="16">
        <v>38.78333333333333</v>
      </c>
      <c r="S362" s="16">
        <v>206.76333333333332</v>
      </c>
      <c r="T362" s="20">
        <v>0.07333333333333335</v>
      </c>
      <c r="U362" s="19">
        <v>6.5</v>
      </c>
      <c r="V362" s="16" t="s">
        <v>45</v>
      </c>
      <c r="W362" s="16" t="s">
        <v>45</v>
      </c>
      <c r="X362" s="16" t="s">
        <v>45</v>
      </c>
      <c r="Y362" s="20" t="s">
        <v>45</v>
      </c>
      <c r="Z362" s="20">
        <v>0.05333333333333334</v>
      </c>
      <c r="AA362" s="20">
        <v>0.07</v>
      </c>
      <c r="AB362" s="20">
        <v>1.6066666666666667</v>
      </c>
      <c r="AC362" s="19"/>
    </row>
    <row r="363">
      <c r="A363" s="21">
        <f t="shared" si="2"/>
        <v>362</v>
      </c>
      <c r="B363" s="48" t="s">
        <v>372</v>
      </c>
      <c r="C363" s="18" t="s">
        <v>412</v>
      </c>
      <c r="D363" s="19">
        <v>65.44333333333334</v>
      </c>
      <c r="E363" s="16">
        <v>220.72376666666662</v>
      </c>
      <c r="F363" s="16">
        <v>923.5082397333332</v>
      </c>
      <c r="G363" s="19">
        <v>17.583333333333332</v>
      </c>
      <c r="H363" s="19">
        <v>16.146666666666665</v>
      </c>
      <c r="I363" s="16">
        <v>54.34</v>
      </c>
      <c r="J363" s="19">
        <v>0.0</v>
      </c>
      <c r="K363" s="19" t="s">
        <v>44</v>
      </c>
      <c r="L363" s="19">
        <v>0.8566666666666666</v>
      </c>
      <c r="M363" s="16">
        <v>3.106666666666667</v>
      </c>
      <c r="N363" s="16">
        <v>16.116666666666667</v>
      </c>
      <c r="O363" s="35">
        <v>0.004</v>
      </c>
      <c r="P363" s="16">
        <v>131.39666666666668</v>
      </c>
      <c r="Q363" s="22">
        <v>1.5433333333333332</v>
      </c>
      <c r="R363" s="16">
        <v>51.2</v>
      </c>
      <c r="S363" s="28">
        <v>274.1166666666666</v>
      </c>
      <c r="T363" s="35">
        <v>0.04466666666666667</v>
      </c>
      <c r="U363" s="22">
        <v>4.193333333333333</v>
      </c>
      <c r="V363" s="28">
        <v>4.6433333333333335</v>
      </c>
      <c r="W363" s="28">
        <v>4.6433333333333335</v>
      </c>
      <c r="X363" s="28">
        <v>4.6433333333333335</v>
      </c>
      <c r="Y363" s="35">
        <v>0.08333333333333333</v>
      </c>
      <c r="Z363" s="35">
        <v>0.07333333333333335</v>
      </c>
      <c r="AA363" s="35">
        <v>0.03</v>
      </c>
      <c r="AB363" s="35">
        <v>3.563333333333333</v>
      </c>
      <c r="AC363" s="19"/>
    </row>
    <row r="364">
      <c r="A364" s="21">
        <f t="shared" si="2"/>
        <v>363</v>
      </c>
      <c r="B364" s="48" t="s">
        <v>372</v>
      </c>
      <c r="C364" s="18" t="s">
        <v>413</v>
      </c>
      <c r="D364" s="19">
        <v>57.63</v>
      </c>
      <c r="E364" s="16">
        <v>222.46856666666667</v>
      </c>
      <c r="F364" s="16">
        <v>930.8084829333334</v>
      </c>
      <c r="G364" s="19">
        <v>32.86333333333334</v>
      </c>
      <c r="H364" s="19">
        <v>9.106666666666667</v>
      </c>
      <c r="I364" s="16">
        <v>55.7</v>
      </c>
      <c r="J364" s="19">
        <v>0.0</v>
      </c>
      <c r="K364" s="19" t="s">
        <v>44</v>
      </c>
      <c r="L364" s="19">
        <v>0.8766666666666666</v>
      </c>
      <c r="M364" s="16">
        <v>3.533333333333333</v>
      </c>
      <c r="N364" s="16">
        <v>12.956666666666669</v>
      </c>
      <c r="O364" s="20" t="s">
        <v>45</v>
      </c>
      <c r="P364" s="16">
        <v>167.2733333333333</v>
      </c>
      <c r="Q364" s="19">
        <v>1.85</v>
      </c>
      <c r="R364" s="16">
        <v>47.54333333333333</v>
      </c>
      <c r="S364" s="16">
        <v>254.44</v>
      </c>
      <c r="T364" s="20">
        <v>0.04666666666666667</v>
      </c>
      <c r="U364" s="19">
        <v>6.96</v>
      </c>
      <c r="V364" s="16">
        <v>2.8966666666666665</v>
      </c>
      <c r="W364" s="16">
        <v>2.8966666666666665</v>
      </c>
      <c r="X364" s="16">
        <v>2.8966666666666665</v>
      </c>
      <c r="Y364" s="20" t="s">
        <v>45</v>
      </c>
      <c r="Z364" s="20" t="s">
        <v>45</v>
      </c>
      <c r="AA364" s="20" t="s">
        <v>45</v>
      </c>
      <c r="AB364" s="20">
        <v>2.546666666666667</v>
      </c>
      <c r="AC364" s="19"/>
    </row>
    <row r="365">
      <c r="A365" s="21">
        <f t="shared" si="2"/>
        <v>364</v>
      </c>
      <c r="B365" s="48" t="s">
        <v>372</v>
      </c>
      <c r="C365" s="18" t="s">
        <v>414</v>
      </c>
      <c r="D365" s="19">
        <v>70.97333333333333</v>
      </c>
      <c r="E365" s="16">
        <v>134.86456666666663</v>
      </c>
      <c r="F365" s="16">
        <v>564.2733469333332</v>
      </c>
      <c r="G365" s="19">
        <v>20.543333333333333</v>
      </c>
      <c r="H365" s="19">
        <v>5.226666666666667</v>
      </c>
      <c r="I365" s="16">
        <v>55.79</v>
      </c>
      <c r="J365" s="19">
        <v>0.0</v>
      </c>
      <c r="K365" s="19" t="s">
        <v>44</v>
      </c>
      <c r="L365" s="19">
        <v>1.1233333333333333</v>
      </c>
      <c r="M365" s="16">
        <v>2.5933333333333333</v>
      </c>
      <c r="N365" s="16">
        <v>19.67</v>
      </c>
      <c r="O365" s="35" t="s">
        <v>45</v>
      </c>
      <c r="P365" s="16">
        <v>184.72333333333333</v>
      </c>
      <c r="Q365" s="22">
        <v>1.3233333333333335</v>
      </c>
      <c r="R365" s="16">
        <v>53.55666666666667</v>
      </c>
      <c r="S365" s="28">
        <v>361.84</v>
      </c>
      <c r="T365" s="35">
        <v>0.05333333333333334</v>
      </c>
      <c r="U365" s="22">
        <v>2.393333333333333</v>
      </c>
      <c r="V365" s="28">
        <v>1.9933333333333334</v>
      </c>
      <c r="W365" s="28">
        <v>1.9933333333333334</v>
      </c>
      <c r="X365" s="28">
        <v>1.9933333333333334</v>
      </c>
      <c r="Y365" s="35">
        <v>0.10333333333333333</v>
      </c>
      <c r="Z365" s="35">
        <v>0.1366666666666667</v>
      </c>
      <c r="AA365" s="35">
        <v>0.03333333333333333</v>
      </c>
      <c r="AB365" s="20">
        <v>2.1933333333333334</v>
      </c>
      <c r="AC365" s="19"/>
    </row>
    <row r="366">
      <c r="A366" s="21">
        <f t="shared" si="2"/>
        <v>365</v>
      </c>
      <c r="B366" s="48" t="s">
        <v>372</v>
      </c>
      <c r="C366" s="18" t="s">
        <v>415</v>
      </c>
      <c r="D366" s="19">
        <v>53.413333333333334</v>
      </c>
      <c r="E366" s="16">
        <v>314.9016</v>
      </c>
      <c r="F366" s="16">
        <v>1317.5482944</v>
      </c>
      <c r="G366" s="19">
        <v>21.366666666666664</v>
      </c>
      <c r="H366" s="19">
        <v>24.796666666666667</v>
      </c>
      <c r="I366" s="16">
        <v>105.07</v>
      </c>
      <c r="J366" s="19">
        <v>0.0</v>
      </c>
      <c r="K366" s="19" t="s">
        <v>44</v>
      </c>
      <c r="L366" s="19">
        <v>0.6566666666666667</v>
      </c>
      <c r="M366" s="16">
        <v>5.93</v>
      </c>
      <c r="N366" s="16">
        <v>11.54</v>
      </c>
      <c r="O366" s="20">
        <v>0.01</v>
      </c>
      <c r="P366" s="16">
        <v>136.46333333333334</v>
      </c>
      <c r="Q366" s="19">
        <v>2.07</v>
      </c>
      <c r="R366" s="16">
        <v>59.06333333333333</v>
      </c>
      <c r="S366" s="16">
        <v>175.28666666666666</v>
      </c>
      <c r="T366" s="20">
        <v>0.08333333333333333</v>
      </c>
      <c r="U366" s="19">
        <v>4.086666666666667</v>
      </c>
      <c r="V366" s="16" t="s">
        <v>45</v>
      </c>
      <c r="W366" s="16" t="s">
        <v>45</v>
      </c>
      <c r="X366" s="16" t="s">
        <v>45</v>
      </c>
      <c r="Y366" s="20" t="s">
        <v>45</v>
      </c>
      <c r="Z366" s="20">
        <v>0.07666666666666667</v>
      </c>
      <c r="AA366" s="20" t="s">
        <v>45</v>
      </c>
      <c r="AB366" s="20">
        <v>1.8266666666666669</v>
      </c>
      <c r="AC366" s="19"/>
    </row>
    <row r="367">
      <c r="A367" s="21">
        <f t="shared" si="2"/>
        <v>366</v>
      </c>
      <c r="B367" s="48" t="s">
        <v>372</v>
      </c>
      <c r="C367" s="18" t="s">
        <v>416</v>
      </c>
      <c r="D367" s="19">
        <v>65.01666666666667</v>
      </c>
      <c r="E367" s="16">
        <v>215.24976666666663</v>
      </c>
      <c r="F367" s="16">
        <v>900.6050237333333</v>
      </c>
      <c r="G367" s="19">
        <v>17.09</v>
      </c>
      <c r="H367" s="19">
        <v>15.773333333333333</v>
      </c>
      <c r="I367" s="16">
        <v>117.85</v>
      </c>
      <c r="J367" s="19">
        <v>0.0</v>
      </c>
      <c r="K367" s="19" t="s">
        <v>44</v>
      </c>
      <c r="L367" s="19">
        <v>0.7833333333333333</v>
      </c>
      <c r="M367" s="16">
        <v>5.043333333333333</v>
      </c>
      <c r="N367" s="16">
        <v>15.303333333333333</v>
      </c>
      <c r="O367" s="35">
        <v>0.02</v>
      </c>
      <c r="P367" s="16">
        <v>163.5666666666667</v>
      </c>
      <c r="Q367" s="19">
        <v>1.7</v>
      </c>
      <c r="R367" s="16">
        <v>73.05</v>
      </c>
      <c r="S367" s="16">
        <v>250.71333333333334</v>
      </c>
      <c r="T367" s="20">
        <v>0.09333333333333334</v>
      </c>
      <c r="U367" s="19">
        <v>2.8733333333333335</v>
      </c>
      <c r="V367" s="16" t="s">
        <v>45</v>
      </c>
      <c r="W367" s="16" t="s">
        <v>45</v>
      </c>
      <c r="X367" s="16" t="s">
        <v>45</v>
      </c>
      <c r="Y367" s="35">
        <v>0.04666666666666667</v>
      </c>
      <c r="Z367" s="20">
        <v>0.04</v>
      </c>
      <c r="AA367" s="35" t="s">
        <v>45</v>
      </c>
      <c r="AB367" s="20">
        <v>1.1766666666666667</v>
      </c>
      <c r="AC367" s="19"/>
    </row>
    <row r="368">
      <c r="A368" s="21">
        <f t="shared" si="2"/>
        <v>367</v>
      </c>
      <c r="B368" s="48" t="s">
        <v>372</v>
      </c>
      <c r="C368" s="18" t="s">
        <v>417</v>
      </c>
      <c r="D368" s="19">
        <v>69.99</v>
      </c>
      <c r="E368" s="16">
        <v>152.76586666666665</v>
      </c>
      <c r="F368" s="16">
        <v>639.1723861333332</v>
      </c>
      <c r="G368" s="19">
        <v>20.933333333333334</v>
      </c>
      <c r="H368" s="19">
        <v>7.026666666666666</v>
      </c>
      <c r="I368" s="16">
        <v>50.8</v>
      </c>
      <c r="J368" s="19">
        <v>0.0</v>
      </c>
      <c r="K368" s="19" t="s">
        <v>44</v>
      </c>
      <c r="L368" s="19">
        <v>1.0166666666666668</v>
      </c>
      <c r="M368" s="16">
        <v>2.83</v>
      </c>
      <c r="N368" s="16">
        <v>15.656666666666666</v>
      </c>
      <c r="O368" s="35" t="s">
        <v>45</v>
      </c>
      <c r="P368" s="16">
        <v>181.32</v>
      </c>
      <c r="Q368" s="22">
        <v>1.1466666666666667</v>
      </c>
      <c r="R368" s="16">
        <v>37.416666666666664</v>
      </c>
      <c r="S368" s="28">
        <v>273.6566666666667</v>
      </c>
      <c r="T368" s="35">
        <v>0.034</v>
      </c>
      <c r="U368" s="22">
        <v>3.48</v>
      </c>
      <c r="V368" s="28">
        <v>3.176666666666667</v>
      </c>
      <c r="W368" s="28">
        <v>3.176666666666667</v>
      </c>
      <c r="X368" s="28">
        <v>3.176666666666667</v>
      </c>
      <c r="Y368" s="35">
        <v>0.11666666666666665</v>
      </c>
      <c r="Z368" s="35">
        <v>0.07666666666666667</v>
      </c>
      <c r="AA368" s="35">
        <v>0.03</v>
      </c>
      <c r="AB368" s="35">
        <v>4.273333333333333</v>
      </c>
      <c r="AC368" s="19"/>
    </row>
    <row r="369">
      <c r="A369" s="21">
        <f t="shared" si="2"/>
        <v>368</v>
      </c>
      <c r="B369" s="48" t="s">
        <v>372</v>
      </c>
      <c r="C369" s="18" t="s">
        <v>418</v>
      </c>
      <c r="D369" s="19">
        <v>65.27966666666667</v>
      </c>
      <c r="E369" s="16">
        <v>153.0896758333333</v>
      </c>
      <c r="F369" s="16">
        <v>640.5272036866666</v>
      </c>
      <c r="G369" s="19">
        <v>30.735416666666666</v>
      </c>
      <c r="H369" s="19">
        <v>2.422333333333333</v>
      </c>
      <c r="I369" s="16">
        <v>87.7</v>
      </c>
      <c r="J369" s="19">
        <v>0.0</v>
      </c>
      <c r="K369" s="19" t="s">
        <v>44</v>
      </c>
      <c r="L369" s="19">
        <v>1.3876666666666668</v>
      </c>
      <c r="M369" s="16">
        <v>4.17</v>
      </c>
      <c r="N369" s="16">
        <v>20.89</v>
      </c>
      <c r="O369" s="35" t="s">
        <v>45</v>
      </c>
      <c r="P369" s="16">
        <v>237.48</v>
      </c>
      <c r="Q369" s="22">
        <v>2.43</v>
      </c>
      <c r="R369" s="16">
        <v>58.12</v>
      </c>
      <c r="S369" s="16">
        <v>386.4166666666667</v>
      </c>
      <c r="T369" s="35">
        <v>0.08333333333333333</v>
      </c>
      <c r="U369" s="19">
        <v>5.58</v>
      </c>
      <c r="V369" s="28" t="s">
        <v>45</v>
      </c>
      <c r="W369" s="28" t="s">
        <v>45</v>
      </c>
      <c r="X369" s="28" t="s">
        <v>45</v>
      </c>
      <c r="Y369" s="35" t="s">
        <v>45</v>
      </c>
      <c r="Z369" s="35">
        <v>0.04</v>
      </c>
      <c r="AA369" s="35">
        <v>0.13</v>
      </c>
      <c r="AB369" s="35">
        <v>1.4566666666666668</v>
      </c>
      <c r="AC369" s="19"/>
    </row>
    <row r="370">
      <c r="A370" s="21">
        <f t="shared" si="2"/>
        <v>369</v>
      </c>
      <c r="B370" s="48" t="s">
        <v>372</v>
      </c>
      <c r="C370" s="18" t="s">
        <v>419</v>
      </c>
      <c r="D370" s="19">
        <v>69.49333333333333</v>
      </c>
      <c r="E370" s="16">
        <v>162.87123333333332</v>
      </c>
      <c r="F370" s="16">
        <v>681.4532402666666</v>
      </c>
      <c r="G370" s="19">
        <v>21.61</v>
      </c>
      <c r="H370" s="19">
        <v>7.826666666666667</v>
      </c>
      <c r="I370" s="16">
        <v>60.37</v>
      </c>
      <c r="J370" s="19">
        <v>0.0</v>
      </c>
      <c r="K370" s="19" t="s">
        <v>44</v>
      </c>
      <c r="L370" s="19">
        <v>1.0066666666666666</v>
      </c>
      <c r="M370" s="16">
        <v>3.186666666666667</v>
      </c>
      <c r="N370" s="16">
        <v>20.02</v>
      </c>
      <c r="O370" s="35">
        <v>0.007666666666666666</v>
      </c>
      <c r="P370" s="16">
        <v>165.09333333333333</v>
      </c>
      <c r="Q370" s="22">
        <v>1.9666666666666668</v>
      </c>
      <c r="R370" s="16">
        <v>43.053333333333335</v>
      </c>
      <c r="S370" s="28">
        <v>298.74333333333334</v>
      </c>
      <c r="T370" s="35">
        <v>0.06466666666666666</v>
      </c>
      <c r="U370" s="22">
        <v>2.9566666666666666</v>
      </c>
      <c r="V370" s="28">
        <v>3.516666666666667</v>
      </c>
      <c r="W370" s="28">
        <v>3.516666666666667</v>
      </c>
      <c r="X370" s="28">
        <v>3.516666666666667</v>
      </c>
      <c r="Y370" s="35">
        <v>0.12333333333333334</v>
      </c>
      <c r="Z370" s="35">
        <v>0.07</v>
      </c>
      <c r="AA370" s="35" t="s">
        <v>45</v>
      </c>
      <c r="AB370" s="35">
        <v>3.59</v>
      </c>
      <c r="AC370" s="19"/>
    </row>
    <row r="371">
      <c r="A371" s="21">
        <f t="shared" si="2"/>
        <v>370</v>
      </c>
      <c r="B371" s="48" t="s">
        <v>372</v>
      </c>
      <c r="C371" s="18" t="s">
        <v>420</v>
      </c>
      <c r="D371" s="19">
        <v>52.43</v>
      </c>
      <c r="E371" s="16">
        <v>241.36396666666667</v>
      </c>
      <c r="F371" s="16">
        <v>1009.8668365333334</v>
      </c>
      <c r="G371" s="19">
        <v>31.93</v>
      </c>
      <c r="H371" s="19">
        <v>11.643333333333336</v>
      </c>
      <c r="I371" s="16">
        <v>92.2</v>
      </c>
      <c r="J371" s="19">
        <v>0.0</v>
      </c>
      <c r="K371" s="19" t="s">
        <v>44</v>
      </c>
      <c r="L371" s="19">
        <v>1.2166666666666668</v>
      </c>
      <c r="M371" s="16">
        <v>4.51</v>
      </c>
      <c r="N371" s="16">
        <v>25.97</v>
      </c>
      <c r="O371" s="20">
        <v>0.02</v>
      </c>
      <c r="P371" s="16">
        <v>279.2366666666667</v>
      </c>
      <c r="Q371" s="19">
        <v>3.1733333333333333</v>
      </c>
      <c r="R371" s="16">
        <v>51.62</v>
      </c>
      <c r="S371" s="16">
        <v>385.11</v>
      </c>
      <c r="T371" s="20">
        <v>0.10666666666666667</v>
      </c>
      <c r="U371" s="19">
        <v>4.823333333333333</v>
      </c>
      <c r="V371" s="16" t="s">
        <v>45</v>
      </c>
      <c r="W371" s="16" t="s">
        <v>45</v>
      </c>
      <c r="X371" s="16" t="s">
        <v>45</v>
      </c>
      <c r="Y371" s="20">
        <v>0.03</v>
      </c>
      <c r="Z371" s="20">
        <v>0.05</v>
      </c>
      <c r="AA371" s="20">
        <v>0.05</v>
      </c>
      <c r="AB371" s="20">
        <v>4.663333333333333</v>
      </c>
      <c r="AC371" s="19"/>
    </row>
    <row r="372">
      <c r="A372" s="21">
        <f t="shared" si="2"/>
        <v>371</v>
      </c>
      <c r="B372" s="48" t="s">
        <v>372</v>
      </c>
      <c r="C372" s="18" t="s">
        <v>421</v>
      </c>
      <c r="D372" s="19">
        <v>62.82</v>
      </c>
      <c r="E372" s="16">
        <v>193.80033333333333</v>
      </c>
      <c r="F372" s="16">
        <v>810.8605946666667</v>
      </c>
      <c r="G372" s="19">
        <v>31.233333333333334</v>
      </c>
      <c r="H372" s="19">
        <v>6.7</v>
      </c>
      <c r="I372" s="16">
        <v>56.15</v>
      </c>
      <c r="J372" s="19">
        <v>0.0</v>
      </c>
      <c r="K372" s="19" t="s">
        <v>44</v>
      </c>
      <c r="L372" s="19">
        <v>0.8766666666666666</v>
      </c>
      <c r="M372" s="16">
        <v>4.983333333333333</v>
      </c>
      <c r="N372" s="16">
        <v>13.416666666666666</v>
      </c>
      <c r="O372" s="20" t="s">
        <v>45</v>
      </c>
      <c r="P372" s="16">
        <v>175.7</v>
      </c>
      <c r="Q372" s="19">
        <v>2.3633333333333333</v>
      </c>
      <c r="R372" s="16">
        <v>61.79</v>
      </c>
      <c r="S372" s="16">
        <v>252.5566666666667</v>
      </c>
      <c r="T372" s="20">
        <v>0.08333333333333333</v>
      </c>
      <c r="U372" s="19">
        <v>6.44</v>
      </c>
      <c r="V372" s="16">
        <v>1.9066666666666665</v>
      </c>
      <c r="W372" s="16">
        <v>1.9066666666666665</v>
      </c>
      <c r="X372" s="16">
        <v>1.9066666666666665</v>
      </c>
      <c r="Y372" s="20" t="s">
        <v>45</v>
      </c>
      <c r="Z372" s="20" t="s">
        <v>45</v>
      </c>
      <c r="AA372" s="20" t="s">
        <v>45</v>
      </c>
      <c r="AB372" s="20">
        <v>1.9733333333333334</v>
      </c>
      <c r="AC372" s="19"/>
    </row>
    <row r="373">
      <c r="A373" s="21">
        <f t="shared" si="2"/>
        <v>372</v>
      </c>
      <c r="B373" s="48" t="s">
        <v>372</v>
      </c>
      <c r="C373" s="18" t="s">
        <v>422</v>
      </c>
      <c r="D373" s="19">
        <v>72.35333333333334</v>
      </c>
      <c r="E373" s="16">
        <v>141.581</v>
      </c>
      <c r="F373" s="16">
        <v>592.374904</v>
      </c>
      <c r="G373" s="19">
        <v>21.56</v>
      </c>
      <c r="H373" s="19">
        <v>5.49</v>
      </c>
      <c r="I373" s="16">
        <v>50.94</v>
      </c>
      <c r="J373" s="19">
        <v>0.0</v>
      </c>
      <c r="K373" s="19" t="s">
        <v>44</v>
      </c>
      <c r="L373" s="19">
        <v>0.9866666666666667</v>
      </c>
      <c r="M373" s="16">
        <v>3.64</v>
      </c>
      <c r="N373" s="16">
        <v>17.45</v>
      </c>
      <c r="O373" s="35" t="s">
        <v>45</v>
      </c>
      <c r="P373" s="16">
        <v>162.18666666666664</v>
      </c>
      <c r="Q373" s="22">
        <v>1.8633333333333333</v>
      </c>
      <c r="R373" s="16">
        <v>66.08</v>
      </c>
      <c r="S373" s="28">
        <v>295.83666666666664</v>
      </c>
      <c r="T373" s="35">
        <v>0.05333333333333334</v>
      </c>
      <c r="U373" s="22">
        <v>3.65</v>
      </c>
      <c r="V373" s="28">
        <v>1.91</v>
      </c>
      <c r="W373" s="28">
        <v>1.91</v>
      </c>
      <c r="X373" s="28">
        <v>1.91</v>
      </c>
      <c r="Y373" s="35">
        <v>0.09333333333333334</v>
      </c>
      <c r="Z373" s="35">
        <v>0.18666666666666668</v>
      </c>
      <c r="AA373" s="35">
        <v>0.04</v>
      </c>
      <c r="AB373" s="20">
        <v>2.7866666666666666</v>
      </c>
      <c r="AC373" s="19"/>
    </row>
    <row r="374">
      <c r="A374" s="21">
        <f t="shared" si="2"/>
        <v>373</v>
      </c>
      <c r="B374" s="48" t="s">
        <v>372</v>
      </c>
      <c r="C374" s="18" t="s">
        <v>423</v>
      </c>
      <c r="D374" s="19">
        <v>70.62</v>
      </c>
      <c r="E374" s="16">
        <v>158.7099</v>
      </c>
      <c r="F374" s="16">
        <v>664.0422216000001</v>
      </c>
      <c r="G374" s="19">
        <v>21.41</v>
      </c>
      <c r="H374" s="19">
        <v>7.46</v>
      </c>
      <c r="I374" s="16">
        <v>58.26166666666666</v>
      </c>
      <c r="J374" s="19">
        <v>0.0</v>
      </c>
      <c r="K374" s="19" t="s">
        <v>44</v>
      </c>
      <c r="L374" s="19">
        <v>0.92</v>
      </c>
      <c r="M374" s="16">
        <v>4.36</v>
      </c>
      <c r="N374" s="16">
        <v>14.15</v>
      </c>
      <c r="O374" s="35" t="s">
        <v>45</v>
      </c>
      <c r="P374" s="16">
        <v>157.6</v>
      </c>
      <c r="Q374" s="22">
        <v>1.76</v>
      </c>
      <c r="R374" s="16">
        <v>64.9</v>
      </c>
      <c r="S374" s="28">
        <v>249.68</v>
      </c>
      <c r="T374" s="35">
        <v>0.08</v>
      </c>
      <c r="U374" s="22">
        <v>3.65</v>
      </c>
      <c r="V374" s="28" t="s">
        <v>45</v>
      </c>
      <c r="W374" s="28" t="s">
        <v>45</v>
      </c>
      <c r="X374" s="28" t="s">
        <v>45</v>
      </c>
      <c r="Y374" s="20" t="s">
        <v>45</v>
      </c>
      <c r="Z374" s="35">
        <v>0.04</v>
      </c>
      <c r="AA374" s="35" t="s">
        <v>424</v>
      </c>
      <c r="AB374" s="20">
        <v>0.91</v>
      </c>
      <c r="AC374" s="19"/>
    </row>
    <row r="375">
      <c r="A375" s="21">
        <f t="shared" si="2"/>
        <v>374</v>
      </c>
      <c r="B375" s="48" t="s">
        <v>372</v>
      </c>
      <c r="C375" s="18" t="s">
        <v>425</v>
      </c>
      <c r="D375" s="19">
        <v>62.943333333333335</v>
      </c>
      <c r="E375" s="16">
        <v>193.65239999999997</v>
      </c>
      <c r="F375" s="16">
        <v>810.2416416</v>
      </c>
      <c r="G375" s="19">
        <v>29.72</v>
      </c>
      <c r="H375" s="19">
        <v>7.4</v>
      </c>
      <c r="I375" s="16">
        <v>55.61</v>
      </c>
      <c r="J375" s="19">
        <v>0.0</v>
      </c>
      <c r="K375" s="19" t="s">
        <v>44</v>
      </c>
      <c r="L375" s="19">
        <v>0.8466666666666667</v>
      </c>
      <c r="M375" s="16">
        <v>5.6433333333333335</v>
      </c>
      <c r="N375" s="16">
        <v>17.66</v>
      </c>
      <c r="O375" s="20" t="s">
        <v>45</v>
      </c>
      <c r="P375" s="16">
        <v>197.45</v>
      </c>
      <c r="Q375" s="19">
        <v>2.17</v>
      </c>
      <c r="R375" s="16">
        <v>57.623333333333335</v>
      </c>
      <c r="S375" s="16">
        <v>249.80666666666664</v>
      </c>
      <c r="T375" s="20">
        <v>0.09666666666666668</v>
      </c>
      <c r="U375" s="19">
        <v>6.816666666666666</v>
      </c>
      <c r="V375" s="28" t="s">
        <v>45</v>
      </c>
      <c r="W375" s="28" t="s">
        <v>45</v>
      </c>
      <c r="X375" s="28" t="s">
        <v>45</v>
      </c>
      <c r="Y375" s="20">
        <v>0.03333333333333333</v>
      </c>
      <c r="Z375" s="20">
        <v>0.043333333333333335</v>
      </c>
      <c r="AA375" s="20" t="s">
        <v>45</v>
      </c>
      <c r="AB375" s="20">
        <v>2.1633333333333336</v>
      </c>
      <c r="AC375" s="19"/>
    </row>
    <row r="376">
      <c r="A376" s="21">
        <f t="shared" si="2"/>
        <v>375</v>
      </c>
      <c r="B376" s="48" t="s">
        <v>372</v>
      </c>
      <c r="C376" s="18" t="s">
        <v>426</v>
      </c>
      <c r="D376" s="19">
        <v>72.08333333333333</v>
      </c>
      <c r="E376" s="16">
        <v>140.9415</v>
      </c>
      <c r="F376" s="16">
        <v>589.6992359999999</v>
      </c>
      <c r="G376" s="19">
        <v>21.03</v>
      </c>
      <c r="H376" s="19">
        <v>5.67</v>
      </c>
      <c r="I376" s="16">
        <v>42.25</v>
      </c>
      <c r="J376" s="19">
        <v>0.0</v>
      </c>
      <c r="K376" s="19" t="s">
        <v>44</v>
      </c>
      <c r="L376" s="19">
        <v>0.98</v>
      </c>
      <c r="M376" s="16">
        <v>3.62</v>
      </c>
      <c r="N376" s="16">
        <v>17.513333333333335</v>
      </c>
      <c r="O376" s="35" t="s">
        <v>45</v>
      </c>
      <c r="P376" s="16">
        <v>163.35666666666668</v>
      </c>
      <c r="Q376" s="22">
        <v>1.9266666666666665</v>
      </c>
      <c r="R376" s="16">
        <v>65.86</v>
      </c>
      <c r="S376" s="28">
        <v>319.43</v>
      </c>
      <c r="T376" s="35">
        <v>0.05</v>
      </c>
      <c r="U376" s="22">
        <v>3.3366666666666664</v>
      </c>
      <c r="V376" s="28">
        <v>3.27</v>
      </c>
      <c r="W376" s="28">
        <v>3.27</v>
      </c>
      <c r="X376" s="28">
        <v>3.27</v>
      </c>
      <c r="Y376" s="35">
        <v>0.12666666666666668</v>
      </c>
      <c r="Z376" s="35">
        <v>0.21333333333333335</v>
      </c>
      <c r="AA376" s="35" t="s">
        <v>45</v>
      </c>
      <c r="AB376" s="20">
        <v>2.6666666666666665</v>
      </c>
      <c r="AC376" s="19"/>
    </row>
    <row r="377">
      <c r="A377" s="21">
        <f t="shared" si="2"/>
        <v>376</v>
      </c>
      <c r="B377" s="48" t="s">
        <v>372</v>
      </c>
      <c r="C377" s="18" t="s">
        <v>427</v>
      </c>
      <c r="D377" s="19">
        <v>72.90666666666665</v>
      </c>
      <c r="E377" s="16">
        <v>133.46889999999996</v>
      </c>
      <c r="F377" s="16">
        <v>558.4338775999998</v>
      </c>
      <c r="G377" s="19">
        <v>21.72333333333333</v>
      </c>
      <c r="H377" s="19">
        <v>4.513333333333333</v>
      </c>
      <c r="I377" s="16">
        <v>55.61</v>
      </c>
      <c r="J377" s="19">
        <v>0.0</v>
      </c>
      <c r="K377" s="19" t="s">
        <v>44</v>
      </c>
      <c r="L377" s="19">
        <v>1.0066666666666666</v>
      </c>
      <c r="M377" s="16">
        <v>3.296666666666667</v>
      </c>
      <c r="N377" s="16">
        <v>20.103333333333335</v>
      </c>
      <c r="O377" s="35">
        <v>0.008333333333333333</v>
      </c>
      <c r="P377" s="16">
        <v>170.37</v>
      </c>
      <c r="Q377" s="22">
        <v>1.78</v>
      </c>
      <c r="R377" s="16">
        <v>49.13</v>
      </c>
      <c r="S377" s="28">
        <v>317.6133333333333</v>
      </c>
      <c r="T377" s="35">
        <v>0.05266666666666667</v>
      </c>
      <c r="U377" s="22">
        <v>4.47</v>
      </c>
      <c r="V377" s="28">
        <v>1.5066666666666666</v>
      </c>
      <c r="W377" s="28">
        <v>1.5066666666666666</v>
      </c>
      <c r="X377" s="28">
        <v>1.5066666666666666</v>
      </c>
      <c r="Y377" s="35">
        <v>0.11333333333333333</v>
      </c>
      <c r="Z377" s="35">
        <v>0.08333333333333333</v>
      </c>
      <c r="AA377" s="35" t="s">
        <v>45</v>
      </c>
      <c r="AB377" s="35">
        <v>3.61</v>
      </c>
      <c r="AC377" s="19"/>
    </row>
    <row r="378">
      <c r="A378" s="21">
        <f t="shared" si="2"/>
        <v>377</v>
      </c>
      <c r="B378" s="48" t="s">
        <v>372</v>
      </c>
      <c r="C378" s="18" t="s">
        <v>428</v>
      </c>
      <c r="D378" s="19">
        <v>55.15</v>
      </c>
      <c r="E378" s="16">
        <v>219.25926666666663</v>
      </c>
      <c r="F378" s="16">
        <v>917.3807717333332</v>
      </c>
      <c r="G378" s="19">
        <v>35.9</v>
      </c>
      <c r="H378" s="19">
        <v>7.3133333333333335</v>
      </c>
      <c r="I378" s="16">
        <v>125.68</v>
      </c>
      <c r="J378" s="19">
        <v>0.0</v>
      </c>
      <c r="K378" s="19" t="s">
        <v>44</v>
      </c>
      <c r="L378" s="19">
        <v>1.3033333333333335</v>
      </c>
      <c r="M378" s="16">
        <v>4.796666666666666</v>
      </c>
      <c r="N378" s="16">
        <v>27.263333333333332</v>
      </c>
      <c r="O378" s="35">
        <v>0.02</v>
      </c>
      <c r="P378" s="16">
        <v>288.83666666666664</v>
      </c>
      <c r="Q378" s="22">
        <v>3.033333333333333</v>
      </c>
      <c r="R378" s="16">
        <v>60.29333333333333</v>
      </c>
      <c r="S378" s="16">
        <v>420.96</v>
      </c>
      <c r="T378" s="35">
        <v>0.12333333333333334</v>
      </c>
      <c r="U378" s="22">
        <v>8.093333333333334</v>
      </c>
      <c r="V378" s="28" t="s">
        <v>45</v>
      </c>
      <c r="W378" s="28" t="s">
        <v>45</v>
      </c>
      <c r="X378" s="28" t="s">
        <v>45</v>
      </c>
      <c r="Y378" s="35">
        <v>0.03666666666666667</v>
      </c>
      <c r="Z378" s="35">
        <v>0.03</v>
      </c>
      <c r="AA378" s="20" t="s">
        <v>45</v>
      </c>
      <c r="AB378" s="35">
        <v>3.01</v>
      </c>
      <c r="AC378" s="19"/>
    </row>
    <row r="379">
      <c r="A379" s="21">
        <f t="shared" si="2"/>
        <v>378</v>
      </c>
      <c r="B379" s="48" t="s">
        <v>372</v>
      </c>
      <c r="C379" s="18" t="s">
        <v>429</v>
      </c>
      <c r="D379" s="19">
        <v>51.17666666666667</v>
      </c>
      <c r="E379" s="16">
        <v>338.4731333333333</v>
      </c>
      <c r="F379" s="16">
        <v>1416.1715898666666</v>
      </c>
      <c r="G379" s="19">
        <v>22.24666666666667</v>
      </c>
      <c r="H379" s="19">
        <v>26.99333333333333</v>
      </c>
      <c r="I379" s="16">
        <v>99.54</v>
      </c>
      <c r="J379" s="19">
        <v>0.0</v>
      </c>
      <c r="K379" s="19" t="s">
        <v>44</v>
      </c>
      <c r="L379" s="19">
        <v>0.72</v>
      </c>
      <c r="M379" s="16">
        <v>4.026666666666666</v>
      </c>
      <c r="N379" s="16">
        <v>13.873333333333335</v>
      </c>
      <c r="O379" s="20" t="s">
        <v>45</v>
      </c>
      <c r="P379" s="16">
        <v>135.96</v>
      </c>
      <c r="Q379" s="19">
        <v>1.6</v>
      </c>
      <c r="R379" s="16">
        <v>55.70666666666667</v>
      </c>
      <c r="S379" s="16">
        <v>204.49</v>
      </c>
      <c r="T379" s="20">
        <v>0.05333333333333334</v>
      </c>
      <c r="U379" s="19">
        <v>3.893333333333333</v>
      </c>
      <c r="V379" s="16" t="s">
        <v>45</v>
      </c>
      <c r="W379" s="16" t="s">
        <v>45</v>
      </c>
      <c r="X379" s="16" t="s">
        <v>45</v>
      </c>
      <c r="Y379" s="20" t="s">
        <v>45</v>
      </c>
      <c r="Z379" s="20">
        <v>0.3</v>
      </c>
      <c r="AA379" s="20" t="s">
        <v>45</v>
      </c>
      <c r="AB379" s="20">
        <v>4.536666666666666</v>
      </c>
      <c r="AC379" s="19"/>
    </row>
    <row r="380">
      <c r="A380" s="21">
        <f t="shared" si="2"/>
        <v>379</v>
      </c>
      <c r="B380" s="48" t="s">
        <v>372</v>
      </c>
      <c r="C380" s="18" t="s">
        <v>430</v>
      </c>
      <c r="D380" s="19">
        <v>61.48666666666666</v>
      </c>
      <c r="E380" s="16">
        <v>259.2756333333333</v>
      </c>
      <c r="F380" s="16">
        <v>1084.8092498666665</v>
      </c>
      <c r="G380" s="19">
        <v>17.55666666666667</v>
      </c>
      <c r="H380" s="19">
        <v>20.433333333333334</v>
      </c>
      <c r="I380" s="16">
        <v>59.3</v>
      </c>
      <c r="J380" s="19">
        <v>0.0</v>
      </c>
      <c r="K380" s="19" t="s">
        <v>44</v>
      </c>
      <c r="L380" s="19">
        <v>0.85</v>
      </c>
      <c r="M380" s="16">
        <v>3.9433333333333334</v>
      </c>
      <c r="N380" s="16">
        <v>15.323333333333332</v>
      </c>
      <c r="O380" s="35" t="s">
        <v>45</v>
      </c>
      <c r="P380" s="16">
        <v>124.36333333333333</v>
      </c>
      <c r="Q380" s="22">
        <v>1.31</v>
      </c>
      <c r="R380" s="16">
        <v>63.76333333333333</v>
      </c>
      <c r="S380" s="28">
        <v>241.40333333333334</v>
      </c>
      <c r="T380" s="35">
        <v>0.064</v>
      </c>
      <c r="U380" s="22">
        <v>2.63</v>
      </c>
      <c r="V380" s="28">
        <v>4.25</v>
      </c>
      <c r="W380" s="28">
        <v>4.25</v>
      </c>
      <c r="X380" s="28">
        <v>4.25</v>
      </c>
      <c r="Y380" s="35">
        <v>0.10666666666666667</v>
      </c>
      <c r="Z380" s="35">
        <v>0.06666666666666667</v>
      </c>
      <c r="AA380" s="35">
        <v>0.03</v>
      </c>
      <c r="AB380" s="35">
        <v>3.91</v>
      </c>
      <c r="AC380" s="19"/>
    </row>
    <row r="381">
      <c r="A381" s="21">
        <f t="shared" si="2"/>
        <v>380</v>
      </c>
      <c r="B381" s="48" t="s">
        <v>372</v>
      </c>
      <c r="C381" s="18" t="s">
        <v>431</v>
      </c>
      <c r="D381" s="19">
        <v>65.64</v>
      </c>
      <c r="E381" s="16">
        <v>212.8794333333333</v>
      </c>
      <c r="F381" s="16">
        <v>890.6875490666666</v>
      </c>
      <c r="G381" s="19">
        <v>18.823333333333334</v>
      </c>
      <c r="H381" s="19">
        <v>14.69</v>
      </c>
      <c r="I381" s="16">
        <v>59.55100000000001</v>
      </c>
      <c r="J381" s="19">
        <v>0.0</v>
      </c>
      <c r="K381" s="19" t="s">
        <v>44</v>
      </c>
      <c r="L381" s="19">
        <v>0.9333333333333335</v>
      </c>
      <c r="M381" s="16">
        <v>2.4166666666666665</v>
      </c>
      <c r="N381" s="16">
        <v>14.216666666666667</v>
      </c>
      <c r="O381" s="35" t="s">
        <v>45</v>
      </c>
      <c r="P381" s="16">
        <v>165.28666666666666</v>
      </c>
      <c r="Q381" s="22">
        <v>1.7066666666666668</v>
      </c>
      <c r="R381" s="16">
        <v>37.623333333333335</v>
      </c>
      <c r="S381" s="28">
        <v>231.65</v>
      </c>
      <c r="T381" s="35">
        <v>0.059666666666666666</v>
      </c>
      <c r="U381" s="22">
        <v>3.766666666666667</v>
      </c>
      <c r="V381" s="28">
        <v>3.46</v>
      </c>
      <c r="W381" s="28">
        <v>3.46</v>
      </c>
      <c r="X381" s="28">
        <v>3.46</v>
      </c>
      <c r="Y381" s="35">
        <v>0.13</v>
      </c>
      <c r="Z381" s="35">
        <v>0.1566666666666667</v>
      </c>
      <c r="AA381" s="35" t="s">
        <v>45</v>
      </c>
      <c r="AB381" s="35">
        <v>4.766666666666667</v>
      </c>
      <c r="AC381" s="19"/>
    </row>
    <row r="382">
      <c r="A382" s="21">
        <f t="shared" si="2"/>
        <v>381</v>
      </c>
      <c r="B382" s="48" t="s">
        <v>372</v>
      </c>
      <c r="C382" s="18" t="s">
        <v>432</v>
      </c>
      <c r="D382" s="19">
        <v>53.38733333333334</v>
      </c>
      <c r="E382" s="16">
        <v>288.7670916666666</v>
      </c>
      <c r="F382" s="16">
        <v>1208.2015115333331</v>
      </c>
      <c r="G382" s="19">
        <v>26.42083333333333</v>
      </c>
      <c r="H382" s="19">
        <v>19.506666666666664</v>
      </c>
      <c r="I382" s="16">
        <v>91.76166666666666</v>
      </c>
      <c r="J382" s="19">
        <v>0.0</v>
      </c>
      <c r="K382" s="19" t="s">
        <v>44</v>
      </c>
      <c r="L382" s="19">
        <v>1.087</v>
      </c>
      <c r="M382" s="16">
        <v>4.0</v>
      </c>
      <c r="N382" s="16">
        <v>24.0</v>
      </c>
      <c r="O382" s="35" t="s">
        <v>45</v>
      </c>
      <c r="P382" s="16">
        <v>246.0</v>
      </c>
      <c r="Q382" s="19">
        <v>3.2</v>
      </c>
      <c r="R382" s="16">
        <v>60.0</v>
      </c>
      <c r="S382" s="16">
        <v>355.0</v>
      </c>
      <c r="T382" s="20">
        <v>0.14</v>
      </c>
      <c r="U382" s="19">
        <v>5.5</v>
      </c>
      <c r="V382" s="28" t="s">
        <v>45</v>
      </c>
      <c r="W382" s="28" t="s">
        <v>45</v>
      </c>
      <c r="X382" s="28" t="s">
        <v>45</v>
      </c>
      <c r="Y382" s="35">
        <v>0.03</v>
      </c>
      <c r="Z382" s="20">
        <v>0.06</v>
      </c>
      <c r="AA382" s="35">
        <v>0.13</v>
      </c>
      <c r="AB382" s="20">
        <v>1.6</v>
      </c>
      <c r="AC382" s="19"/>
    </row>
    <row r="383">
      <c r="A383" s="21">
        <f t="shared" si="2"/>
        <v>382</v>
      </c>
      <c r="B383" s="48" t="s">
        <v>372</v>
      </c>
      <c r="C383" s="18" t="s">
        <v>433</v>
      </c>
      <c r="D383" s="19">
        <v>72.42333333333333</v>
      </c>
      <c r="E383" s="16">
        <v>133.52236666666667</v>
      </c>
      <c r="F383" s="16">
        <v>558.6575821333333</v>
      </c>
      <c r="G383" s="19">
        <v>21.25</v>
      </c>
      <c r="H383" s="19">
        <v>4.743333333333333</v>
      </c>
      <c r="I383" s="16">
        <v>75.23</v>
      </c>
      <c r="J383" s="19">
        <v>0.0</v>
      </c>
      <c r="K383" s="19" t="s">
        <v>44</v>
      </c>
      <c r="L383" s="19">
        <v>1.0066666666666666</v>
      </c>
      <c r="M383" s="16">
        <v>3.393333333333333</v>
      </c>
      <c r="N383" s="16">
        <v>20.25</v>
      </c>
      <c r="O383" s="35" t="s">
        <v>45</v>
      </c>
      <c r="P383" s="16">
        <v>183.0533333333333</v>
      </c>
      <c r="Q383" s="19">
        <v>2.1266666666666665</v>
      </c>
      <c r="R383" s="16">
        <v>61.14666666666667</v>
      </c>
      <c r="S383" s="16">
        <v>322.49666666666667</v>
      </c>
      <c r="T383" s="20">
        <v>0.08</v>
      </c>
      <c r="U383" s="19">
        <v>4.226666666666667</v>
      </c>
      <c r="V383" s="28" t="s">
        <v>45</v>
      </c>
      <c r="W383" s="28" t="s">
        <v>45</v>
      </c>
      <c r="X383" s="28" t="s">
        <v>45</v>
      </c>
      <c r="Y383" s="35" t="s">
        <v>45</v>
      </c>
      <c r="Z383" s="20">
        <v>0.05</v>
      </c>
      <c r="AA383" s="35" t="s">
        <v>45</v>
      </c>
      <c r="AB383" s="20">
        <v>1.8866666666666667</v>
      </c>
      <c r="AC383" s="19"/>
    </row>
    <row r="384">
      <c r="A384" s="21">
        <f t="shared" si="2"/>
        <v>383</v>
      </c>
      <c r="B384" s="48" t="s">
        <v>372</v>
      </c>
      <c r="C384" s="18" t="s">
        <v>434</v>
      </c>
      <c r="D384" s="19">
        <v>54.633333333333326</v>
      </c>
      <c r="E384" s="16">
        <v>238.4681333333333</v>
      </c>
      <c r="F384" s="16">
        <v>997.7506698666666</v>
      </c>
      <c r="G384" s="19">
        <v>31.906666666666666</v>
      </c>
      <c r="H384" s="19">
        <v>11.333333333333334</v>
      </c>
      <c r="I384" s="16">
        <v>99.71</v>
      </c>
      <c r="J384" s="19">
        <v>0.0</v>
      </c>
      <c r="K384" s="19" t="s">
        <v>44</v>
      </c>
      <c r="L384" s="19">
        <v>1.23</v>
      </c>
      <c r="M384" s="16">
        <v>4.43</v>
      </c>
      <c r="N384" s="16">
        <v>25.416666666666668</v>
      </c>
      <c r="O384" s="20">
        <v>0.02</v>
      </c>
      <c r="P384" s="16">
        <v>281.91</v>
      </c>
      <c r="Q384" s="19">
        <v>3.5533333333333332</v>
      </c>
      <c r="R384" s="16">
        <v>60.656666666666666</v>
      </c>
      <c r="S384" s="16">
        <v>376.59666666666664</v>
      </c>
      <c r="T384" s="20">
        <v>0.17333333333333334</v>
      </c>
      <c r="U384" s="19">
        <v>6.7</v>
      </c>
      <c r="V384" s="16" t="s">
        <v>45</v>
      </c>
      <c r="W384" s="28" t="s">
        <v>45</v>
      </c>
      <c r="X384" s="28" t="s">
        <v>45</v>
      </c>
      <c r="Y384" s="20" t="s">
        <v>45</v>
      </c>
      <c r="Z384" s="20">
        <v>0.08333333333333333</v>
      </c>
      <c r="AA384" s="20">
        <v>0.03</v>
      </c>
      <c r="AB384" s="20">
        <v>1.8233333333333333</v>
      </c>
      <c r="AC384" s="19"/>
    </row>
    <row r="385">
      <c r="A385" s="21">
        <f t="shared" si="2"/>
        <v>384</v>
      </c>
      <c r="B385" s="48" t="s">
        <v>372</v>
      </c>
      <c r="C385" s="18" t="s">
        <v>435</v>
      </c>
      <c r="D385" s="19">
        <v>47.19</v>
      </c>
      <c r="E385" s="16">
        <v>312.79903369144597</v>
      </c>
      <c r="F385" s="16">
        <v>1308.75115696501</v>
      </c>
      <c r="G385" s="19">
        <v>26.93125</v>
      </c>
      <c r="H385" s="19">
        <v>21.929333333333332</v>
      </c>
      <c r="I385" s="16">
        <v>100.13600000000001</v>
      </c>
      <c r="J385" s="19">
        <v>0.0</v>
      </c>
      <c r="K385" s="19" t="s">
        <v>44</v>
      </c>
      <c r="L385" s="19">
        <v>4.719333333333334</v>
      </c>
      <c r="M385" s="16">
        <v>12.763666666666666</v>
      </c>
      <c r="N385" s="16">
        <v>11.900666666666666</v>
      </c>
      <c r="O385" s="20">
        <v>0.015333333333333332</v>
      </c>
      <c r="P385" s="16">
        <v>82.37566666666667</v>
      </c>
      <c r="Q385" s="19">
        <v>1.8836666666666666</v>
      </c>
      <c r="R385" s="16">
        <v>1943.1793333333335</v>
      </c>
      <c r="S385" s="16">
        <v>86.02633333333334</v>
      </c>
      <c r="T385" s="20">
        <v>0.033</v>
      </c>
      <c r="U385" s="19">
        <v>7.698</v>
      </c>
      <c r="V385" s="16" t="s">
        <v>45</v>
      </c>
      <c r="W385" s="28" t="s">
        <v>45</v>
      </c>
      <c r="X385" s="28" t="s">
        <v>45</v>
      </c>
      <c r="Y385" s="20" t="s">
        <v>45</v>
      </c>
      <c r="Z385" s="20">
        <v>0.06333333333333334</v>
      </c>
      <c r="AA385" s="20" t="s">
        <v>45</v>
      </c>
      <c r="AB385" s="20">
        <v>2.32</v>
      </c>
      <c r="AC385" s="19"/>
    </row>
    <row r="386">
      <c r="A386" s="21">
        <f t="shared" si="2"/>
        <v>385</v>
      </c>
      <c r="B386" s="48" t="s">
        <v>372</v>
      </c>
      <c r="C386" s="18" t="s">
        <v>436</v>
      </c>
      <c r="D386" s="19">
        <v>39.236</v>
      </c>
      <c r="E386" s="16">
        <v>312.7484279036522</v>
      </c>
      <c r="F386" s="16">
        <v>1308.5394223488809</v>
      </c>
      <c r="G386" s="19">
        <v>19.65833333333333</v>
      </c>
      <c r="H386" s="19">
        <v>25.36666666666667</v>
      </c>
      <c r="I386" s="16">
        <v>91.54666666666667</v>
      </c>
      <c r="J386" s="19">
        <v>0.0</v>
      </c>
      <c r="K386" s="19" t="s">
        <v>44</v>
      </c>
      <c r="L386" s="19">
        <v>15.293999999999999</v>
      </c>
      <c r="M386" s="16">
        <v>14.11</v>
      </c>
      <c r="N386" s="16">
        <v>12.219666666666669</v>
      </c>
      <c r="O386" s="20">
        <v>0.012000000000000002</v>
      </c>
      <c r="P386" s="16">
        <v>100.00166666666667</v>
      </c>
      <c r="Q386" s="19">
        <v>1.3296666666666668</v>
      </c>
      <c r="R386" s="16">
        <v>4439.55</v>
      </c>
      <c r="S386" s="16">
        <v>190.154</v>
      </c>
      <c r="T386" s="20" t="s">
        <v>45</v>
      </c>
      <c r="U386" s="19">
        <v>3.6503333333333337</v>
      </c>
      <c r="V386" s="16" t="s">
        <v>45</v>
      </c>
      <c r="W386" s="28" t="s">
        <v>45</v>
      </c>
      <c r="X386" s="28" t="s">
        <v>45</v>
      </c>
      <c r="Y386" s="20" t="s">
        <v>45</v>
      </c>
      <c r="Z386" s="24">
        <v>0.07333333333333335</v>
      </c>
      <c r="AA386" s="20" t="s">
        <v>45</v>
      </c>
      <c r="AB386" s="20">
        <v>2.8333333333333335</v>
      </c>
      <c r="AC386" s="19"/>
    </row>
    <row r="387">
      <c r="A387" s="21">
        <f t="shared" si="2"/>
        <v>386</v>
      </c>
      <c r="B387" s="48" t="s">
        <v>372</v>
      </c>
      <c r="C387" s="18" t="s">
        <v>437</v>
      </c>
      <c r="D387" s="19">
        <v>42.21066666666667</v>
      </c>
      <c r="E387" s="16">
        <v>283.048</v>
      </c>
      <c r="F387" s="16">
        <v>1184.272832</v>
      </c>
      <c r="G387" s="19">
        <v>9.610416666666666</v>
      </c>
      <c r="H387" s="19">
        <v>11.835999999999999</v>
      </c>
      <c r="I387" s="16">
        <v>14.806333333333333</v>
      </c>
      <c r="J387" s="19">
        <v>34.520583333333335</v>
      </c>
      <c r="K387" s="19">
        <v>4.9703333333333335</v>
      </c>
      <c r="L387" s="19">
        <v>1.8223333333333331</v>
      </c>
      <c r="M387" s="16">
        <v>18.333333333333332</v>
      </c>
      <c r="N387" s="16">
        <v>16.782666666666668</v>
      </c>
      <c r="O387" s="20">
        <v>0.2763333333333334</v>
      </c>
      <c r="P387" s="26">
        <v>92.54233333333333</v>
      </c>
      <c r="Q387" s="19">
        <v>1.2616666666666667</v>
      </c>
      <c r="R387" s="16">
        <v>532.1293333333333</v>
      </c>
      <c r="S387" s="16">
        <v>166.205</v>
      </c>
      <c r="T387" s="20">
        <v>0.09466666666666668</v>
      </c>
      <c r="U387" s="19">
        <v>0.513</v>
      </c>
      <c r="V387" s="16" t="s">
        <v>45</v>
      </c>
      <c r="W387" s="16"/>
      <c r="X387" s="16"/>
      <c r="Y387" s="20">
        <v>0.08666666666666667</v>
      </c>
      <c r="Z387" s="20" t="s">
        <v>45</v>
      </c>
      <c r="AA387" s="20" t="s">
        <v>45</v>
      </c>
      <c r="AB387" s="20">
        <v>2.6</v>
      </c>
      <c r="AC387" s="19" t="s">
        <v>45</v>
      </c>
    </row>
    <row r="388">
      <c r="A388" s="21">
        <f t="shared" si="2"/>
        <v>387</v>
      </c>
      <c r="B388" s="48" t="s">
        <v>372</v>
      </c>
      <c r="C388" s="41" t="s">
        <v>438</v>
      </c>
      <c r="D388" s="30">
        <v>55.955666666666666</v>
      </c>
      <c r="E388" s="16">
        <v>245.77192529714108</v>
      </c>
      <c r="F388" s="16">
        <v>1028.3097354432384</v>
      </c>
      <c r="G388" s="19">
        <v>12.04375</v>
      </c>
      <c r="H388" s="30">
        <v>15.561</v>
      </c>
      <c r="I388" s="31">
        <v>29.851333333333333</v>
      </c>
      <c r="J388" s="19">
        <v>13.949583333333331</v>
      </c>
      <c r="K388" s="36"/>
      <c r="L388" s="30">
        <v>2.49</v>
      </c>
      <c r="M388" s="31">
        <v>15.496666666666668</v>
      </c>
      <c r="N388" s="31">
        <v>23.635</v>
      </c>
      <c r="O388" s="32">
        <v>0.34</v>
      </c>
      <c r="P388" s="31">
        <v>144.17633333333333</v>
      </c>
      <c r="Q388" s="30">
        <v>2.508</v>
      </c>
      <c r="R388" s="31">
        <v>710.6373333333332</v>
      </c>
      <c r="S388" s="31">
        <v>221.39633333333333</v>
      </c>
      <c r="T388" s="32">
        <v>0.102</v>
      </c>
      <c r="U388" s="30">
        <v>2.665</v>
      </c>
      <c r="V388" s="31" t="s">
        <v>45</v>
      </c>
      <c r="W388" s="31"/>
      <c r="X388" s="31"/>
      <c r="Y388" s="32">
        <v>0.10666666666666667</v>
      </c>
      <c r="Z388" s="32">
        <v>0.04</v>
      </c>
      <c r="AA388" s="32" t="s">
        <v>45</v>
      </c>
      <c r="AB388" s="32">
        <v>1.9466666666666665</v>
      </c>
      <c r="AC388" s="30" t="s">
        <v>45</v>
      </c>
    </row>
    <row r="389">
      <c r="A389" s="21">
        <f t="shared" si="2"/>
        <v>388</v>
      </c>
      <c r="B389" s="48" t="s">
        <v>372</v>
      </c>
      <c r="C389" s="41" t="s">
        <v>439</v>
      </c>
      <c r="D389" s="30">
        <v>39.235</v>
      </c>
      <c r="E389" s="16">
        <v>346.7420146474044</v>
      </c>
      <c r="F389" s="16">
        <v>1450.76858928474</v>
      </c>
      <c r="G389" s="19">
        <v>16.8625</v>
      </c>
      <c r="H389" s="30">
        <v>22.673333333333332</v>
      </c>
      <c r="I389" s="31">
        <v>38.10066666666666</v>
      </c>
      <c r="J389" s="19">
        <v>18.146166666666673</v>
      </c>
      <c r="K389" s="36"/>
      <c r="L389" s="30">
        <v>3.0829999999999997</v>
      </c>
      <c r="M389" s="31">
        <v>18.087999999999997</v>
      </c>
      <c r="N389" s="31">
        <v>29.521666666666665</v>
      </c>
      <c r="O389" s="32">
        <v>0.38566666666666666</v>
      </c>
      <c r="P389" s="31">
        <v>176.26</v>
      </c>
      <c r="Q389" s="30">
        <v>2.311</v>
      </c>
      <c r="R389" s="31">
        <v>916.4110000000001</v>
      </c>
      <c r="S389" s="31">
        <v>313.019</v>
      </c>
      <c r="T389" s="32">
        <v>0.09033333333333333</v>
      </c>
      <c r="U389" s="30">
        <v>3.3046666666666664</v>
      </c>
      <c r="V389" s="31" t="s">
        <v>45</v>
      </c>
      <c r="W389" s="31"/>
      <c r="X389" s="31"/>
      <c r="Y389" s="32">
        <v>0.1366666666666667</v>
      </c>
      <c r="Z389" s="32">
        <v>0.043333333333333335</v>
      </c>
      <c r="AA389" s="32" t="s">
        <v>45</v>
      </c>
      <c r="AB389" s="32">
        <v>4.773333333333333</v>
      </c>
      <c r="AC389" s="30" t="s">
        <v>45</v>
      </c>
    </row>
    <row r="390">
      <c r="A390" s="21">
        <f t="shared" si="2"/>
        <v>389</v>
      </c>
      <c r="B390" s="48" t="s">
        <v>372</v>
      </c>
      <c r="C390" s="18" t="s">
        <v>440</v>
      </c>
      <c r="D390" s="19">
        <v>28.192333333333334</v>
      </c>
      <c r="E390" s="16">
        <v>358.1916666666667</v>
      </c>
      <c r="F390" s="16">
        <v>1498.6739333333337</v>
      </c>
      <c r="G390" s="19">
        <v>6.94375</v>
      </c>
      <c r="H390" s="19">
        <v>15.605</v>
      </c>
      <c r="I390" s="16">
        <v>22.719666666666665</v>
      </c>
      <c r="J390" s="19">
        <v>47.49291666666666</v>
      </c>
      <c r="K390" s="19">
        <v>2.164333333333333</v>
      </c>
      <c r="L390" s="19">
        <v>1.766</v>
      </c>
      <c r="M390" s="16">
        <v>15.609333333333334</v>
      </c>
      <c r="N390" s="16">
        <v>18.304666666666666</v>
      </c>
      <c r="O390" s="20">
        <v>0.3233333333333333</v>
      </c>
      <c r="P390" s="16">
        <v>77.618</v>
      </c>
      <c r="Q390" s="19">
        <v>1.1853333333333333</v>
      </c>
      <c r="R390" s="16">
        <v>524.9333333333334</v>
      </c>
      <c r="S390" s="16">
        <v>137.66366666666667</v>
      </c>
      <c r="T390" s="20">
        <v>0.072</v>
      </c>
      <c r="U390" s="19">
        <v>0.643</v>
      </c>
      <c r="V390" s="16" t="s">
        <v>45</v>
      </c>
      <c r="W390" s="16"/>
      <c r="X390" s="16"/>
      <c r="Y390" s="20">
        <v>0.11666666666666665</v>
      </c>
      <c r="Z390" s="20" t="s">
        <v>45</v>
      </c>
      <c r="AA390" s="20" t="s">
        <v>45</v>
      </c>
      <c r="AB390" s="20" t="s">
        <v>45</v>
      </c>
      <c r="AC390" s="19" t="s">
        <v>54</v>
      </c>
    </row>
    <row r="391">
      <c r="A391" s="21">
        <f t="shared" si="2"/>
        <v>390</v>
      </c>
      <c r="B391" s="48" t="s">
        <v>372</v>
      </c>
      <c r="C391" s="18" t="s">
        <v>441</v>
      </c>
      <c r="D391" s="19">
        <v>32.03133333333333</v>
      </c>
      <c r="E391" s="16">
        <v>377.4796666666667</v>
      </c>
      <c r="F391" s="16">
        <v>1579.3749253333335</v>
      </c>
      <c r="G391" s="19">
        <v>7.34375</v>
      </c>
      <c r="H391" s="19">
        <v>22.887666666666664</v>
      </c>
      <c r="I391" s="16">
        <v>23.280999999999995</v>
      </c>
      <c r="J391" s="19">
        <v>35.52891666666668</v>
      </c>
      <c r="K391" s="19">
        <v>2.220333333333333</v>
      </c>
      <c r="L391" s="19">
        <v>2.2083333333333335</v>
      </c>
      <c r="M391" s="16">
        <v>13.562666666666667</v>
      </c>
      <c r="N391" s="16">
        <v>17.334</v>
      </c>
      <c r="O391" s="20">
        <v>0.25</v>
      </c>
      <c r="P391" s="16">
        <v>77.935</v>
      </c>
      <c r="Q391" s="19">
        <v>0.747</v>
      </c>
      <c r="R391" s="16">
        <v>770.7256666666666</v>
      </c>
      <c r="S391" s="16">
        <v>156.356</v>
      </c>
      <c r="T391" s="20">
        <v>0.08700000000000001</v>
      </c>
      <c r="U391" s="19">
        <v>0.5023333333333334</v>
      </c>
      <c r="V391" s="16" t="s">
        <v>45</v>
      </c>
      <c r="W391" s="16"/>
      <c r="X391" s="16"/>
      <c r="Y391" s="20">
        <v>0.10666666666666667</v>
      </c>
      <c r="Z391" s="20" t="s">
        <v>45</v>
      </c>
      <c r="AA391" s="20">
        <v>0.03</v>
      </c>
      <c r="AB391" s="20" t="s">
        <v>45</v>
      </c>
      <c r="AC391" s="19" t="s">
        <v>54</v>
      </c>
    </row>
    <row r="392">
      <c r="A392" s="21">
        <f t="shared" si="2"/>
        <v>391</v>
      </c>
      <c r="B392" s="48" t="s">
        <v>372</v>
      </c>
      <c r="C392" s="18" t="s">
        <v>442</v>
      </c>
      <c r="D392" s="19">
        <v>67.47</v>
      </c>
      <c r="E392" s="16">
        <v>213.18833333333333</v>
      </c>
      <c r="F392" s="16">
        <v>891.9799866666667</v>
      </c>
      <c r="G392" s="19">
        <v>18.1</v>
      </c>
      <c r="H392" s="19">
        <v>15.066666666666668</v>
      </c>
      <c r="I392" s="16">
        <v>113.45</v>
      </c>
      <c r="J392" s="19">
        <v>0.0</v>
      </c>
      <c r="K392" s="19" t="s">
        <v>44</v>
      </c>
      <c r="L392" s="19">
        <v>0.69</v>
      </c>
      <c r="M392" s="16">
        <v>10.916666666666666</v>
      </c>
      <c r="N392" s="16">
        <v>23.21666666666667</v>
      </c>
      <c r="O392" s="35">
        <v>0.01</v>
      </c>
      <c r="P392" s="16">
        <v>154.78666666666666</v>
      </c>
      <c r="Q392" s="19">
        <v>0.5666666666666668</v>
      </c>
      <c r="R392" s="16">
        <v>96.3</v>
      </c>
      <c r="S392" s="16">
        <v>211.15666666666667</v>
      </c>
      <c r="T392" s="20">
        <v>0.023333333333333334</v>
      </c>
      <c r="U392" s="19">
        <v>1.2466666666666668</v>
      </c>
      <c r="V392" s="28">
        <v>10.373333333333333</v>
      </c>
      <c r="W392" s="28">
        <v>10.373333333333333</v>
      </c>
      <c r="X392" s="28">
        <v>10.373333333333333</v>
      </c>
      <c r="Y392" s="35">
        <v>0.10666666666666667</v>
      </c>
      <c r="Z392" s="20">
        <v>0.043333333333333335</v>
      </c>
      <c r="AA392" s="35" t="s">
        <v>45</v>
      </c>
      <c r="AB392" s="35">
        <v>2.5833333333333335</v>
      </c>
      <c r="AC392" s="19"/>
    </row>
    <row r="393">
      <c r="A393" s="21">
        <f t="shared" si="2"/>
        <v>392</v>
      </c>
      <c r="B393" s="48" t="s">
        <v>372</v>
      </c>
      <c r="C393" s="18" t="s">
        <v>443</v>
      </c>
      <c r="D393" s="19">
        <v>59.68566666666667</v>
      </c>
      <c r="E393" s="16">
        <v>242.88932666666665</v>
      </c>
      <c r="F393" s="16">
        <v>1016.2489427733333</v>
      </c>
      <c r="G393" s="19">
        <v>23.883333333333333</v>
      </c>
      <c r="H393" s="19">
        <v>15.615666666666668</v>
      </c>
      <c r="I393" s="16">
        <v>109.54933333333334</v>
      </c>
      <c r="J393" s="19">
        <v>0.0</v>
      </c>
      <c r="K393" s="19" t="s">
        <v>44</v>
      </c>
      <c r="L393" s="19">
        <v>0.8013333333333333</v>
      </c>
      <c r="M393" s="16">
        <v>16.762</v>
      </c>
      <c r="N393" s="16">
        <v>18.34866666666667</v>
      </c>
      <c r="O393" s="20">
        <v>0.013666666666666667</v>
      </c>
      <c r="P393" s="16">
        <v>161.941</v>
      </c>
      <c r="Q393" s="19">
        <v>1.66</v>
      </c>
      <c r="R393" s="16">
        <v>56.092000000000006</v>
      </c>
      <c r="S393" s="16">
        <v>210.00733333333332</v>
      </c>
      <c r="T393" s="20">
        <v>0.07733333333333332</v>
      </c>
      <c r="U393" s="19">
        <v>1.6986666666666668</v>
      </c>
      <c r="V393" s="16">
        <v>16.16</v>
      </c>
      <c r="W393" s="16">
        <v>16.16</v>
      </c>
      <c r="X393" s="16">
        <v>16.16</v>
      </c>
      <c r="Y393" s="20">
        <v>0.03</v>
      </c>
      <c r="Z393" s="24" t="s">
        <v>45</v>
      </c>
      <c r="AA393" s="24" t="s">
        <v>45</v>
      </c>
      <c r="AB393" s="20">
        <v>6.333333333333333</v>
      </c>
      <c r="AC393" s="19"/>
    </row>
    <row r="394">
      <c r="A394" s="21">
        <f t="shared" si="2"/>
        <v>393</v>
      </c>
      <c r="B394" s="48" t="s">
        <v>372</v>
      </c>
      <c r="C394" s="18" t="s">
        <v>444</v>
      </c>
      <c r="D394" s="19">
        <v>61.41533333333333</v>
      </c>
      <c r="E394" s="16">
        <v>195.76029666666665</v>
      </c>
      <c r="F394" s="16">
        <v>819.0610812533333</v>
      </c>
      <c r="G394" s="19">
        <v>29.575</v>
      </c>
      <c r="H394" s="19">
        <v>7.702333333333333</v>
      </c>
      <c r="I394" s="16">
        <v>105.522</v>
      </c>
      <c r="J394" s="19">
        <v>0.0</v>
      </c>
      <c r="K394" s="19" t="s">
        <v>44</v>
      </c>
      <c r="L394" s="19">
        <v>1.0933333333333335</v>
      </c>
      <c r="M394" s="16">
        <v>66.1386666666667</v>
      </c>
      <c r="N394" s="16">
        <v>23.16633333333333</v>
      </c>
      <c r="O394" s="20">
        <v>0.021666666666666667</v>
      </c>
      <c r="P394" s="16">
        <v>209.60366666666664</v>
      </c>
      <c r="Q394" s="19">
        <v>2.115</v>
      </c>
      <c r="R394" s="16">
        <v>53.24333333333334</v>
      </c>
      <c r="S394" s="16">
        <v>223.586</v>
      </c>
      <c r="T394" s="20">
        <v>0.14566666666666667</v>
      </c>
      <c r="U394" s="19">
        <v>2.658</v>
      </c>
      <c r="V394" s="16">
        <v>6.053333333333334</v>
      </c>
      <c r="W394" s="16">
        <v>6.053333333333334</v>
      </c>
      <c r="X394" s="16">
        <v>6.053333333333334</v>
      </c>
      <c r="Y394" s="20">
        <v>0.03</v>
      </c>
      <c r="Z394" s="24">
        <v>0.03</v>
      </c>
      <c r="AA394" s="24" t="s">
        <v>45</v>
      </c>
      <c r="AB394" s="20">
        <v>9.2</v>
      </c>
      <c r="AC394" s="19"/>
    </row>
    <row r="395">
      <c r="A395" s="21">
        <f t="shared" si="2"/>
        <v>394</v>
      </c>
      <c r="B395" s="48" t="s">
        <v>372</v>
      </c>
      <c r="C395" s="18" t="s">
        <v>445</v>
      </c>
      <c r="D395" s="19">
        <v>69.05</v>
      </c>
      <c r="E395" s="16">
        <v>221.50283333333334</v>
      </c>
      <c r="F395" s="16">
        <v>926.7678546666667</v>
      </c>
      <c r="G395" s="19">
        <v>12.583333333333336</v>
      </c>
      <c r="H395" s="19">
        <v>18.6</v>
      </c>
      <c r="I395" s="16">
        <v>159.24</v>
      </c>
      <c r="J395" s="19">
        <v>0.0</v>
      </c>
      <c r="K395" s="19" t="s">
        <v>44</v>
      </c>
      <c r="L395" s="19">
        <v>0.77</v>
      </c>
      <c r="M395" s="16">
        <v>5.506666666666667</v>
      </c>
      <c r="N395" s="16">
        <v>19.833333333333332</v>
      </c>
      <c r="O395" s="35">
        <v>0.05</v>
      </c>
      <c r="P395" s="16">
        <v>193.39</v>
      </c>
      <c r="Q395" s="19">
        <v>4.093333333333334</v>
      </c>
      <c r="R395" s="16">
        <v>95.06</v>
      </c>
      <c r="S395" s="16">
        <v>220.07</v>
      </c>
      <c r="T395" s="20">
        <v>0.19666666666666668</v>
      </c>
      <c r="U395" s="19">
        <v>2.006666666666667</v>
      </c>
      <c r="V395" s="28">
        <v>9.386666666666667</v>
      </c>
      <c r="W395" s="28">
        <v>9.386666666666667</v>
      </c>
      <c r="X395" s="28">
        <v>9.386666666666667</v>
      </c>
      <c r="Y395" s="35">
        <v>0.22666666666666666</v>
      </c>
      <c r="Z395" s="20">
        <v>0.35</v>
      </c>
      <c r="AA395" s="35" t="s">
        <v>45</v>
      </c>
      <c r="AB395" s="35">
        <v>3.3866666666666667</v>
      </c>
      <c r="AC395" s="19"/>
    </row>
    <row r="396">
      <c r="A396" s="21">
        <f t="shared" si="2"/>
        <v>395</v>
      </c>
      <c r="B396" s="48" t="s">
        <v>372</v>
      </c>
      <c r="C396" s="18" t="s">
        <v>446</v>
      </c>
      <c r="D396" s="19">
        <v>63.51166666666668</v>
      </c>
      <c r="E396" s="16">
        <v>207.27364333333327</v>
      </c>
      <c r="F396" s="16">
        <v>867.2329237066664</v>
      </c>
      <c r="G396" s="19">
        <v>22.439583333333335</v>
      </c>
      <c r="H396" s="19">
        <v>12.095999999999998</v>
      </c>
      <c r="I396" s="16">
        <v>280.35566666666665</v>
      </c>
      <c r="J396" s="19">
        <v>0.6074166666666578</v>
      </c>
      <c r="K396" s="19" t="s">
        <v>44</v>
      </c>
      <c r="L396" s="19">
        <v>1.3453333333333333</v>
      </c>
      <c r="M396" s="16">
        <v>8.351666666666667</v>
      </c>
      <c r="N396" s="16">
        <v>20.119</v>
      </c>
      <c r="O396" s="20">
        <v>0.058666666666666666</v>
      </c>
      <c r="P396" s="16">
        <v>275.78</v>
      </c>
      <c r="Q396" s="19">
        <v>6.5263333333333335</v>
      </c>
      <c r="R396" s="16">
        <v>128.242</v>
      </c>
      <c r="S396" s="16">
        <v>242.69466666666665</v>
      </c>
      <c r="T396" s="20">
        <v>0.304</v>
      </c>
      <c r="U396" s="19">
        <v>3.448</v>
      </c>
      <c r="V396" s="16" t="s">
        <v>45</v>
      </c>
      <c r="W396" s="16" t="s">
        <v>45</v>
      </c>
      <c r="X396" s="16" t="s">
        <v>45</v>
      </c>
      <c r="Y396" s="20">
        <v>0.19666666666666668</v>
      </c>
      <c r="Z396" s="20">
        <v>0.19333333333333336</v>
      </c>
      <c r="AA396" s="20" t="s">
        <v>45</v>
      </c>
      <c r="AB396" s="20">
        <v>9.7</v>
      </c>
      <c r="AC396" s="19"/>
    </row>
    <row r="397">
      <c r="A397" s="21">
        <f t="shared" si="2"/>
        <v>396</v>
      </c>
      <c r="B397" s="48" t="s">
        <v>372</v>
      </c>
      <c r="C397" s="18" t="s">
        <v>447</v>
      </c>
      <c r="D397" s="19">
        <v>59.79266666666666</v>
      </c>
      <c r="E397" s="16">
        <v>215.1186475329399</v>
      </c>
      <c r="F397" s="16">
        <v>900.0564212778205</v>
      </c>
      <c r="G397" s="19">
        <v>28.491666666666664</v>
      </c>
      <c r="H397" s="19">
        <v>10.361333333333333</v>
      </c>
      <c r="I397" s="16">
        <v>145.48133333333334</v>
      </c>
      <c r="J397" s="19">
        <v>0.05833333333334001</v>
      </c>
      <c r="K397" s="19" t="s">
        <v>44</v>
      </c>
      <c r="L397" s="19">
        <v>1.296</v>
      </c>
      <c r="M397" s="16">
        <v>8.336333333333334</v>
      </c>
      <c r="N397" s="26">
        <v>13.927666666666667</v>
      </c>
      <c r="O397" s="20" t="s">
        <v>45</v>
      </c>
      <c r="P397" s="16">
        <v>251.34666666666666</v>
      </c>
      <c r="Q397" s="19">
        <v>1.216</v>
      </c>
      <c r="R397" s="16">
        <v>94.84233333333334</v>
      </c>
      <c r="S397" s="16">
        <v>318.11</v>
      </c>
      <c r="T397" s="20">
        <v>0.04666666666666667</v>
      </c>
      <c r="U397" s="19">
        <v>2.5516666666666663</v>
      </c>
      <c r="V397" s="16">
        <v>5.973333333333334</v>
      </c>
      <c r="W397" s="16">
        <v>5.973333333333334</v>
      </c>
      <c r="X397" s="16">
        <v>5.973333333333334</v>
      </c>
      <c r="Y397" s="20">
        <v>0.05</v>
      </c>
      <c r="Z397" s="20">
        <v>0.05333333333333334</v>
      </c>
      <c r="AA397" s="35" t="s">
        <v>45</v>
      </c>
      <c r="AB397" s="20">
        <v>10.4</v>
      </c>
      <c r="AC397" s="19"/>
    </row>
    <row r="398">
      <c r="A398" s="21">
        <f t="shared" si="2"/>
        <v>397</v>
      </c>
      <c r="B398" s="48" t="s">
        <v>372</v>
      </c>
      <c r="C398" s="18" t="s">
        <v>448</v>
      </c>
      <c r="D398" s="19">
        <v>72.85</v>
      </c>
      <c r="E398" s="16">
        <v>161.47473333333332</v>
      </c>
      <c r="F398" s="16">
        <v>675.6102842666667</v>
      </c>
      <c r="G398" s="19">
        <v>17.093333333333334</v>
      </c>
      <c r="H398" s="19">
        <v>9.81</v>
      </c>
      <c r="I398" s="16">
        <v>97.4</v>
      </c>
      <c r="J398" s="19">
        <v>0.0</v>
      </c>
      <c r="K398" s="19" t="s">
        <v>44</v>
      </c>
      <c r="L398" s="19">
        <v>0.83</v>
      </c>
      <c r="M398" s="16">
        <v>8.0</v>
      </c>
      <c r="N398" s="16">
        <v>25.813333333333333</v>
      </c>
      <c r="O398" s="35">
        <v>0.016666666666666666</v>
      </c>
      <c r="P398" s="16">
        <v>185.34</v>
      </c>
      <c r="Q398" s="19">
        <v>0.7033333333333333</v>
      </c>
      <c r="R398" s="16">
        <v>94.95666666666666</v>
      </c>
      <c r="S398" s="16">
        <v>274.73333333333335</v>
      </c>
      <c r="T398" s="20">
        <v>0.03</v>
      </c>
      <c r="U398" s="19">
        <v>1.9733333333333334</v>
      </c>
      <c r="V398" s="28">
        <v>10.023333333333333</v>
      </c>
      <c r="W398" s="28">
        <v>10.023333333333333</v>
      </c>
      <c r="X398" s="28">
        <v>10.023333333333333</v>
      </c>
      <c r="Y398" s="35">
        <v>0.15666666666666665</v>
      </c>
      <c r="Z398" s="20">
        <v>0.05333333333333334</v>
      </c>
      <c r="AA398" s="35" t="s">
        <v>45</v>
      </c>
      <c r="AB398" s="35">
        <v>2.0366666666666666</v>
      </c>
      <c r="AC398" s="19"/>
    </row>
    <row r="399">
      <c r="A399" s="21">
        <f t="shared" si="2"/>
        <v>398</v>
      </c>
      <c r="B399" s="48" t="s">
        <v>372</v>
      </c>
      <c r="C399" s="18" t="s">
        <v>449</v>
      </c>
      <c r="D399" s="19">
        <v>66.65766666666667</v>
      </c>
      <c r="E399" s="16">
        <v>167.42803216441473</v>
      </c>
      <c r="F399" s="16">
        <v>700.5188865759112</v>
      </c>
      <c r="G399" s="19">
        <v>26.858333333333334</v>
      </c>
      <c r="H399" s="19">
        <v>5.847333333333332</v>
      </c>
      <c r="I399" s="16">
        <v>132.91666666666666</v>
      </c>
      <c r="J399" s="19">
        <v>0.0</v>
      </c>
      <c r="K399" s="19" t="s">
        <v>44</v>
      </c>
      <c r="L399" s="19">
        <v>0.874</v>
      </c>
      <c r="M399" s="16">
        <v>11.780999999999999</v>
      </c>
      <c r="N399" s="16">
        <v>11.143666666666666</v>
      </c>
      <c r="O399" s="20" t="s">
        <v>45</v>
      </c>
      <c r="P399" s="16">
        <v>186.74333333333334</v>
      </c>
      <c r="Q399" s="19">
        <v>0.8263333333333334</v>
      </c>
      <c r="R399" s="16">
        <v>64.33933333333333</v>
      </c>
      <c r="S399" s="16">
        <v>191.13666666666666</v>
      </c>
      <c r="T399" s="20">
        <v>0.027333333333333334</v>
      </c>
      <c r="U399" s="19">
        <v>2.8333333333333335</v>
      </c>
      <c r="V399" s="16" t="s">
        <v>45</v>
      </c>
      <c r="W399" s="16" t="s">
        <v>45</v>
      </c>
      <c r="X399" s="16" t="s">
        <v>45</v>
      </c>
      <c r="Y399" s="20">
        <v>0.07333333333333335</v>
      </c>
      <c r="Z399" s="24" t="s">
        <v>45</v>
      </c>
      <c r="AA399" s="35" t="s">
        <v>45</v>
      </c>
      <c r="AB399" s="20">
        <v>8.2</v>
      </c>
      <c r="AC399" s="19"/>
    </row>
    <row r="400">
      <c r="A400" s="21">
        <f t="shared" si="2"/>
        <v>399</v>
      </c>
      <c r="B400" s="48" t="s">
        <v>372</v>
      </c>
      <c r="C400" s="18" t="s">
        <v>450</v>
      </c>
      <c r="D400" s="19">
        <v>76.41666666666667</v>
      </c>
      <c r="E400" s="16">
        <v>119.94746666666661</v>
      </c>
      <c r="F400" s="16">
        <v>501.8602005333331</v>
      </c>
      <c r="G400" s="19">
        <v>17.813333333333333</v>
      </c>
      <c r="H400" s="19">
        <v>4.8566666666666665</v>
      </c>
      <c r="I400" s="16">
        <v>90.56</v>
      </c>
      <c r="J400" s="19">
        <v>0.01999999999999702</v>
      </c>
      <c r="K400" s="19" t="s">
        <v>44</v>
      </c>
      <c r="L400" s="19">
        <v>0.8933333333333334</v>
      </c>
      <c r="M400" s="16">
        <v>7.97</v>
      </c>
      <c r="N400" s="16">
        <v>27.23</v>
      </c>
      <c r="O400" s="35">
        <v>0.02</v>
      </c>
      <c r="P400" s="16">
        <v>196.48</v>
      </c>
      <c r="Q400" s="19">
        <v>0.7766666666666667</v>
      </c>
      <c r="R400" s="16">
        <v>98.36666666666667</v>
      </c>
      <c r="S400" s="16">
        <v>291.19</v>
      </c>
      <c r="T400" s="20">
        <v>0.03</v>
      </c>
      <c r="U400" s="19">
        <v>2.24</v>
      </c>
      <c r="V400" s="28">
        <v>11.663333333333334</v>
      </c>
      <c r="W400" s="28">
        <v>11.663333333333334</v>
      </c>
      <c r="X400" s="28">
        <v>11.663333333333334</v>
      </c>
      <c r="Y400" s="35">
        <v>0.16666666666666666</v>
      </c>
      <c r="Z400" s="20">
        <v>0.04666666666666667</v>
      </c>
      <c r="AA400" s="35" t="s">
        <v>45</v>
      </c>
      <c r="AB400" s="35">
        <v>3.53</v>
      </c>
      <c r="AC400" s="19"/>
    </row>
    <row r="401">
      <c r="A401" s="21">
        <f t="shared" si="2"/>
        <v>400</v>
      </c>
      <c r="B401" s="48" t="s">
        <v>372</v>
      </c>
      <c r="C401" s="18" t="s">
        <v>451</v>
      </c>
      <c r="D401" s="19">
        <v>77.75</v>
      </c>
      <c r="E401" s="16">
        <v>106.48456666666667</v>
      </c>
      <c r="F401" s="16">
        <v>445.53142693333336</v>
      </c>
      <c r="G401" s="19">
        <v>17.58666666666667</v>
      </c>
      <c r="H401" s="19">
        <v>3.49</v>
      </c>
      <c r="I401" s="16">
        <v>340.58</v>
      </c>
      <c r="J401" s="19">
        <v>-0.02333333333333809</v>
      </c>
      <c r="K401" s="19" t="s">
        <v>44</v>
      </c>
      <c r="L401" s="19">
        <v>1.1966666666666665</v>
      </c>
      <c r="M401" s="16">
        <v>5.61</v>
      </c>
      <c r="N401" s="16">
        <v>27.83</v>
      </c>
      <c r="O401" s="35">
        <v>0.35</v>
      </c>
      <c r="P401" s="16">
        <v>343.90333333333336</v>
      </c>
      <c r="Q401" s="19">
        <v>9.54</v>
      </c>
      <c r="R401" s="16">
        <v>82.43333333333332</v>
      </c>
      <c r="S401" s="16">
        <v>280.5</v>
      </c>
      <c r="T401" s="20">
        <v>0.26</v>
      </c>
      <c r="U401" s="19">
        <v>3.7266666666666666</v>
      </c>
      <c r="V401" s="28">
        <v>3863.33</v>
      </c>
      <c r="W401" s="28">
        <v>3863.33</v>
      </c>
      <c r="X401" s="28">
        <v>3863.33</v>
      </c>
      <c r="Y401" s="35">
        <v>0.6166666666666667</v>
      </c>
      <c r="Z401" s="20">
        <v>0.5566666666666666</v>
      </c>
      <c r="AA401" s="35" t="s">
        <v>45</v>
      </c>
      <c r="AB401" s="35">
        <v>6.363333333333333</v>
      </c>
      <c r="AC401" s="19"/>
    </row>
    <row r="402">
      <c r="A402" s="21">
        <f t="shared" si="2"/>
        <v>401</v>
      </c>
      <c r="B402" s="48" t="s">
        <v>372</v>
      </c>
      <c r="C402" s="18" t="s">
        <v>452</v>
      </c>
      <c r="D402" s="19">
        <v>54.89</v>
      </c>
      <c r="E402" s="16">
        <v>220.87277999999998</v>
      </c>
      <c r="F402" s="16">
        <v>924.13171152</v>
      </c>
      <c r="G402" s="19">
        <v>28.46041666666667</v>
      </c>
      <c r="H402" s="19">
        <v>7.790666666666667</v>
      </c>
      <c r="I402" s="16">
        <v>84.31566666666667</v>
      </c>
      <c r="J402" s="19">
        <v>7.512916666666662</v>
      </c>
      <c r="K402" s="19">
        <v>1.1303333333333334</v>
      </c>
      <c r="L402" s="19">
        <v>1.346</v>
      </c>
      <c r="M402" s="26">
        <v>8.912</v>
      </c>
      <c r="N402" s="16">
        <v>34.826</v>
      </c>
      <c r="O402" s="20">
        <v>0.057</v>
      </c>
      <c r="P402" s="16">
        <v>249.34533333333334</v>
      </c>
      <c r="Q402" s="19">
        <v>1.0776666666666668</v>
      </c>
      <c r="R402" s="16">
        <v>122.33233333333332</v>
      </c>
      <c r="S402" s="16">
        <v>407.559</v>
      </c>
      <c r="T402" s="20">
        <v>0.04666666666666667</v>
      </c>
      <c r="U402" s="19">
        <v>0.8423333333333333</v>
      </c>
      <c r="V402" s="16">
        <v>6.61</v>
      </c>
      <c r="W402" s="16">
        <v>6.61</v>
      </c>
      <c r="X402" s="16">
        <v>6.61</v>
      </c>
      <c r="Y402" s="20">
        <v>0.05333333333333334</v>
      </c>
      <c r="Z402" s="20">
        <v>0.04</v>
      </c>
      <c r="AA402" s="20">
        <v>0.52</v>
      </c>
      <c r="AB402" s="20">
        <v>11.066666666666668</v>
      </c>
      <c r="AC402" s="19"/>
    </row>
    <row r="403">
      <c r="A403" s="21">
        <f t="shared" si="2"/>
        <v>402</v>
      </c>
      <c r="B403" s="48" t="s">
        <v>372</v>
      </c>
      <c r="C403" s="18" t="s">
        <v>453</v>
      </c>
      <c r="D403" s="19">
        <v>66.54</v>
      </c>
      <c r="E403" s="16">
        <v>226.31916666666666</v>
      </c>
      <c r="F403" s="16">
        <v>946.9193933333333</v>
      </c>
      <c r="G403" s="19">
        <v>16.44333333333333</v>
      </c>
      <c r="H403" s="19">
        <v>17.30666666666667</v>
      </c>
      <c r="I403" s="16">
        <v>84.837</v>
      </c>
      <c r="J403" s="19">
        <v>0.0</v>
      </c>
      <c r="K403" s="19" t="s">
        <v>44</v>
      </c>
      <c r="L403" s="19">
        <v>0.7466666666666667</v>
      </c>
      <c r="M403" s="16">
        <v>6.3</v>
      </c>
      <c r="N403" s="16">
        <v>24.30333333333333</v>
      </c>
      <c r="O403" s="35">
        <v>0.01</v>
      </c>
      <c r="P403" s="16">
        <v>173.5533333333333</v>
      </c>
      <c r="Q403" s="19">
        <v>0.6233333333333334</v>
      </c>
      <c r="R403" s="16">
        <v>62.876666666666665</v>
      </c>
      <c r="S403" s="16">
        <v>217.24</v>
      </c>
      <c r="T403" s="20">
        <v>0.04</v>
      </c>
      <c r="U403" s="19">
        <v>1.1233333333333333</v>
      </c>
      <c r="V403" s="26">
        <v>7.0</v>
      </c>
      <c r="W403" s="26">
        <v>7.0</v>
      </c>
      <c r="X403" s="26">
        <v>7.0</v>
      </c>
      <c r="Y403" s="35">
        <v>0.08</v>
      </c>
      <c r="Z403" s="20">
        <v>0.03</v>
      </c>
      <c r="AA403" s="35" t="s">
        <v>45</v>
      </c>
      <c r="AB403" s="35">
        <v>3.276666666666667</v>
      </c>
      <c r="AC403" s="19"/>
    </row>
    <row r="404">
      <c r="A404" s="21">
        <f t="shared" si="2"/>
        <v>403</v>
      </c>
      <c r="B404" s="48" t="s">
        <v>372</v>
      </c>
      <c r="C404" s="18" t="s">
        <v>454</v>
      </c>
      <c r="D404" s="19">
        <v>63.19733333333334</v>
      </c>
      <c r="E404" s="16">
        <v>187.3377966666667</v>
      </c>
      <c r="F404" s="16">
        <v>783.8213412533335</v>
      </c>
      <c r="G404" s="19">
        <v>28.025</v>
      </c>
      <c r="H404" s="19">
        <v>7.5023333333333335</v>
      </c>
      <c r="I404" s="16">
        <v>110.93533333333333</v>
      </c>
      <c r="J404" s="19">
        <v>0.0</v>
      </c>
      <c r="K404" s="19" t="s">
        <v>44</v>
      </c>
      <c r="L404" s="19">
        <v>1.158</v>
      </c>
      <c r="M404" s="16">
        <v>9.064000000000002</v>
      </c>
      <c r="N404" s="16">
        <v>13.883666666666665</v>
      </c>
      <c r="O404" s="20" t="s">
        <v>45</v>
      </c>
      <c r="P404" s="16">
        <v>232.94</v>
      </c>
      <c r="Q404" s="19">
        <v>0.5533333333333333</v>
      </c>
      <c r="R404" s="16">
        <v>70.27133333333333</v>
      </c>
      <c r="S404" s="16">
        <v>283.2733333333333</v>
      </c>
      <c r="T404" s="20">
        <v>0.028333333333333332</v>
      </c>
      <c r="U404" s="19">
        <v>1.5843333333333334</v>
      </c>
      <c r="V404" s="16" t="s">
        <v>45</v>
      </c>
      <c r="W404" s="16" t="s">
        <v>45</v>
      </c>
      <c r="X404" s="16" t="s">
        <v>45</v>
      </c>
      <c r="Y404" s="20">
        <v>0.09333333333333334</v>
      </c>
      <c r="Z404" s="24" t="s">
        <v>45</v>
      </c>
      <c r="AA404" s="24" t="s">
        <v>45</v>
      </c>
      <c r="AB404" s="20">
        <v>11.2</v>
      </c>
      <c r="AC404" s="19"/>
    </row>
    <row r="405">
      <c r="A405" s="21">
        <f t="shared" si="2"/>
        <v>404</v>
      </c>
      <c r="B405" s="48" t="s">
        <v>372</v>
      </c>
      <c r="C405" s="18" t="s">
        <v>455</v>
      </c>
      <c r="D405" s="19">
        <v>67.45266666666667</v>
      </c>
      <c r="E405" s="16">
        <v>170.38997583333332</v>
      </c>
      <c r="F405" s="16">
        <v>712.9116588866666</v>
      </c>
      <c r="G405" s="19">
        <v>24.985416666666662</v>
      </c>
      <c r="H405" s="19">
        <v>7.062333333333334</v>
      </c>
      <c r="I405" s="16">
        <v>98.92633333333333</v>
      </c>
      <c r="J405" s="19">
        <v>0.0</v>
      </c>
      <c r="K405" s="19" t="s">
        <v>44</v>
      </c>
      <c r="L405" s="19">
        <v>0.8886666666666666</v>
      </c>
      <c r="M405" s="16">
        <v>8.183333333333332</v>
      </c>
      <c r="N405" s="16">
        <v>12.346333333333334</v>
      </c>
      <c r="O405" s="20" t="s">
        <v>45</v>
      </c>
      <c r="P405" s="16">
        <v>193.67333333333332</v>
      </c>
      <c r="Q405" s="19">
        <v>0.462</v>
      </c>
      <c r="R405" s="16">
        <v>50.89033333333333</v>
      </c>
      <c r="S405" s="16">
        <v>216.53333333333333</v>
      </c>
      <c r="T405" s="20">
        <v>0.03966666666666666</v>
      </c>
      <c r="U405" s="19">
        <v>1.2416666666666667</v>
      </c>
      <c r="V405" s="16" t="s">
        <v>45</v>
      </c>
      <c r="W405" s="16" t="s">
        <v>45</v>
      </c>
      <c r="X405" s="16" t="s">
        <v>45</v>
      </c>
      <c r="Y405" s="20">
        <v>0.1</v>
      </c>
      <c r="Z405" s="20" t="s">
        <v>45</v>
      </c>
      <c r="AA405" s="20" t="s">
        <v>45</v>
      </c>
      <c r="AB405" s="20">
        <v>12.833333333333334</v>
      </c>
      <c r="AC405" s="19"/>
    </row>
    <row r="406">
      <c r="A406" s="21">
        <f t="shared" si="2"/>
        <v>405</v>
      </c>
      <c r="B406" s="48" t="s">
        <v>372</v>
      </c>
      <c r="C406" s="18" t="s">
        <v>456</v>
      </c>
      <c r="D406" s="19">
        <v>74.85666666666667</v>
      </c>
      <c r="E406" s="16">
        <v>129.09640000000002</v>
      </c>
      <c r="F406" s="16">
        <v>540.1393376000001</v>
      </c>
      <c r="G406" s="19">
        <v>20.58666666666667</v>
      </c>
      <c r="H406" s="19">
        <v>4.566666666666666</v>
      </c>
      <c r="I406" s="16">
        <v>78.24</v>
      </c>
      <c r="J406" s="19">
        <v>0.0</v>
      </c>
      <c r="K406" s="19" t="s">
        <v>44</v>
      </c>
      <c r="L406" s="19">
        <v>0.9266666666666667</v>
      </c>
      <c r="M406" s="16">
        <v>6.523333333333333</v>
      </c>
      <c r="N406" s="16">
        <v>27.036666666666665</v>
      </c>
      <c r="O406" s="35">
        <v>0.01</v>
      </c>
      <c r="P406" s="16">
        <v>190.48</v>
      </c>
      <c r="Q406" s="19">
        <v>0.5366666666666667</v>
      </c>
      <c r="R406" s="16">
        <v>72.96</v>
      </c>
      <c r="S406" s="16">
        <v>237.68</v>
      </c>
      <c r="T406" s="20">
        <v>0.03</v>
      </c>
      <c r="U406" s="19">
        <v>1.24</v>
      </c>
      <c r="V406" s="28">
        <v>3.67</v>
      </c>
      <c r="W406" s="28">
        <v>3.67</v>
      </c>
      <c r="X406" s="28">
        <v>3.67</v>
      </c>
      <c r="Y406" s="35">
        <v>0.12</v>
      </c>
      <c r="Z406" s="20">
        <v>0.03</v>
      </c>
      <c r="AA406" s="35" t="s">
        <v>45</v>
      </c>
      <c r="AB406" s="35">
        <v>3.2833333333333337</v>
      </c>
      <c r="AC406" s="19"/>
    </row>
    <row r="407">
      <c r="A407" s="21">
        <f t="shared" si="2"/>
        <v>406</v>
      </c>
      <c r="B407" s="48" t="s">
        <v>372</v>
      </c>
      <c r="C407" s="18" t="s">
        <v>457</v>
      </c>
      <c r="D407" s="19">
        <v>58.53666666666666</v>
      </c>
      <c r="E407" s="16">
        <v>211.68314953072866</v>
      </c>
      <c r="F407" s="16">
        <v>885.6822976365687</v>
      </c>
      <c r="G407" s="19">
        <v>33.416666666666664</v>
      </c>
      <c r="H407" s="19">
        <v>7.649</v>
      </c>
      <c r="I407" s="16">
        <v>109.03266666666667</v>
      </c>
      <c r="J407" s="19">
        <v>0.0</v>
      </c>
      <c r="K407" s="19" t="s">
        <v>44</v>
      </c>
      <c r="L407" s="19">
        <v>1.4906666666666666</v>
      </c>
      <c r="M407" s="16">
        <v>8.255666666666666</v>
      </c>
      <c r="N407" s="16">
        <v>18.143666666666665</v>
      </c>
      <c r="O407" s="20">
        <v>0.010333333333333333</v>
      </c>
      <c r="P407" s="16">
        <v>297.0233333333333</v>
      </c>
      <c r="Q407" s="19">
        <v>0.48166666666666663</v>
      </c>
      <c r="R407" s="16">
        <v>55.702666666666666</v>
      </c>
      <c r="S407" s="16">
        <v>380.31333333333333</v>
      </c>
      <c r="T407" s="20">
        <v>0.014666666666666666</v>
      </c>
      <c r="U407" s="19">
        <v>0.9506666666666667</v>
      </c>
      <c r="V407" s="16">
        <v>6.226666666666667</v>
      </c>
      <c r="W407" s="16">
        <v>6.226666666666667</v>
      </c>
      <c r="X407" s="16">
        <v>6.226666666666667</v>
      </c>
      <c r="Y407" s="20">
        <v>0.12</v>
      </c>
      <c r="Z407" s="24" t="s">
        <v>45</v>
      </c>
      <c r="AA407" s="24" t="s">
        <v>45</v>
      </c>
      <c r="AB407" s="20">
        <v>15.8</v>
      </c>
      <c r="AC407" s="19"/>
    </row>
    <row r="408">
      <c r="A408" s="21">
        <f t="shared" si="2"/>
        <v>407</v>
      </c>
      <c r="B408" s="48" t="s">
        <v>372</v>
      </c>
      <c r="C408" s="18" t="s">
        <v>458</v>
      </c>
      <c r="D408" s="19">
        <v>71.94333333333333</v>
      </c>
      <c r="E408" s="16">
        <v>149.46526666666665</v>
      </c>
      <c r="F408" s="16">
        <v>625.3626757333333</v>
      </c>
      <c r="G408" s="19">
        <v>20.78</v>
      </c>
      <c r="H408" s="19">
        <v>6.733333333333333</v>
      </c>
      <c r="I408" s="16">
        <v>79.933</v>
      </c>
      <c r="J408" s="19">
        <v>0.0</v>
      </c>
      <c r="K408" s="19" t="s">
        <v>44</v>
      </c>
      <c r="L408" s="19">
        <v>0.91</v>
      </c>
      <c r="M408" s="16">
        <v>8.42</v>
      </c>
      <c r="N408" s="16">
        <v>28.29</v>
      </c>
      <c r="O408" s="35">
        <v>0.01</v>
      </c>
      <c r="P408" s="16">
        <v>212.97</v>
      </c>
      <c r="Q408" s="19">
        <v>0.44333333333333336</v>
      </c>
      <c r="R408" s="16">
        <v>62.31333333333333</v>
      </c>
      <c r="S408" s="16">
        <v>251.8166666666667</v>
      </c>
      <c r="T408" s="20">
        <v>0.05</v>
      </c>
      <c r="U408" s="19">
        <v>0.5966666666666667</v>
      </c>
      <c r="V408" s="26">
        <v>4.0</v>
      </c>
      <c r="W408" s="26">
        <v>4.0</v>
      </c>
      <c r="X408" s="26">
        <v>4.0</v>
      </c>
      <c r="Y408" s="35">
        <v>0.08666666666666667</v>
      </c>
      <c r="Z408" s="20" t="s">
        <v>45</v>
      </c>
      <c r="AA408" s="35" t="s">
        <v>45</v>
      </c>
      <c r="AB408" s="35">
        <v>2.5833333333333335</v>
      </c>
      <c r="AC408" s="19"/>
    </row>
    <row r="409">
      <c r="A409" s="21">
        <f t="shared" si="2"/>
        <v>408</v>
      </c>
      <c r="B409" s="48" t="s">
        <v>372</v>
      </c>
      <c r="C409" s="18" t="s">
        <v>459</v>
      </c>
      <c r="D409" s="19">
        <v>65.569</v>
      </c>
      <c r="E409" s="16">
        <v>162.87476334631444</v>
      </c>
      <c r="F409" s="16">
        <v>681.4680098409797</v>
      </c>
      <c r="G409" s="19">
        <v>31.46875</v>
      </c>
      <c r="H409" s="19">
        <v>3.16</v>
      </c>
      <c r="I409" s="16">
        <v>88.508</v>
      </c>
      <c r="J409" s="19">
        <v>0.0</v>
      </c>
      <c r="K409" s="19" t="s">
        <v>44</v>
      </c>
      <c r="L409" s="19">
        <v>0.9813333333333333</v>
      </c>
      <c r="M409" s="26">
        <v>6.44</v>
      </c>
      <c r="N409" s="26">
        <v>13.76</v>
      </c>
      <c r="O409" s="20" t="s">
        <v>45</v>
      </c>
      <c r="P409" s="16">
        <v>224.42666666666665</v>
      </c>
      <c r="Q409" s="19">
        <v>0.3373333333333333</v>
      </c>
      <c r="R409" s="16">
        <v>36.16833333333333</v>
      </c>
      <c r="S409" s="16">
        <v>231.0533333333333</v>
      </c>
      <c r="T409" s="20">
        <v>0.017666666666666667</v>
      </c>
      <c r="U409" s="19">
        <v>0.9470000000000001</v>
      </c>
      <c r="V409" s="16" t="s">
        <v>45</v>
      </c>
      <c r="W409" s="16" t="s">
        <v>45</v>
      </c>
      <c r="X409" s="16" t="s">
        <v>45</v>
      </c>
      <c r="Y409" s="20">
        <v>0.09666666666666668</v>
      </c>
      <c r="Z409" s="24" t="s">
        <v>45</v>
      </c>
      <c r="AA409" s="24" t="s">
        <v>45</v>
      </c>
      <c r="AB409" s="20">
        <v>7.6</v>
      </c>
      <c r="AC409" s="19"/>
    </row>
    <row r="410">
      <c r="A410" s="21">
        <f t="shared" si="2"/>
        <v>409</v>
      </c>
      <c r="B410" s="48" t="s">
        <v>372</v>
      </c>
      <c r="C410" s="18" t="s">
        <v>460</v>
      </c>
      <c r="D410" s="19">
        <v>74.79333333333334</v>
      </c>
      <c r="E410" s="16">
        <v>119.15926666666665</v>
      </c>
      <c r="F410" s="16">
        <v>498.5623717333333</v>
      </c>
      <c r="G410" s="19">
        <v>21.526666666666667</v>
      </c>
      <c r="H410" s="19">
        <v>3.02</v>
      </c>
      <c r="I410" s="16">
        <v>58.683</v>
      </c>
      <c r="J410" s="19">
        <v>0.0</v>
      </c>
      <c r="K410" s="19" t="s">
        <v>44</v>
      </c>
      <c r="L410" s="19">
        <v>0.9733333333333333</v>
      </c>
      <c r="M410" s="16">
        <v>7.363333333333333</v>
      </c>
      <c r="N410" s="16">
        <v>31.263333333333332</v>
      </c>
      <c r="O410" s="35">
        <v>0.01</v>
      </c>
      <c r="P410" s="16">
        <v>222.0333333333333</v>
      </c>
      <c r="Q410" s="19">
        <v>0.43333333333333335</v>
      </c>
      <c r="R410" s="16">
        <v>56.14</v>
      </c>
      <c r="S410" s="16">
        <v>267.08666666666664</v>
      </c>
      <c r="T410" s="20">
        <v>0.03</v>
      </c>
      <c r="U410" s="19">
        <v>0.6633333333333332</v>
      </c>
      <c r="V410" s="26">
        <v>2.0</v>
      </c>
      <c r="W410" s="26">
        <v>2.0</v>
      </c>
      <c r="X410" s="26">
        <v>2.0</v>
      </c>
      <c r="Y410" s="35">
        <v>0.1</v>
      </c>
      <c r="Z410" s="20" t="s">
        <v>45</v>
      </c>
      <c r="AA410" s="35" t="s">
        <v>45</v>
      </c>
      <c r="AB410" s="35">
        <v>5.8566666666666665</v>
      </c>
      <c r="AC410" s="19"/>
    </row>
    <row r="411">
      <c r="A411" s="21">
        <f t="shared" si="2"/>
        <v>410</v>
      </c>
      <c r="B411" s="48" t="s">
        <v>372</v>
      </c>
      <c r="C411" s="18" t="s">
        <v>461</v>
      </c>
      <c r="D411" s="19">
        <v>63.809333333333335</v>
      </c>
      <c r="E411" s="16">
        <v>159.18500719261172</v>
      </c>
      <c r="F411" s="16">
        <v>666.0300700938875</v>
      </c>
      <c r="G411" s="19">
        <v>32.03333333333334</v>
      </c>
      <c r="H411" s="19">
        <v>2.4836666666666667</v>
      </c>
      <c r="I411" s="16">
        <v>89.11733333333332</v>
      </c>
      <c r="J411" s="19">
        <v>0.0</v>
      </c>
      <c r="K411" s="19" t="s">
        <v>44</v>
      </c>
      <c r="L411" s="19">
        <v>1.441</v>
      </c>
      <c r="M411" s="26">
        <v>5.344333333333334</v>
      </c>
      <c r="N411" s="16">
        <v>18.273666666666667</v>
      </c>
      <c r="O411" s="20" t="s">
        <v>45</v>
      </c>
      <c r="P411" s="16">
        <v>295.0133333333333</v>
      </c>
      <c r="Q411" s="19">
        <v>0.32866666666666666</v>
      </c>
      <c r="R411" s="16">
        <v>50.24933333333333</v>
      </c>
      <c r="S411" s="16">
        <v>387.37</v>
      </c>
      <c r="T411" s="20">
        <v>0.017666666666666667</v>
      </c>
      <c r="U411" s="19">
        <v>0.775</v>
      </c>
      <c r="V411" s="16" t="s">
        <v>45</v>
      </c>
      <c r="W411" s="16" t="s">
        <v>45</v>
      </c>
      <c r="X411" s="16" t="s">
        <v>45</v>
      </c>
      <c r="Y411" s="20">
        <v>0.11</v>
      </c>
      <c r="Z411" s="24" t="s">
        <v>45</v>
      </c>
      <c r="AA411" s="24" t="s">
        <v>45</v>
      </c>
      <c r="AB411" s="20">
        <v>24.833333333333332</v>
      </c>
      <c r="AC411" s="19"/>
    </row>
    <row r="412">
      <c r="A412" s="21">
        <f t="shared" si="2"/>
        <v>411</v>
      </c>
      <c r="B412" s="48" t="s">
        <v>372</v>
      </c>
      <c r="C412" s="18" t="s">
        <v>462</v>
      </c>
      <c r="D412" s="19">
        <v>55.004333333333335</v>
      </c>
      <c r="E412" s="16">
        <v>259.60476916666664</v>
      </c>
      <c r="F412" s="16">
        <v>1086.1863541933333</v>
      </c>
      <c r="G412" s="19">
        <v>28.702083333333334</v>
      </c>
      <c r="H412" s="19">
        <v>15.193666666666667</v>
      </c>
      <c r="I412" s="16">
        <v>158.25533333333334</v>
      </c>
      <c r="J412" s="19">
        <v>0.0</v>
      </c>
      <c r="K412" s="19" t="s">
        <v>44</v>
      </c>
      <c r="L412" s="19">
        <v>1.3260000000000003</v>
      </c>
      <c r="M412" s="16">
        <v>10.675333333333333</v>
      </c>
      <c r="N412" s="16">
        <v>14.595</v>
      </c>
      <c r="O412" s="20" t="s">
        <v>45</v>
      </c>
      <c r="P412" s="16">
        <v>252.23333333333335</v>
      </c>
      <c r="Q412" s="19">
        <v>1.2133333333333332</v>
      </c>
      <c r="R412" s="16">
        <v>95.93533333333335</v>
      </c>
      <c r="S412" s="16">
        <v>323.0733333333333</v>
      </c>
      <c r="T412" s="20">
        <v>0.06066666666666667</v>
      </c>
      <c r="U412" s="19">
        <v>2.171333333333333</v>
      </c>
      <c r="V412" s="16">
        <v>8.22</v>
      </c>
      <c r="W412" s="16">
        <v>8.22</v>
      </c>
      <c r="X412" s="16">
        <v>8.22</v>
      </c>
      <c r="Y412" s="20">
        <v>0.10333333333333335</v>
      </c>
      <c r="Z412" s="20">
        <v>0.05</v>
      </c>
      <c r="AA412" s="20" t="s">
        <v>45</v>
      </c>
      <c r="AB412" s="20">
        <v>11.2</v>
      </c>
      <c r="AC412" s="19"/>
    </row>
    <row r="413">
      <c r="A413" s="21">
        <f t="shared" si="2"/>
        <v>412</v>
      </c>
      <c r="B413" s="48" t="s">
        <v>372</v>
      </c>
      <c r="C413" s="18" t="s">
        <v>463</v>
      </c>
      <c r="D413" s="19">
        <v>63.58</v>
      </c>
      <c r="E413" s="16">
        <v>254.5322</v>
      </c>
      <c r="F413" s="16">
        <v>1064.9627248</v>
      </c>
      <c r="G413" s="19">
        <v>15.46</v>
      </c>
      <c r="H413" s="19">
        <v>20.9</v>
      </c>
      <c r="I413" s="16">
        <v>87.63</v>
      </c>
      <c r="J413" s="19">
        <v>0.0</v>
      </c>
      <c r="K413" s="19" t="s">
        <v>44</v>
      </c>
      <c r="L413" s="19">
        <v>0.75</v>
      </c>
      <c r="M413" s="16">
        <v>7.09</v>
      </c>
      <c r="N413" s="16">
        <v>21.5</v>
      </c>
      <c r="O413" s="35">
        <v>0.01</v>
      </c>
      <c r="P413" s="16">
        <v>154.18666666666667</v>
      </c>
      <c r="Q413" s="19">
        <v>0.71</v>
      </c>
      <c r="R413" s="16">
        <v>68.26666666666667</v>
      </c>
      <c r="S413" s="16">
        <v>190.19333333333336</v>
      </c>
      <c r="T413" s="20">
        <v>0.04666666666666667</v>
      </c>
      <c r="U413" s="19">
        <v>1.3066666666666666</v>
      </c>
      <c r="V413" s="28">
        <v>6.586666666666666</v>
      </c>
      <c r="W413" s="28">
        <v>6.586666666666666</v>
      </c>
      <c r="X413" s="28">
        <v>6.586666666666666</v>
      </c>
      <c r="Y413" s="35">
        <v>0.09</v>
      </c>
      <c r="Z413" s="35">
        <v>0.06333333333333334</v>
      </c>
      <c r="AA413" s="35" t="s">
        <v>45</v>
      </c>
      <c r="AB413" s="35">
        <v>3.3966666666666665</v>
      </c>
      <c r="AC413" s="19"/>
    </row>
    <row r="414">
      <c r="A414" s="21">
        <f t="shared" si="2"/>
        <v>413</v>
      </c>
      <c r="B414" s="48" t="s">
        <v>372</v>
      </c>
      <c r="C414" s="18" t="s">
        <v>464</v>
      </c>
      <c r="D414" s="19">
        <v>55.63</v>
      </c>
      <c r="E414" s="16">
        <v>232.88339666666667</v>
      </c>
      <c r="F414" s="16">
        <v>974.3841316533334</v>
      </c>
      <c r="G414" s="19">
        <v>29.175</v>
      </c>
      <c r="H414" s="19">
        <v>12.007333333333333</v>
      </c>
      <c r="I414" s="16">
        <v>145.10733333333334</v>
      </c>
      <c r="J414" s="19">
        <v>0.0</v>
      </c>
      <c r="K414" s="19" t="s">
        <v>44</v>
      </c>
      <c r="L414" s="19">
        <v>1.492</v>
      </c>
      <c r="M414" s="16">
        <v>12.249333333333334</v>
      </c>
      <c r="N414" s="16">
        <v>17.233999999999998</v>
      </c>
      <c r="O414" s="20" t="s">
        <v>45</v>
      </c>
      <c r="P414" s="16">
        <v>281.33666666666664</v>
      </c>
      <c r="Q414" s="19">
        <v>1.1693333333333333</v>
      </c>
      <c r="R414" s="16">
        <v>106.07966666666665</v>
      </c>
      <c r="S414" s="16">
        <v>382.21</v>
      </c>
      <c r="T414" s="20">
        <v>0.07166666666666667</v>
      </c>
      <c r="U414" s="19">
        <v>2.1816666666666666</v>
      </c>
      <c r="V414" s="16">
        <v>10.7</v>
      </c>
      <c r="W414" s="16">
        <v>10.7</v>
      </c>
      <c r="X414" s="16">
        <v>10.7</v>
      </c>
      <c r="Y414" s="20">
        <v>0.1</v>
      </c>
      <c r="Z414" s="20">
        <v>0.05</v>
      </c>
      <c r="AA414" s="20" t="s">
        <v>45</v>
      </c>
      <c r="AB414" s="20">
        <v>10.2</v>
      </c>
      <c r="AC414" s="19"/>
    </row>
    <row r="415">
      <c r="A415" s="21">
        <f t="shared" si="2"/>
        <v>414</v>
      </c>
      <c r="B415" s="48" t="s">
        <v>372</v>
      </c>
      <c r="C415" s="18" t="s">
        <v>465</v>
      </c>
      <c r="D415" s="19">
        <v>72.70666666666666</v>
      </c>
      <c r="E415" s="16">
        <v>161.79629999999997</v>
      </c>
      <c r="F415" s="16">
        <v>676.9557191999999</v>
      </c>
      <c r="G415" s="19">
        <v>17.57</v>
      </c>
      <c r="H415" s="19">
        <v>9.62</v>
      </c>
      <c r="I415" s="16">
        <v>84.09</v>
      </c>
      <c r="J415" s="19">
        <v>0.0</v>
      </c>
      <c r="K415" s="19" t="s">
        <v>44</v>
      </c>
      <c r="L415" s="19">
        <v>0.88</v>
      </c>
      <c r="M415" s="16">
        <v>6.293333333333333</v>
      </c>
      <c r="N415" s="16">
        <v>26.33</v>
      </c>
      <c r="O415" s="35">
        <v>0.02</v>
      </c>
      <c r="P415" s="16">
        <v>187.28666666666666</v>
      </c>
      <c r="Q415" s="19">
        <v>0.9033333333333333</v>
      </c>
      <c r="R415" s="16">
        <v>79.74666666666667</v>
      </c>
      <c r="S415" s="16">
        <v>241.08666666666667</v>
      </c>
      <c r="T415" s="20">
        <v>0.056666666666666664</v>
      </c>
      <c r="U415" s="19">
        <v>1.6733333333333331</v>
      </c>
      <c r="V415" s="28">
        <v>3.92</v>
      </c>
      <c r="W415" s="28">
        <v>3.92</v>
      </c>
      <c r="X415" s="28">
        <v>3.92</v>
      </c>
      <c r="Y415" s="35">
        <v>0.11666666666666665</v>
      </c>
      <c r="Z415" s="35">
        <v>0.06</v>
      </c>
      <c r="AA415" s="35" t="s">
        <v>45</v>
      </c>
      <c r="AB415" s="35">
        <v>4.06</v>
      </c>
      <c r="AC415" s="19"/>
    </row>
    <row r="416">
      <c r="A416" s="21">
        <f t="shared" si="2"/>
        <v>415</v>
      </c>
      <c r="B416" s="48" t="s">
        <v>372</v>
      </c>
      <c r="C416" s="18" t="s">
        <v>466</v>
      </c>
      <c r="D416" s="19">
        <v>63.60466666666667</v>
      </c>
      <c r="E416" s="16">
        <v>214.836</v>
      </c>
      <c r="F416" s="16">
        <v>898.8738240000001</v>
      </c>
      <c r="G416" s="19">
        <v>13.15625</v>
      </c>
      <c r="H416" s="19">
        <v>16.177333333333333</v>
      </c>
      <c r="I416" s="16">
        <v>70.012</v>
      </c>
      <c r="J416" s="19">
        <v>4.15375</v>
      </c>
      <c r="K416" s="19" t="s">
        <v>1</v>
      </c>
      <c r="L416" s="19">
        <v>2.908</v>
      </c>
      <c r="M416" s="16">
        <v>34.062333333333335</v>
      </c>
      <c r="N416" s="16">
        <v>24.523</v>
      </c>
      <c r="O416" s="20">
        <v>0.35733333333333334</v>
      </c>
      <c r="P416" s="16">
        <v>140.717</v>
      </c>
      <c r="Q416" s="19">
        <v>1.891333333333333</v>
      </c>
      <c r="R416" s="16">
        <v>869.459</v>
      </c>
      <c r="S416" s="16">
        <v>382.587</v>
      </c>
      <c r="T416" s="20">
        <v>0.162</v>
      </c>
      <c r="U416" s="19">
        <v>1.7016666666666669</v>
      </c>
      <c r="V416" s="16" t="s">
        <v>45</v>
      </c>
      <c r="W416" s="16"/>
      <c r="X416" s="16"/>
      <c r="Y416" s="20">
        <v>0.056666666666666664</v>
      </c>
      <c r="Z416" s="20">
        <v>0.08333333333333333</v>
      </c>
      <c r="AA416" s="20">
        <v>0.036666666666666674</v>
      </c>
      <c r="AB416" s="20">
        <v>3.5333333333333337</v>
      </c>
      <c r="AC416" s="19"/>
    </row>
    <row r="417">
      <c r="A417" s="21">
        <f t="shared" si="2"/>
        <v>416</v>
      </c>
      <c r="B417" s="48" t="s">
        <v>372</v>
      </c>
      <c r="C417" s="18" t="s">
        <v>467</v>
      </c>
      <c r="D417" s="19">
        <v>52.45666666666667</v>
      </c>
      <c r="E417" s="16">
        <v>258.283</v>
      </c>
      <c r="F417" s="16">
        <v>1080.656072</v>
      </c>
      <c r="G417" s="19">
        <v>19.972916666666666</v>
      </c>
      <c r="H417" s="19">
        <v>17.012333333333334</v>
      </c>
      <c r="I417" s="16">
        <v>48.90133333333333</v>
      </c>
      <c r="J417" s="19">
        <v>6.320083333333328</v>
      </c>
      <c r="K417" s="19" t="s">
        <v>1</v>
      </c>
      <c r="L417" s="19">
        <v>4.238</v>
      </c>
      <c r="M417" s="16">
        <v>62.38566666666667</v>
      </c>
      <c r="N417" s="16">
        <v>59.70166666666666</v>
      </c>
      <c r="O417" s="20">
        <v>0.5216666666666667</v>
      </c>
      <c r="P417" s="16">
        <v>324.46</v>
      </c>
      <c r="Q417" s="19">
        <v>3.016666666666667</v>
      </c>
      <c r="R417" s="16">
        <v>1251.801</v>
      </c>
      <c r="S417" s="16">
        <v>660.0936666666666</v>
      </c>
      <c r="T417" s="20">
        <v>0.17466666666666666</v>
      </c>
      <c r="U417" s="19">
        <v>3.1803333333333335</v>
      </c>
      <c r="V417" s="16" t="s">
        <v>45</v>
      </c>
      <c r="W417" s="16"/>
      <c r="X417" s="16"/>
      <c r="Y417" s="20">
        <v>0.13333333333333333</v>
      </c>
      <c r="Z417" s="20">
        <v>0.05666666666666667</v>
      </c>
      <c r="AA417" s="20" t="s">
        <v>45</v>
      </c>
      <c r="AB417" s="20">
        <v>2.733333333333333</v>
      </c>
      <c r="AC417" s="19"/>
    </row>
    <row r="418">
      <c r="A418" s="21">
        <f t="shared" si="2"/>
        <v>417</v>
      </c>
      <c r="B418" s="48" t="s">
        <v>372</v>
      </c>
      <c r="C418" s="18" t="s">
        <v>468</v>
      </c>
      <c r="D418" s="19">
        <v>59.227666666666664</v>
      </c>
      <c r="E418" s="16">
        <v>209.8316666666667</v>
      </c>
      <c r="F418" s="16">
        <v>877.9356933333336</v>
      </c>
      <c r="G418" s="19">
        <v>13.15625</v>
      </c>
      <c r="H418" s="19">
        <v>12.430333333333332</v>
      </c>
      <c r="I418" s="16">
        <v>58.52700000000001</v>
      </c>
      <c r="J418" s="19">
        <v>11.333416666666674</v>
      </c>
      <c r="K418" s="19" t="s">
        <v>1</v>
      </c>
      <c r="L418" s="19">
        <v>3.8523333333333327</v>
      </c>
      <c r="M418" s="16">
        <v>56.213666666666676</v>
      </c>
      <c r="N418" s="16">
        <v>47.56666666666666</v>
      </c>
      <c r="O418" s="20">
        <v>0.39766666666666667</v>
      </c>
      <c r="P418" s="16">
        <v>262.67</v>
      </c>
      <c r="Q418" s="19">
        <v>2.639</v>
      </c>
      <c r="R418" s="16">
        <v>1090.3343333333335</v>
      </c>
      <c r="S418" s="16">
        <v>537.5603333333333</v>
      </c>
      <c r="T418" s="20">
        <v>0.18</v>
      </c>
      <c r="U418" s="19">
        <v>3.018333333333333</v>
      </c>
      <c r="V418" s="16" t="s">
        <v>45</v>
      </c>
      <c r="W418" s="16"/>
      <c r="X418" s="16"/>
      <c r="Y418" s="20">
        <v>0.17666666666666667</v>
      </c>
      <c r="Z418" s="20">
        <v>0.056666666666666664</v>
      </c>
      <c r="AA418" s="20" t="s">
        <v>45</v>
      </c>
      <c r="AB418" s="20">
        <v>5.766666666666666</v>
      </c>
      <c r="AC418" s="19"/>
    </row>
    <row r="419">
      <c r="A419" s="21">
        <f t="shared" si="2"/>
        <v>418</v>
      </c>
      <c r="B419" s="48" t="s">
        <v>372</v>
      </c>
      <c r="C419" s="18" t="s">
        <v>469</v>
      </c>
      <c r="D419" s="19">
        <v>64.76066666666667</v>
      </c>
      <c r="E419" s="16">
        <v>218.10881416666666</v>
      </c>
      <c r="F419" s="16">
        <v>912.5672784733333</v>
      </c>
      <c r="G419" s="19">
        <v>14.239583333333334</v>
      </c>
      <c r="H419" s="19">
        <v>17.439666666666668</v>
      </c>
      <c r="I419" s="16">
        <v>64.12633333333333</v>
      </c>
      <c r="J419" s="19">
        <v>0.0</v>
      </c>
      <c r="K419" s="19" t="s">
        <v>44</v>
      </c>
      <c r="L419" s="19">
        <v>3.28</v>
      </c>
      <c r="M419" s="16">
        <v>10.837666666666665</v>
      </c>
      <c r="N419" s="16">
        <v>18.965999999999998</v>
      </c>
      <c r="O419" s="20">
        <v>0.053</v>
      </c>
      <c r="P419" s="16">
        <v>181.50666666666666</v>
      </c>
      <c r="Q419" s="19">
        <v>0.4656666666666667</v>
      </c>
      <c r="R419" s="16">
        <v>1125.8113333333333</v>
      </c>
      <c r="S419" s="16">
        <v>279.732</v>
      </c>
      <c r="T419" s="20">
        <v>0.05433333333333334</v>
      </c>
      <c r="U419" s="19">
        <v>0.6940000000000001</v>
      </c>
      <c r="V419" s="16" t="s">
        <v>45</v>
      </c>
      <c r="W419" s="16"/>
      <c r="X419" s="16"/>
      <c r="Y419" s="20">
        <v>0.11</v>
      </c>
      <c r="Z419" s="20">
        <v>0.05333333333333334</v>
      </c>
      <c r="AA419" s="20" t="s">
        <v>45</v>
      </c>
      <c r="AB419" s="20">
        <v>4.6</v>
      </c>
      <c r="AC419" s="19"/>
    </row>
    <row r="420">
      <c r="A420" s="21">
        <f t="shared" si="2"/>
        <v>419</v>
      </c>
      <c r="B420" s="48" t="s">
        <v>372</v>
      </c>
      <c r="C420" s="18" t="s">
        <v>470</v>
      </c>
      <c r="D420" s="19">
        <v>59.57066666666666</v>
      </c>
      <c r="E420" s="16">
        <v>245.46100666666663</v>
      </c>
      <c r="F420" s="16">
        <v>1027.0088518933333</v>
      </c>
      <c r="G420" s="19">
        <v>18.316666666666666</v>
      </c>
      <c r="H420" s="19">
        <v>18.541999999999998</v>
      </c>
      <c r="I420" s="16">
        <v>75.786</v>
      </c>
      <c r="J420" s="19">
        <v>0.0</v>
      </c>
      <c r="K420" s="19" t="s">
        <v>44</v>
      </c>
      <c r="L420" s="19">
        <v>3.7916666666666665</v>
      </c>
      <c r="M420" s="16">
        <v>15.481666666666667</v>
      </c>
      <c r="N420" s="16">
        <v>29.191999999999997</v>
      </c>
      <c r="O420" s="20">
        <v>0.10366666666666667</v>
      </c>
      <c r="P420" s="16">
        <v>262.06666666666666</v>
      </c>
      <c r="Q420" s="19">
        <v>0.7893333333333333</v>
      </c>
      <c r="R420" s="16">
        <v>1373.8936666666666</v>
      </c>
      <c r="S420" s="16">
        <v>363.7936666666667</v>
      </c>
      <c r="T420" s="20">
        <v>0.03766666666666666</v>
      </c>
      <c r="U420" s="19">
        <v>1.1646666666666665</v>
      </c>
      <c r="V420" s="16" t="s">
        <v>45</v>
      </c>
      <c r="W420" s="16"/>
      <c r="X420" s="16"/>
      <c r="Y420" s="20">
        <v>0.11</v>
      </c>
      <c r="Z420" s="20">
        <v>0.05</v>
      </c>
      <c r="AA420" s="20" t="s">
        <v>45</v>
      </c>
      <c r="AB420" s="20">
        <v>5.666666666666667</v>
      </c>
      <c r="AC420" s="19"/>
    </row>
    <row r="421">
      <c r="A421" s="21">
        <f t="shared" si="2"/>
        <v>420</v>
      </c>
      <c r="B421" s="48" t="s">
        <v>372</v>
      </c>
      <c r="C421" s="18" t="s">
        <v>471</v>
      </c>
      <c r="D421" s="19">
        <v>58.583</v>
      </c>
      <c r="E421" s="16">
        <v>243.6585675</v>
      </c>
      <c r="F421" s="16">
        <v>1019.4674464200001</v>
      </c>
      <c r="G421" s="19">
        <v>18.189583333333335</v>
      </c>
      <c r="H421" s="19">
        <v>18.402333333333335</v>
      </c>
      <c r="I421" s="16">
        <v>80.47833333333334</v>
      </c>
      <c r="J421" s="19">
        <v>0.0</v>
      </c>
      <c r="K421" s="19" t="s">
        <v>44</v>
      </c>
      <c r="L421" s="19">
        <v>3.8223333333333334</v>
      </c>
      <c r="M421" s="16">
        <v>13.925333333333333</v>
      </c>
      <c r="N421" s="16">
        <v>21.100333333333335</v>
      </c>
      <c r="O421" s="20">
        <v>0.09900000000000002</v>
      </c>
      <c r="P421" s="16">
        <v>228.01666666666665</v>
      </c>
      <c r="Q421" s="19">
        <v>0.7226666666666667</v>
      </c>
      <c r="R421" s="16">
        <v>1351.4936666666665</v>
      </c>
      <c r="S421" s="16">
        <v>355.997</v>
      </c>
      <c r="T421" s="20">
        <v>0.09300000000000001</v>
      </c>
      <c r="U421" s="19">
        <v>1.0296666666666667</v>
      </c>
      <c r="V421" s="16" t="s">
        <v>45</v>
      </c>
      <c r="W421" s="16"/>
      <c r="X421" s="16"/>
      <c r="Y421" s="20">
        <v>0.11666666666666665</v>
      </c>
      <c r="Z421" s="20">
        <v>0.04</v>
      </c>
      <c r="AA421" s="20" t="s">
        <v>45</v>
      </c>
      <c r="AB421" s="20">
        <v>5.966666666666666</v>
      </c>
      <c r="AC421" s="19"/>
    </row>
    <row r="422">
      <c r="A422" s="21">
        <f t="shared" si="2"/>
        <v>421</v>
      </c>
      <c r="B422" s="48" t="s">
        <v>372</v>
      </c>
      <c r="C422" s="18" t="s">
        <v>472</v>
      </c>
      <c r="D422" s="19">
        <v>62.48266666666667</v>
      </c>
      <c r="E422" s="16">
        <v>227.2034508333333</v>
      </c>
      <c r="F422" s="16">
        <v>950.6192382866666</v>
      </c>
      <c r="G422" s="19">
        <v>16.06458333333333</v>
      </c>
      <c r="H422" s="19">
        <v>17.584</v>
      </c>
      <c r="I422" s="16">
        <v>52.92666666666667</v>
      </c>
      <c r="J422" s="19">
        <v>0.0</v>
      </c>
      <c r="K422" s="19" t="s">
        <v>44</v>
      </c>
      <c r="L422" s="19">
        <v>3.206666666666667</v>
      </c>
      <c r="M422" s="16">
        <v>6.133666666666667</v>
      </c>
      <c r="N422" s="16">
        <v>14.047333333333333</v>
      </c>
      <c r="O422" s="20">
        <v>0.006000000000000001</v>
      </c>
      <c r="P422" s="16">
        <v>157.47666666666666</v>
      </c>
      <c r="Q422" s="19">
        <v>0.4443333333333333</v>
      </c>
      <c r="R422" s="16">
        <v>1175.7223333333332</v>
      </c>
      <c r="S422" s="16">
        <v>316.3293333333333</v>
      </c>
      <c r="T422" s="20">
        <v>0.044000000000000004</v>
      </c>
      <c r="U422" s="19">
        <v>1.3579999999999999</v>
      </c>
      <c r="V422" s="16" t="s">
        <v>45</v>
      </c>
      <c r="W422" s="16"/>
      <c r="X422" s="16"/>
      <c r="Y422" s="20">
        <v>0.49</v>
      </c>
      <c r="Z422" s="20">
        <v>0.05333333333333334</v>
      </c>
      <c r="AA422" s="20" t="s">
        <v>45</v>
      </c>
      <c r="AB422" s="20">
        <v>2.6</v>
      </c>
      <c r="AC422" s="19"/>
    </row>
    <row r="423">
      <c r="A423" s="21">
        <f t="shared" si="2"/>
        <v>422</v>
      </c>
      <c r="B423" s="48" t="s">
        <v>372</v>
      </c>
      <c r="C423" s="18" t="s">
        <v>473</v>
      </c>
      <c r="D423" s="19">
        <v>54.60933333333333</v>
      </c>
      <c r="E423" s="16">
        <v>279.54358916666666</v>
      </c>
      <c r="F423" s="16">
        <v>1169.6103770733334</v>
      </c>
      <c r="G423" s="19">
        <v>20.452083333333334</v>
      </c>
      <c r="H423" s="19">
        <v>21.30966666666667</v>
      </c>
      <c r="I423" s="16">
        <v>74.70533333333334</v>
      </c>
      <c r="J423" s="19">
        <v>0.0</v>
      </c>
      <c r="K423" s="19" t="s">
        <v>44</v>
      </c>
      <c r="L423" s="19">
        <v>3.863</v>
      </c>
      <c r="M423" s="16">
        <v>8.475666666666667</v>
      </c>
      <c r="N423" s="16">
        <v>18.217666666666666</v>
      </c>
      <c r="O423" s="20">
        <v>0.011000000000000001</v>
      </c>
      <c r="P423" s="16">
        <v>210.78</v>
      </c>
      <c r="Q423" s="19">
        <v>0.8686666666666666</v>
      </c>
      <c r="R423" s="16">
        <v>1431.5936666666666</v>
      </c>
      <c r="S423" s="16">
        <v>408.9403333333333</v>
      </c>
      <c r="T423" s="20">
        <v>0.06</v>
      </c>
      <c r="U423" s="19">
        <v>3.0819999999999994</v>
      </c>
      <c r="V423" s="16" t="s">
        <v>45</v>
      </c>
      <c r="W423" s="16"/>
      <c r="X423" s="16"/>
      <c r="Y423" s="20">
        <v>0.41333333333333333</v>
      </c>
      <c r="Z423" s="20">
        <v>0.06666666666666667</v>
      </c>
      <c r="AA423" s="20" t="s">
        <v>45</v>
      </c>
      <c r="AB423" s="20">
        <v>5.833333333333333</v>
      </c>
      <c r="AC423" s="19"/>
    </row>
    <row r="424">
      <c r="A424" s="21">
        <f t="shared" si="2"/>
        <v>423</v>
      </c>
      <c r="B424" s="48" t="s">
        <v>372</v>
      </c>
      <c r="C424" s="18" t="s">
        <v>474</v>
      </c>
      <c r="D424" s="19">
        <v>50.47933333333333</v>
      </c>
      <c r="E424" s="16">
        <v>296.4896091666666</v>
      </c>
      <c r="F424" s="16">
        <v>1240.512524753333</v>
      </c>
      <c r="G424" s="19">
        <v>23.16875</v>
      </c>
      <c r="H424" s="19">
        <v>21.90233333333333</v>
      </c>
      <c r="I424" s="16">
        <v>81.70433333333334</v>
      </c>
      <c r="J424" s="19">
        <v>0.0</v>
      </c>
      <c r="K424" s="19" t="s">
        <v>44</v>
      </c>
      <c r="L424" s="19">
        <v>4.003333333333334</v>
      </c>
      <c r="M424" s="16">
        <v>8.138666666666667</v>
      </c>
      <c r="N424" s="16">
        <v>18.785</v>
      </c>
      <c r="O424" s="20">
        <v>0.012000000000000002</v>
      </c>
      <c r="P424" s="16">
        <v>209.81333333333336</v>
      </c>
      <c r="Q424" s="19">
        <v>1.0113333333333332</v>
      </c>
      <c r="R424" s="16">
        <v>1455.8603333333333</v>
      </c>
      <c r="S424" s="16">
        <v>426.6003333333333</v>
      </c>
      <c r="T424" s="20">
        <v>0.07166666666666667</v>
      </c>
      <c r="U424" s="19">
        <v>3.4753333333333334</v>
      </c>
      <c r="V424" s="16" t="s">
        <v>45</v>
      </c>
      <c r="W424" s="16"/>
      <c r="X424" s="16"/>
      <c r="Y424" s="20">
        <v>0.39666666666666667</v>
      </c>
      <c r="Z424" s="20">
        <v>0.07</v>
      </c>
      <c r="AA424" s="20" t="s">
        <v>45</v>
      </c>
      <c r="AB424" s="20">
        <v>6.6</v>
      </c>
      <c r="AC424" s="19"/>
    </row>
    <row r="425">
      <c r="A425" s="37">
        <f t="shared" si="2"/>
        <v>424</v>
      </c>
      <c r="B425" s="48" t="s">
        <v>372</v>
      </c>
      <c r="C425" s="29" t="s">
        <v>475</v>
      </c>
      <c r="D425" s="30">
        <v>56.43933333333334</v>
      </c>
      <c r="E425" s="16">
        <v>268.8199890167316</v>
      </c>
      <c r="F425" s="16">
        <v>1124.742834046005</v>
      </c>
      <c r="G425" s="19">
        <v>11.952083333333334</v>
      </c>
      <c r="H425" s="30">
        <v>21.649333333333335</v>
      </c>
      <c r="I425" s="31">
        <v>82.76066666666667</v>
      </c>
      <c r="J425" s="19">
        <v>5.81591666666666</v>
      </c>
      <c r="K425" s="36" t="s">
        <v>44</v>
      </c>
      <c r="L425" s="30">
        <v>4.1433333333333335</v>
      </c>
      <c r="M425" s="31">
        <v>66.547</v>
      </c>
      <c r="N425" s="31">
        <v>19.143333333333334</v>
      </c>
      <c r="O425" s="32">
        <v>0.11233333333333334</v>
      </c>
      <c r="P425" s="31">
        <v>215.67399999999998</v>
      </c>
      <c r="Q425" s="30">
        <v>1.4696666666666667</v>
      </c>
      <c r="R425" s="31">
        <v>1212.1670000000001</v>
      </c>
      <c r="S425" s="31">
        <v>247.282</v>
      </c>
      <c r="T425" s="32">
        <v>0.07766666666666666</v>
      </c>
      <c r="U425" s="30">
        <v>1.0193333333333332</v>
      </c>
      <c r="V425" s="31">
        <v>24.55333333333333</v>
      </c>
      <c r="W425" s="31"/>
      <c r="X425" s="31"/>
      <c r="Y425" s="32">
        <v>0.14333333333333334</v>
      </c>
      <c r="Z425" s="32">
        <v>0.06333333333333334</v>
      </c>
      <c r="AA425" s="32" t="s">
        <v>45</v>
      </c>
      <c r="AB425" s="32">
        <v>3.0033333333333334</v>
      </c>
      <c r="AC425" s="36"/>
    </row>
    <row r="426">
      <c r="A426" s="21">
        <f t="shared" si="2"/>
        <v>425</v>
      </c>
      <c r="B426" s="48" t="s">
        <v>372</v>
      </c>
      <c r="C426" s="18" t="s">
        <v>476</v>
      </c>
      <c r="D426" s="19">
        <v>65.323</v>
      </c>
      <c r="E426" s="16">
        <v>163.07139793137708</v>
      </c>
      <c r="F426" s="16">
        <v>682.2907289448817</v>
      </c>
      <c r="G426" s="19">
        <v>26.20208333333333</v>
      </c>
      <c r="H426" s="19">
        <v>5.675</v>
      </c>
      <c r="I426" s="16">
        <v>91.23800000000001</v>
      </c>
      <c r="J426" s="19">
        <v>0.0</v>
      </c>
      <c r="K426" s="19" t="s">
        <v>44</v>
      </c>
      <c r="L426" s="19">
        <v>2.2333333333333334</v>
      </c>
      <c r="M426" s="16">
        <v>13.841</v>
      </c>
      <c r="N426" s="16">
        <v>11.543333333333335</v>
      </c>
      <c r="O426" s="20">
        <v>0.018333333333333333</v>
      </c>
      <c r="P426" s="16">
        <v>197.3613333333333</v>
      </c>
      <c r="Q426" s="19">
        <v>0.5866666666666666</v>
      </c>
      <c r="R426" s="16">
        <v>627.8756666666667</v>
      </c>
      <c r="S426" s="16">
        <v>175.12400000000002</v>
      </c>
      <c r="T426" s="20">
        <v>0.030666666666666665</v>
      </c>
      <c r="U426" s="19">
        <v>1.2113333333333334</v>
      </c>
      <c r="V426" s="16" t="s">
        <v>45</v>
      </c>
      <c r="W426" s="16" t="s">
        <v>45</v>
      </c>
      <c r="X426" s="16" t="s">
        <v>45</v>
      </c>
      <c r="Y426" s="20">
        <v>0.06</v>
      </c>
      <c r="Z426" s="20" t="s">
        <v>45</v>
      </c>
      <c r="AA426" s="20" t="s">
        <v>45</v>
      </c>
      <c r="AB426" s="20">
        <v>6.233333333333333</v>
      </c>
      <c r="AC426" s="19"/>
    </row>
    <row r="427">
      <c r="A427" s="21">
        <f t="shared" si="2"/>
        <v>426</v>
      </c>
      <c r="B427" s="48" t="s">
        <v>372</v>
      </c>
      <c r="C427" s="18" t="s">
        <v>477</v>
      </c>
      <c r="D427" s="19">
        <v>78.17666666666666</v>
      </c>
      <c r="E427" s="16">
        <v>93.72243382612864</v>
      </c>
      <c r="F427" s="16">
        <v>392.1346631285222</v>
      </c>
      <c r="G427" s="19">
        <v>18.083333333333332</v>
      </c>
      <c r="H427" s="19">
        <v>1.83</v>
      </c>
      <c r="I427" s="16">
        <v>68.16266666666667</v>
      </c>
      <c r="J427" s="19">
        <v>0.0</v>
      </c>
      <c r="K427" s="19" t="s">
        <v>44</v>
      </c>
      <c r="L427" s="19">
        <v>2.46</v>
      </c>
      <c r="M427" s="16">
        <v>9.881333333333334</v>
      </c>
      <c r="N427" s="16">
        <v>18.843333333333334</v>
      </c>
      <c r="O427" s="20" t="s">
        <v>45</v>
      </c>
      <c r="P427" s="16">
        <v>216.67033333333333</v>
      </c>
      <c r="Q427" s="19">
        <v>0.874</v>
      </c>
      <c r="R427" s="16">
        <v>710.683</v>
      </c>
      <c r="S427" s="16">
        <v>281.354</v>
      </c>
      <c r="T427" s="20">
        <v>0.357</v>
      </c>
      <c r="U427" s="19">
        <v>1.4363333333333335</v>
      </c>
      <c r="V427" s="16" t="s">
        <v>45</v>
      </c>
      <c r="W427" s="16" t="s">
        <v>45</v>
      </c>
      <c r="X427" s="16" t="s">
        <v>45</v>
      </c>
      <c r="Y427" s="20">
        <v>0.06333333333333334</v>
      </c>
      <c r="Z427" s="20" t="s">
        <v>45</v>
      </c>
      <c r="AA427" s="20" t="s">
        <v>45</v>
      </c>
      <c r="AB427" s="20">
        <v>4.233333333333333</v>
      </c>
      <c r="AC427" s="19"/>
    </row>
    <row r="428">
      <c r="A428" s="21">
        <f t="shared" si="2"/>
        <v>427</v>
      </c>
      <c r="B428" s="48" t="s">
        <v>372</v>
      </c>
      <c r="C428" s="18" t="s">
        <v>478</v>
      </c>
      <c r="D428" s="19">
        <v>67.70333333333333</v>
      </c>
      <c r="E428" s="16">
        <v>164.11533659299215</v>
      </c>
      <c r="F428" s="16">
        <v>686.6585683050791</v>
      </c>
      <c r="G428" s="19">
        <v>21.5</v>
      </c>
      <c r="H428" s="19">
        <v>8.016666666666666</v>
      </c>
      <c r="I428" s="16">
        <v>56.38333333333333</v>
      </c>
      <c r="J428" s="19">
        <v>0.0</v>
      </c>
      <c r="K428" s="19" t="s">
        <v>44</v>
      </c>
      <c r="L428" s="19">
        <v>0.99</v>
      </c>
      <c r="M428" s="16">
        <v>6.11</v>
      </c>
      <c r="N428" s="16">
        <v>24.074333333333332</v>
      </c>
      <c r="O428" s="20" t="s">
        <v>45</v>
      </c>
      <c r="P428" s="16">
        <v>195.16333333333333</v>
      </c>
      <c r="Q428" s="19">
        <v>0.5333333333333333</v>
      </c>
      <c r="R428" s="16">
        <v>54.29</v>
      </c>
      <c r="S428" s="16">
        <v>334.9913333333334</v>
      </c>
      <c r="T428" s="20">
        <v>0.07025</v>
      </c>
      <c r="U428" s="19">
        <v>1.43</v>
      </c>
      <c r="V428" s="16" t="s">
        <v>45</v>
      </c>
      <c r="W428" s="16" t="s">
        <v>45</v>
      </c>
      <c r="X428" s="16" t="s">
        <v>45</v>
      </c>
      <c r="Y428" s="20">
        <v>0.8966666666666666</v>
      </c>
      <c r="Z428" s="20" t="s">
        <v>45</v>
      </c>
      <c r="AA428" s="20" t="s">
        <v>45</v>
      </c>
      <c r="AB428" s="20">
        <v>2.6466666666666665</v>
      </c>
      <c r="AC428" s="19"/>
    </row>
    <row r="429">
      <c r="A429" s="21">
        <f t="shared" si="2"/>
        <v>428</v>
      </c>
      <c r="B429" s="48" t="s">
        <v>372</v>
      </c>
      <c r="C429" s="29" t="s">
        <v>479</v>
      </c>
      <c r="D429" s="30">
        <v>47.326666666666675</v>
      </c>
      <c r="E429" s="16">
        <v>311.1690453348557</v>
      </c>
      <c r="F429" s="16">
        <v>1301.9312856810363</v>
      </c>
      <c r="G429" s="19">
        <v>33.74791666666667</v>
      </c>
      <c r="H429" s="30">
        <v>18.521666666666665</v>
      </c>
      <c r="I429" s="31">
        <v>126.30233333333335</v>
      </c>
      <c r="J429" s="19">
        <v>0.0</v>
      </c>
      <c r="K429" s="36" t="s">
        <v>44</v>
      </c>
      <c r="L429" s="30">
        <v>1.5543333333333333</v>
      </c>
      <c r="M429" s="31">
        <v>69.14566666666667</v>
      </c>
      <c r="N429" s="31">
        <v>29.125</v>
      </c>
      <c r="O429" s="32">
        <v>0.007666666666666666</v>
      </c>
      <c r="P429" s="31">
        <v>289.87433333333337</v>
      </c>
      <c r="Q429" s="30">
        <v>0.8210000000000001</v>
      </c>
      <c r="R429" s="31">
        <v>63.026999999999994</v>
      </c>
      <c r="S429" s="31">
        <v>403.5133333333333</v>
      </c>
      <c r="T429" s="32">
        <v>0.065</v>
      </c>
      <c r="U429" s="30">
        <v>2.1643333333333334</v>
      </c>
      <c r="V429" s="31">
        <v>9.74</v>
      </c>
      <c r="W429" s="31">
        <v>9.74</v>
      </c>
      <c r="X429" s="31">
        <v>9.74</v>
      </c>
      <c r="Y429" s="32">
        <v>0.33666666666666667</v>
      </c>
      <c r="Z429" s="32" t="s">
        <v>45</v>
      </c>
      <c r="AA429" s="32" t="s">
        <v>45</v>
      </c>
      <c r="AB429" s="32">
        <v>3.2466666666666666</v>
      </c>
      <c r="AC429" s="36"/>
    </row>
    <row r="430">
      <c r="A430" s="21">
        <f t="shared" si="2"/>
        <v>429</v>
      </c>
      <c r="B430" s="48" t="s">
        <v>372</v>
      </c>
      <c r="C430" s="18" t="s">
        <v>480</v>
      </c>
      <c r="D430" s="19">
        <v>51.84366666666667</v>
      </c>
      <c r="E430" s="16">
        <v>280.0840349027713</v>
      </c>
      <c r="F430" s="16">
        <v>1171.8716020331951</v>
      </c>
      <c r="G430" s="19">
        <v>28.88958333333333</v>
      </c>
      <c r="H430" s="19">
        <v>17.375333333333334</v>
      </c>
      <c r="I430" s="16">
        <v>81.68266666666666</v>
      </c>
      <c r="J430" s="19">
        <v>0.0</v>
      </c>
      <c r="K430" s="19" t="s">
        <v>44</v>
      </c>
      <c r="L430" s="19">
        <v>1.2483333333333333</v>
      </c>
      <c r="M430" s="26">
        <v>34.31366666666667</v>
      </c>
      <c r="N430" s="16">
        <v>24.741</v>
      </c>
      <c r="O430" s="20" t="s">
        <v>45</v>
      </c>
      <c r="P430" s="16">
        <v>229.4383333333333</v>
      </c>
      <c r="Q430" s="19">
        <v>0.8646666666666666</v>
      </c>
      <c r="R430" s="16">
        <v>51.445</v>
      </c>
      <c r="S430" s="16">
        <v>366.416</v>
      </c>
      <c r="T430" s="20">
        <v>0.05566666666666667</v>
      </c>
      <c r="U430" s="19">
        <v>2.346666666666667</v>
      </c>
      <c r="V430" s="16" t="s">
        <v>45</v>
      </c>
      <c r="W430" s="16" t="s">
        <v>45</v>
      </c>
      <c r="X430" s="16" t="s">
        <v>45</v>
      </c>
      <c r="Y430" s="20">
        <v>0.7666666666666666</v>
      </c>
      <c r="Z430" s="20">
        <v>0.1366666666666667</v>
      </c>
      <c r="AA430" s="24">
        <v>0.03</v>
      </c>
      <c r="AB430" s="20">
        <v>1.9233333333333331</v>
      </c>
      <c r="AC430" s="19"/>
    </row>
    <row r="431">
      <c r="A431" s="21">
        <f t="shared" si="2"/>
        <v>430</v>
      </c>
      <c r="B431" s="48" t="s">
        <v>372</v>
      </c>
      <c r="C431" s="18" t="s">
        <v>481</v>
      </c>
      <c r="D431" s="19">
        <v>36.92</v>
      </c>
      <c r="E431" s="16">
        <v>402.16844745083654</v>
      </c>
      <c r="F431" s="16">
        <v>1682.6727841343002</v>
      </c>
      <c r="G431" s="19">
        <v>30.22291666666667</v>
      </c>
      <c r="H431" s="19">
        <v>30.279</v>
      </c>
      <c r="I431" s="16">
        <v>112.85633333333334</v>
      </c>
      <c r="J431" s="19">
        <v>0.0</v>
      </c>
      <c r="K431" s="19" t="s">
        <v>44</v>
      </c>
      <c r="L431" s="19">
        <v>1.3746666666666665</v>
      </c>
      <c r="M431" s="16">
        <v>16.771833333333333</v>
      </c>
      <c r="N431" s="16">
        <v>14.042333333333334</v>
      </c>
      <c r="O431" s="20" t="s">
        <v>45</v>
      </c>
      <c r="P431" s="16">
        <v>200.78033333333335</v>
      </c>
      <c r="Q431" s="19">
        <v>1.037</v>
      </c>
      <c r="R431" s="16">
        <v>62.67933333333334</v>
      </c>
      <c r="S431" s="16">
        <v>245.9706666666667</v>
      </c>
      <c r="T431" s="20">
        <v>0.07266666666666667</v>
      </c>
      <c r="U431" s="19">
        <v>3.0976666666666666</v>
      </c>
      <c r="V431" s="16" t="s">
        <v>45</v>
      </c>
      <c r="W431" s="16" t="s">
        <v>45</v>
      </c>
      <c r="X431" s="16" t="s">
        <v>45</v>
      </c>
      <c r="Y431" s="20">
        <v>0.7133333333333333</v>
      </c>
      <c r="Z431" s="20">
        <v>0.05333333333333334</v>
      </c>
      <c r="AA431" s="20" t="s">
        <v>45</v>
      </c>
      <c r="AB431" s="20">
        <v>10.633333333333333</v>
      </c>
      <c r="AC431" s="19"/>
    </row>
    <row r="432">
      <c r="A432" s="21">
        <f t="shared" si="2"/>
        <v>431</v>
      </c>
      <c r="B432" s="48" t="s">
        <v>372</v>
      </c>
      <c r="C432" s="18" t="s">
        <v>482</v>
      </c>
      <c r="D432" s="19">
        <v>61.21</v>
      </c>
      <c r="E432" s="16">
        <v>255.60634206136066</v>
      </c>
      <c r="F432" s="16">
        <v>1069.456935184733</v>
      </c>
      <c r="G432" s="19">
        <v>18.0</v>
      </c>
      <c r="H432" s="19">
        <v>19.816666666666666</v>
      </c>
      <c r="I432" s="16">
        <v>68.825</v>
      </c>
      <c r="J432" s="19">
        <v>0.0</v>
      </c>
      <c r="K432" s="19" t="s">
        <v>44</v>
      </c>
      <c r="L432" s="19">
        <v>0.9233333333333333</v>
      </c>
      <c r="M432" s="16">
        <v>14.527333333333333</v>
      </c>
      <c r="N432" s="16">
        <v>17.969333333333335</v>
      </c>
      <c r="O432" s="20" t="s">
        <v>45</v>
      </c>
      <c r="P432" s="16">
        <v>159.081</v>
      </c>
      <c r="Q432" s="19">
        <v>0.8996666666666666</v>
      </c>
      <c r="R432" s="16">
        <v>87.98166666666668</v>
      </c>
      <c r="S432" s="16">
        <v>248.22966666666665</v>
      </c>
      <c r="T432" s="20">
        <v>0.05433333333333334</v>
      </c>
      <c r="U432" s="19">
        <v>2.2736666666666667</v>
      </c>
      <c r="V432" s="16" t="s">
        <v>45</v>
      </c>
      <c r="W432" s="16" t="s">
        <v>45</v>
      </c>
      <c r="X432" s="16" t="s">
        <v>45</v>
      </c>
      <c r="Y432" s="20">
        <v>0.6233333333333334</v>
      </c>
      <c r="Z432" s="20" t="s">
        <v>45</v>
      </c>
      <c r="AA432" s="20" t="s">
        <v>45</v>
      </c>
      <c r="AB432" s="20">
        <v>8.266666666666667</v>
      </c>
      <c r="AC432" s="19"/>
    </row>
    <row r="433">
      <c r="A433" s="21">
        <f t="shared" si="2"/>
        <v>432</v>
      </c>
      <c r="B433" s="48" t="s">
        <v>372</v>
      </c>
      <c r="C433" s="18" t="s">
        <v>483</v>
      </c>
      <c r="D433" s="19">
        <v>56.56066666666666</v>
      </c>
      <c r="E433" s="16">
        <v>210.2346655796369</v>
      </c>
      <c r="F433" s="16">
        <v>879.6218407852008</v>
      </c>
      <c r="G433" s="19">
        <v>35.725</v>
      </c>
      <c r="H433" s="19">
        <v>6.395666666666667</v>
      </c>
      <c r="I433" s="16">
        <v>103.077</v>
      </c>
      <c r="J433" s="19">
        <v>0.0</v>
      </c>
      <c r="K433" s="19" t="s">
        <v>44</v>
      </c>
      <c r="L433" s="19">
        <v>1.3659999999999999</v>
      </c>
      <c r="M433" s="16">
        <v>19.511333333333337</v>
      </c>
      <c r="N433" s="16">
        <v>18.142333333333333</v>
      </c>
      <c r="O433" s="20" t="s">
        <v>45</v>
      </c>
      <c r="P433" s="16">
        <v>238.36433333333335</v>
      </c>
      <c r="Q433" s="19">
        <v>0.4573333333333333</v>
      </c>
      <c r="R433" s="16">
        <v>38.924</v>
      </c>
      <c r="S433" s="16">
        <v>311.13866666666667</v>
      </c>
      <c r="T433" s="20">
        <v>0.025</v>
      </c>
      <c r="U433" s="19">
        <v>1.7583333333333335</v>
      </c>
      <c r="V433" s="16" t="s">
        <v>45</v>
      </c>
      <c r="W433" s="16" t="s">
        <v>45</v>
      </c>
      <c r="X433" s="16" t="s">
        <v>45</v>
      </c>
      <c r="Y433" s="20">
        <v>0.7466666666666667</v>
      </c>
      <c r="Z433" s="20">
        <v>0.06666666666666667</v>
      </c>
      <c r="AA433" s="20">
        <v>0.10666666666666667</v>
      </c>
      <c r="AB433" s="20">
        <v>12.433333333333332</v>
      </c>
      <c r="AC433" s="19"/>
    </row>
    <row r="434">
      <c r="A434" s="21">
        <f t="shared" si="2"/>
        <v>433</v>
      </c>
      <c r="B434" s="48" t="s">
        <v>372</v>
      </c>
      <c r="C434" s="18" t="s">
        <v>484</v>
      </c>
      <c r="D434" s="19">
        <v>67.73333333333333</v>
      </c>
      <c r="E434" s="16">
        <v>175.6251952501138</v>
      </c>
      <c r="F434" s="16">
        <v>734.8158169264761</v>
      </c>
      <c r="G434" s="19">
        <v>22.604166666666668</v>
      </c>
      <c r="H434" s="19">
        <v>8.77</v>
      </c>
      <c r="I434" s="16">
        <v>55.38733333333334</v>
      </c>
      <c r="J434" s="19">
        <v>0.0</v>
      </c>
      <c r="K434" s="19" t="s">
        <v>44</v>
      </c>
      <c r="L434" s="19">
        <v>1.0266666666666666</v>
      </c>
      <c r="M434" s="16">
        <v>4.155</v>
      </c>
      <c r="N434" s="16">
        <v>23.915</v>
      </c>
      <c r="O434" s="20" t="s">
        <v>45</v>
      </c>
      <c r="P434" s="16">
        <v>194.521</v>
      </c>
      <c r="Q434" s="19">
        <v>0.47333333333333333</v>
      </c>
      <c r="R434" s="16">
        <v>53.06766666666667</v>
      </c>
      <c r="S434" s="16">
        <v>334.38399999999996</v>
      </c>
      <c r="T434" s="20">
        <v>0.008</v>
      </c>
      <c r="U434" s="19">
        <v>0.9316666666666666</v>
      </c>
      <c r="V434" s="16" t="s">
        <v>45</v>
      </c>
      <c r="W434" s="16" t="s">
        <v>45</v>
      </c>
      <c r="X434" s="16" t="s">
        <v>45</v>
      </c>
      <c r="Y434" s="20">
        <v>0.9466666666666667</v>
      </c>
      <c r="Z434" s="20" t="s">
        <v>45</v>
      </c>
      <c r="AA434" s="20" t="s">
        <v>45</v>
      </c>
      <c r="AB434" s="20">
        <v>13.833333333333334</v>
      </c>
      <c r="AC434" s="19"/>
    </row>
    <row r="435">
      <c r="A435" s="21">
        <f t="shared" si="2"/>
        <v>434</v>
      </c>
      <c r="B435" s="48" t="s">
        <v>372</v>
      </c>
      <c r="C435" s="18" t="s">
        <v>485</v>
      </c>
      <c r="D435" s="19">
        <v>59.666666666666664</v>
      </c>
      <c r="E435" s="16">
        <v>258.49175833333334</v>
      </c>
      <c r="F435" s="16">
        <v>1081.5295168666667</v>
      </c>
      <c r="G435" s="19">
        <v>18.520833333333332</v>
      </c>
      <c r="H435" s="19">
        <v>19.89</v>
      </c>
      <c r="I435" s="16">
        <v>83.008</v>
      </c>
      <c r="J435" s="19">
        <v>0.0</v>
      </c>
      <c r="K435" s="19" t="s">
        <v>44</v>
      </c>
      <c r="L435" s="19">
        <v>2.0433333333333334</v>
      </c>
      <c r="M435" s="16">
        <v>5.442666666666667</v>
      </c>
      <c r="N435" s="16">
        <v>2.0706666666666664</v>
      </c>
      <c r="O435" s="20">
        <v>0.005333333333333333</v>
      </c>
      <c r="P435" s="16">
        <v>30.791</v>
      </c>
      <c r="Q435" s="19">
        <v>1.4076666666666666</v>
      </c>
      <c r="R435" s="16">
        <v>615.602</v>
      </c>
      <c r="S435" s="16">
        <v>228.46433333333334</v>
      </c>
      <c r="T435" s="20">
        <v>0.2313333333333333</v>
      </c>
      <c r="U435" s="19">
        <v>0.5686666666666667</v>
      </c>
      <c r="V435" s="16" t="s">
        <v>45</v>
      </c>
      <c r="W435" s="16" t="s">
        <v>45</v>
      </c>
      <c r="X435" s="16" t="s">
        <v>45</v>
      </c>
      <c r="Y435" s="20">
        <v>0.07333333333333335</v>
      </c>
      <c r="Z435" s="20">
        <v>0.03</v>
      </c>
      <c r="AA435" s="20" t="s">
        <v>45</v>
      </c>
      <c r="AB435" s="20" t="s">
        <v>45</v>
      </c>
      <c r="AC435" s="19"/>
    </row>
    <row r="436">
      <c r="A436" s="21">
        <f t="shared" si="2"/>
        <v>435</v>
      </c>
      <c r="B436" s="48" t="s">
        <v>372</v>
      </c>
      <c r="C436" s="18" t="s">
        <v>486</v>
      </c>
      <c r="D436" s="19">
        <v>49.25633333333334</v>
      </c>
      <c r="E436" s="16">
        <v>262.2596066666666</v>
      </c>
      <c r="F436" s="16">
        <v>1097.2941942933332</v>
      </c>
      <c r="G436" s="19">
        <v>32.13333333333333</v>
      </c>
      <c r="H436" s="19">
        <v>13.863666666666667</v>
      </c>
      <c r="I436" s="16">
        <v>109.79833333333335</v>
      </c>
      <c r="J436" s="19">
        <v>0.0</v>
      </c>
      <c r="K436" s="19" t="s">
        <v>44</v>
      </c>
      <c r="L436" s="19">
        <v>1.4473333333333331</v>
      </c>
      <c r="M436" s="16">
        <v>17.589</v>
      </c>
      <c r="N436" s="16">
        <v>27.346999999999998</v>
      </c>
      <c r="O436" s="20">
        <v>0.012333333333333335</v>
      </c>
      <c r="P436" s="16">
        <v>247.08933333333334</v>
      </c>
      <c r="Q436" s="19">
        <v>1.2516666666666667</v>
      </c>
      <c r="R436" s="16">
        <v>62.40633333333333</v>
      </c>
      <c r="S436" s="16">
        <v>395.1903333333333</v>
      </c>
      <c r="T436" s="20">
        <v>0.09333333333333334</v>
      </c>
      <c r="U436" s="19">
        <v>3.2546666666666666</v>
      </c>
      <c r="V436" s="16" t="s">
        <v>45</v>
      </c>
      <c r="W436" s="16" t="s">
        <v>45</v>
      </c>
      <c r="X436" s="16" t="s">
        <v>45</v>
      </c>
      <c r="Y436" s="20">
        <v>0.7733333333333334</v>
      </c>
      <c r="Z436" s="20">
        <v>0.09</v>
      </c>
      <c r="AA436" s="20" t="s">
        <v>45</v>
      </c>
      <c r="AB436" s="20">
        <v>6.566666666666666</v>
      </c>
      <c r="AC436" s="19"/>
    </row>
    <row r="437">
      <c r="A437" s="21">
        <f t="shared" si="2"/>
        <v>436</v>
      </c>
      <c r="B437" s="48" t="s">
        <v>372</v>
      </c>
      <c r="C437" s="18" t="s">
        <v>487</v>
      </c>
      <c r="D437" s="19">
        <v>67.08</v>
      </c>
      <c r="E437" s="16">
        <v>186.05575</v>
      </c>
      <c r="F437" s="16">
        <v>778.457258</v>
      </c>
      <c r="G437" s="19">
        <v>20.125</v>
      </c>
      <c r="H437" s="19">
        <v>11.1</v>
      </c>
      <c r="I437" s="16">
        <v>58.68633333333333</v>
      </c>
      <c r="J437" s="19">
        <v>0.0</v>
      </c>
      <c r="K437" s="19" t="s">
        <v>44</v>
      </c>
      <c r="L437" s="19">
        <v>1.0233333333333334</v>
      </c>
      <c r="M437" s="16">
        <v>12.935666666666668</v>
      </c>
      <c r="N437" s="16">
        <v>22.882333333333335</v>
      </c>
      <c r="O437" s="20" t="s">
        <v>45</v>
      </c>
      <c r="P437" s="16">
        <v>192.479</v>
      </c>
      <c r="Q437" s="19">
        <v>0.8873333333333333</v>
      </c>
      <c r="R437" s="16">
        <v>101.89333333333333</v>
      </c>
      <c r="S437" s="16">
        <v>255.58266666666665</v>
      </c>
      <c r="T437" s="20">
        <v>0.16266666666666665</v>
      </c>
      <c r="U437" s="19">
        <v>1.7309999999999999</v>
      </c>
      <c r="V437" s="16" t="s">
        <v>45</v>
      </c>
      <c r="W437" s="16" t="s">
        <v>45</v>
      </c>
      <c r="X437" s="16" t="s">
        <v>45</v>
      </c>
      <c r="Y437" s="20">
        <v>1.0633333333333335</v>
      </c>
      <c r="Z437" s="20">
        <v>0.056666666666666664</v>
      </c>
      <c r="AA437" s="20" t="s">
        <v>45</v>
      </c>
      <c r="AB437" s="20">
        <v>5.666666666666667</v>
      </c>
      <c r="AC437" s="19"/>
    </row>
    <row r="438">
      <c r="A438" s="21">
        <f t="shared" si="2"/>
        <v>437</v>
      </c>
      <c r="B438" s="48" t="s">
        <v>372</v>
      </c>
      <c r="C438" s="18" t="s">
        <v>488</v>
      </c>
      <c r="D438" s="19">
        <v>43.78966666666667</v>
      </c>
      <c r="E438" s="16">
        <v>377.41525749999994</v>
      </c>
      <c r="F438" s="16">
        <v>1579.1054373799998</v>
      </c>
      <c r="G438" s="19">
        <v>15.58125</v>
      </c>
      <c r="H438" s="19">
        <v>34.466</v>
      </c>
      <c r="I438" s="16">
        <v>89.09366666666666</v>
      </c>
      <c r="J438" s="19">
        <v>0.0</v>
      </c>
      <c r="K438" s="19" t="s">
        <v>44</v>
      </c>
      <c r="L438" s="19">
        <v>3.499333333333334</v>
      </c>
      <c r="M438" s="16">
        <v>21.629</v>
      </c>
      <c r="N438" s="16">
        <v>3.595333333333333</v>
      </c>
      <c r="O438" s="20">
        <v>0.012000000000000002</v>
      </c>
      <c r="P438" s="16">
        <v>42.394</v>
      </c>
      <c r="Q438" s="19">
        <v>0.6233333333333334</v>
      </c>
      <c r="R438" s="16">
        <v>1157.6653333333334</v>
      </c>
      <c r="S438" s="16">
        <v>23.76066666666667</v>
      </c>
      <c r="T438" s="20">
        <v>0.04700000000000001</v>
      </c>
      <c r="U438" s="19">
        <v>1.4106666666666667</v>
      </c>
      <c r="V438" s="16" t="s">
        <v>45</v>
      </c>
      <c r="W438" s="16" t="s">
        <v>45</v>
      </c>
      <c r="X438" s="16" t="s">
        <v>45</v>
      </c>
      <c r="Y438" s="20">
        <v>0.20333333333333334</v>
      </c>
      <c r="Z438" s="20">
        <v>0.056666666666666664</v>
      </c>
      <c r="AA438" s="20" t="s">
        <v>45</v>
      </c>
      <c r="AB438" s="20">
        <v>1.4333333333333333</v>
      </c>
      <c r="AC438" s="19"/>
    </row>
    <row r="439">
      <c r="A439" s="21">
        <f t="shared" si="2"/>
        <v>438</v>
      </c>
      <c r="B439" s="48" t="s">
        <v>372</v>
      </c>
      <c r="C439" s="29" t="s">
        <v>489</v>
      </c>
      <c r="D439" s="30">
        <v>73.94633333333333</v>
      </c>
      <c r="E439" s="16">
        <v>127.84921266563737</v>
      </c>
      <c r="F439" s="16">
        <v>534.9211057930268</v>
      </c>
      <c r="G439" s="19">
        <v>14.370833333333334</v>
      </c>
      <c r="H439" s="30">
        <v>6.771333333333334</v>
      </c>
      <c r="I439" s="37">
        <v>39.51233333333334</v>
      </c>
      <c r="J439" s="19">
        <v>1.3975</v>
      </c>
      <c r="K439" s="36" t="s">
        <v>44</v>
      </c>
      <c r="L439" s="30">
        <v>3.514</v>
      </c>
      <c r="M439" s="31">
        <v>12.482333333333335</v>
      </c>
      <c r="N439" s="31">
        <v>17.041666666666668</v>
      </c>
      <c r="O439" s="32">
        <v>0.035333333333333335</v>
      </c>
      <c r="P439" s="31">
        <v>273.87166666666667</v>
      </c>
      <c r="Q439" s="30">
        <v>0.6790000000000002</v>
      </c>
      <c r="R439" s="31">
        <v>1020.7716666666666</v>
      </c>
      <c r="S439" s="31">
        <v>294.58</v>
      </c>
      <c r="T439" s="32">
        <v>0.035</v>
      </c>
      <c r="U439" s="30">
        <v>1.3246666666666667</v>
      </c>
      <c r="V439" s="37" t="s">
        <v>45</v>
      </c>
      <c r="W439" s="37" t="s">
        <v>54</v>
      </c>
      <c r="X439" s="37" t="s">
        <v>54</v>
      </c>
      <c r="Y439" s="32">
        <v>0.6233333333333334</v>
      </c>
      <c r="Z439" s="32">
        <v>0.03333333333333333</v>
      </c>
      <c r="AA439" s="32" t="s">
        <v>45</v>
      </c>
      <c r="AB439" s="32">
        <v>3.78</v>
      </c>
      <c r="AC439" s="30"/>
    </row>
    <row r="440">
      <c r="A440" s="21">
        <f t="shared" si="2"/>
        <v>439</v>
      </c>
      <c r="B440" s="48" t="s">
        <v>372</v>
      </c>
      <c r="C440" s="29" t="s">
        <v>490</v>
      </c>
      <c r="D440" s="30">
        <v>77.181</v>
      </c>
      <c r="E440" s="16">
        <v>93.7432807208697</v>
      </c>
      <c r="F440" s="16">
        <v>392.22188653611886</v>
      </c>
      <c r="G440" s="19">
        <v>14.291666666666666</v>
      </c>
      <c r="H440" s="30">
        <v>2.7066666666666666</v>
      </c>
      <c r="I440" s="37">
        <v>35.77333333333333</v>
      </c>
      <c r="J440" s="19">
        <v>2.1456666666666697</v>
      </c>
      <c r="K440" s="36" t="s">
        <v>44</v>
      </c>
      <c r="L440" s="30">
        <v>3.675</v>
      </c>
      <c r="M440" s="31">
        <v>23.27433333333333</v>
      </c>
      <c r="N440" s="31">
        <v>17.513333333333332</v>
      </c>
      <c r="O440" s="32">
        <v>0.04133333333333333</v>
      </c>
      <c r="P440" s="31">
        <v>244.06233333333333</v>
      </c>
      <c r="Q440" s="30">
        <v>0.8276666666666666</v>
      </c>
      <c r="R440" s="31">
        <v>1039.185</v>
      </c>
      <c r="S440" s="31">
        <v>307.3016666666667</v>
      </c>
      <c r="T440" s="32">
        <v>0.042666666666666665</v>
      </c>
      <c r="U440" s="30">
        <v>1.4589999999999999</v>
      </c>
      <c r="V440" s="37" t="s">
        <v>45</v>
      </c>
      <c r="W440" s="37" t="s">
        <v>54</v>
      </c>
      <c r="X440" s="37" t="s">
        <v>54</v>
      </c>
      <c r="Y440" s="32">
        <v>0.5033333333333333</v>
      </c>
      <c r="Z440" s="32">
        <v>0.03</v>
      </c>
      <c r="AA440" s="32" t="s">
        <v>45</v>
      </c>
      <c r="AB440" s="32">
        <v>4.003333333333333</v>
      </c>
      <c r="AC440" s="30"/>
    </row>
    <row r="441">
      <c r="A441" s="21">
        <f t="shared" si="2"/>
        <v>440</v>
      </c>
      <c r="B441" s="48" t="s">
        <v>372</v>
      </c>
      <c r="C441" s="29" t="s">
        <v>491</v>
      </c>
      <c r="D441" s="30">
        <v>69.01800000000001</v>
      </c>
      <c r="E441" s="16">
        <v>136.22887614158785</v>
      </c>
      <c r="F441" s="16">
        <v>569.9816177764036</v>
      </c>
      <c r="G441" s="19">
        <v>14.59375</v>
      </c>
      <c r="H441" s="30">
        <v>2.6763333333333335</v>
      </c>
      <c r="I441" s="31">
        <v>33.732</v>
      </c>
      <c r="J441" s="19">
        <v>12.86125</v>
      </c>
      <c r="K441" s="30">
        <v>1.8966666666666665</v>
      </c>
      <c r="L441" s="30">
        <v>0.8506666666666667</v>
      </c>
      <c r="M441" s="31">
        <v>15.618</v>
      </c>
      <c r="N441" s="31">
        <v>36.08</v>
      </c>
      <c r="O441" s="32">
        <v>0.7646666666666667</v>
      </c>
      <c r="P441" s="31">
        <v>174.37</v>
      </c>
      <c r="Q441" s="30">
        <v>2.1526666666666663</v>
      </c>
      <c r="R441" s="31">
        <v>39.893</v>
      </c>
      <c r="S441" s="31">
        <v>287.77799999999996</v>
      </c>
      <c r="T441" s="32">
        <v>0.5106666666666667</v>
      </c>
      <c r="U441" s="30">
        <v>4.116333333333333</v>
      </c>
      <c r="V441" s="31" t="s">
        <v>45</v>
      </c>
      <c r="W441" s="31"/>
      <c r="X441" s="31"/>
      <c r="Y441" s="32">
        <v>0.043333333333333335</v>
      </c>
      <c r="Z441" s="32">
        <v>0.04</v>
      </c>
      <c r="AA441" s="32" t="s">
        <v>45</v>
      </c>
      <c r="AB441" s="32">
        <v>1.8066666666666666</v>
      </c>
      <c r="AC441" s="30" t="s">
        <v>45</v>
      </c>
    </row>
    <row r="442">
      <c r="A442" s="21">
        <f t="shared" si="2"/>
        <v>441</v>
      </c>
      <c r="B442" s="48" t="s">
        <v>372</v>
      </c>
      <c r="C442" s="18" t="s">
        <v>492</v>
      </c>
      <c r="D442" s="27">
        <v>74.509</v>
      </c>
      <c r="E442" s="16">
        <v>109.49066929475465</v>
      </c>
      <c r="F442" s="16">
        <v>458.1089603292535</v>
      </c>
      <c r="G442" s="19">
        <v>12.354166666666666</v>
      </c>
      <c r="H442" s="27">
        <v>1.6676666666666666</v>
      </c>
      <c r="I442" s="26">
        <v>26.93433333333333</v>
      </c>
      <c r="J442" s="19">
        <v>10.774166666666666</v>
      </c>
      <c r="K442" s="27">
        <v>1.6466666666666665</v>
      </c>
      <c r="L442" s="27">
        <v>0.695</v>
      </c>
      <c r="M442" s="26">
        <v>12.088000000000001</v>
      </c>
      <c r="N442" s="26">
        <v>25.694333333333333</v>
      </c>
      <c r="O442" s="24">
        <v>0.39</v>
      </c>
      <c r="P442" s="26">
        <v>125.79</v>
      </c>
      <c r="Q442" s="27">
        <v>1.654</v>
      </c>
      <c r="R442" s="26">
        <v>38.766</v>
      </c>
      <c r="S442" s="26">
        <v>241.7396666666667</v>
      </c>
      <c r="T442" s="24">
        <v>0.132</v>
      </c>
      <c r="U442" s="27">
        <v>2.7533333333333334</v>
      </c>
      <c r="V442" s="31" t="s">
        <v>45</v>
      </c>
      <c r="W442" s="26"/>
      <c r="X442" s="26"/>
      <c r="Y442" s="24">
        <v>0.08666666666666667</v>
      </c>
      <c r="Z442" s="24">
        <v>0.03</v>
      </c>
      <c r="AA442" s="24" t="s">
        <v>45</v>
      </c>
      <c r="AB442" s="24">
        <v>1.2033333333333334</v>
      </c>
      <c r="AC442" s="27" t="s">
        <v>45</v>
      </c>
    </row>
    <row r="443">
      <c r="A443" s="21">
        <f t="shared" si="2"/>
        <v>442</v>
      </c>
      <c r="B443" s="48" t="s">
        <v>372</v>
      </c>
      <c r="C443" s="29" t="s">
        <v>493</v>
      </c>
      <c r="D443" s="30">
        <v>53.963666666666676</v>
      </c>
      <c r="E443" s="16">
        <v>253.83130886964</v>
      </c>
      <c r="F443" s="16">
        <v>1062.0301963105737</v>
      </c>
      <c r="G443" s="19">
        <v>14.889583333333334</v>
      </c>
      <c r="H443" s="30">
        <v>15.799</v>
      </c>
      <c r="I443" s="31">
        <v>37.77166666666667</v>
      </c>
      <c r="J443" s="19">
        <v>12.337416666666657</v>
      </c>
      <c r="K443" s="36"/>
      <c r="L443" s="30">
        <v>3.010333333333333</v>
      </c>
      <c r="M443" s="31">
        <v>21.725666666666665</v>
      </c>
      <c r="N443" s="31">
        <v>38.77266666666667</v>
      </c>
      <c r="O443" s="32">
        <v>0.72</v>
      </c>
      <c r="P443" s="31">
        <v>165.834</v>
      </c>
      <c r="Q443" s="30">
        <v>1.9526666666666668</v>
      </c>
      <c r="R443" s="31">
        <v>835.825</v>
      </c>
      <c r="S443" s="31">
        <v>322.46733333333333</v>
      </c>
      <c r="T443" s="32">
        <v>0.158</v>
      </c>
      <c r="U443" s="30">
        <v>2.782</v>
      </c>
      <c r="V443" s="31" t="s">
        <v>45</v>
      </c>
      <c r="W443" s="31"/>
      <c r="X443" s="31"/>
      <c r="Y443" s="32">
        <v>0.12333333333333334</v>
      </c>
      <c r="Z443" s="32">
        <v>0.10333333333333335</v>
      </c>
      <c r="AA443" s="32" t="s">
        <v>45</v>
      </c>
      <c r="AB443" s="32">
        <v>1.5033333333333332</v>
      </c>
      <c r="AC443" s="30" t="s">
        <v>45</v>
      </c>
    </row>
    <row r="444">
      <c r="A444" s="21">
        <f t="shared" si="2"/>
        <v>443</v>
      </c>
      <c r="B444" s="48" t="s">
        <v>372</v>
      </c>
      <c r="C444" s="29" t="s">
        <v>494</v>
      </c>
      <c r="D444" s="30">
        <v>34.703333333333326</v>
      </c>
      <c r="E444" s="16">
        <v>397.8425065349341</v>
      </c>
      <c r="F444" s="16">
        <v>1664.5730473421643</v>
      </c>
      <c r="G444" s="19">
        <v>25.810416666666665</v>
      </c>
      <c r="H444" s="30">
        <v>30.641333333333336</v>
      </c>
      <c r="I444" s="31">
        <v>85.08733333333333</v>
      </c>
      <c r="J444" s="19">
        <v>2.9062500000000098</v>
      </c>
      <c r="K444" s="36" t="s">
        <v>44</v>
      </c>
      <c r="L444" s="30">
        <v>5.938666666666667</v>
      </c>
      <c r="M444" s="31">
        <v>87.01833333333333</v>
      </c>
      <c r="N444" s="31">
        <v>29.915</v>
      </c>
      <c r="O444" s="32">
        <v>0.02866666666666667</v>
      </c>
      <c r="P444" s="31">
        <v>354.26800000000003</v>
      </c>
      <c r="Q444" s="30">
        <v>1.2530000000000001</v>
      </c>
      <c r="R444" s="31">
        <v>1574.1689999999999</v>
      </c>
      <c r="S444" s="31">
        <v>547.9989999999999</v>
      </c>
      <c r="T444" s="32">
        <v>0.04700000000000001</v>
      </c>
      <c r="U444" s="30">
        <v>3.1545</v>
      </c>
      <c r="V444" s="31" t="s">
        <v>45</v>
      </c>
      <c r="W444" s="31"/>
      <c r="X444" s="31"/>
      <c r="Y444" s="32">
        <v>0.8833333333333333</v>
      </c>
      <c r="Z444" s="32">
        <v>0.2333333333333333</v>
      </c>
      <c r="AA444" s="32" t="s">
        <v>45</v>
      </c>
      <c r="AB444" s="32">
        <v>12.486666666666665</v>
      </c>
      <c r="AC444" s="36"/>
    </row>
    <row r="445">
      <c r="A445" s="21">
        <f t="shared" si="2"/>
        <v>444</v>
      </c>
      <c r="B445" s="48" t="s">
        <v>372</v>
      </c>
      <c r="C445" s="18" t="s">
        <v>495</v>
      </c>
      <c r="D445" s="19">
        <v>27.606666666666666</v>
      </c>
      <c r="E445" s="16">
        <v>592.5311749999998</v>
      </c>
      <c r="F445" s="16">
        <v>2479.1504361999996</v>
      </c>
      <c r="G445" s="19">
        <v>11.479166666666666</v>
      </c>
      <c r="H445" s="19">
        <v>60.25666666666666</v>
      </c>
      <c r="I445" s="16">
        <v>73.08366666666667</v>
      </c>
      <c r="J445" s="19">
        <v>0.0</v>
      </c>
      <c r="K445" s="19" t="s">
        <v>44</v>
      </c>
      <c r="L445" s="19">
        <v>0.3033333333333333</v>
      </c>
      <c r="M445" s="16">
        <v>2.3860000000000006</v>
      </c>
      <c r="N445" s="16">
        <v>3.568</v>
      </c>
      <c r="O445" s="20" t="s">
        <v>45</v>
      </c>
      <c r="P445" s="16">
        <v>35.358666666666664</v>
      </c>
      <c r="Q445" s="19">
        <v>0.43933333333333335</v>
      </c>
      <c r="R445" s="16">
        <v>49.586666666666666</v>
      </c>
      <c r="S445" s="16">
        <v>57.57</v>
      </c>
      <c r="T445" s="20">
        <v>0.11233333333333333</v>
      </c>
      <c r="U445" s="19">
        <v>0.21066666666666667</v>
      </c>
      <c r="V445" s="16" t="s">
        <v>45</v>
      </c>
      <c r="W445" s="16" t="s">
        <v>45</v>
      </c>
      <c r="X445" s="16" t="s">
        <v>45</v>
      </c>
      <c r="Y445" s="20" t="s">
        <v>45</v>
      </c>
      <c r="Z445" s="20" t="s">
        <v>45</v>
      </c>
      <c r="AA445" s="20" t="s">
        <v>45</v>
      </c>
      <c r="AB445" s="20">
        <v>5.1</v>
      </c>
      <c r="AC445" s="19"/>
    </row>
    <row r="446">
      <c r="A446" s="21">
        <f t="shared" si="2"/>
        <v>445</v>
      </c>
      <c r="B446" s="48" t="s">
        <v>372</v>
      </c>
      <c r="C446" s="18" t="s">
        <v>496</v>
      </c>
      <c r="D446" s="19">
        <v>6.325333333333333</v>
      </c>
      <c r="E446" s="16">
        <v>696.5640066666666</v>
      </c>
      <c r="F446" s="16">
        <v>2914.423803893333</v>
      </c>
      <c r="G446" s="19">
        <v>27.28333333333333</v>
      </c>
      <c r="H446" s="19">
        <v>64.30866666666667</v>
      </c>
      <c r="I446" s="16">
        <v>89.46366666666665</v>
      </c>
      <c r="J446" s="19">
        <v>0.0</v>
      </c>
      <c r="K446" s="19" t="s">
        <v>44</v>
      </c>
      <c r="L446" s="19">
        <v>0.7333333333333334</v>
      </c>
      <c r="M446" s="16">
        <v>9.443333333333333</v>
      </c>
      <c r="N446" s="16">
        <v>9.460333333333333</v>
      </c>
      <c r="O446" s="20">
        <v>0.012000000000000002</v>
      </c>
      <c r="P446" s="16">
        <v>94.715</v>
      </c>
      <c r="Q446" s="19">
        <v>0.865</v>
      </c>
      <c r="R446" s="16">
        <v>124.85033333333335</v>
      </c>
      <c r="S446" s="16">
        <v>170.859</v>
      </c>
      <c r="T446" s="20">
        <v>0.09800000000000002</v>
      </c>
      <c r="U446" s="19">
        <v>0.8426666666666667</v>
      </c>
      <c r="V446" s="16" t="s">
        <v>45</v>
      </c>
      <c r="W446" s="16" t="s">
        <v>45</v>
      </c>
      <c r="X446" s="16" t="s">
        <v>45</v>
      </c>
      <c r="Y446" s="20" t="s">
        <v>45</v>
      </c>
      <c r="Z446" s="20" t="s">
        <v>45</v>
      </c>
      <c r="AA446" s="20" t="s">
        <v>45</v>
      </c>
      <c r="AB446" s="20">
        <v>5.033333333333333</v>
      </c>
      <c r="AC446" s="19"/>
    </row>
    <row r="447">
      <c r="A447" s="21">
        <f t="shared" si="2"/>
        <v>446</v>
      </c>
      <c r="B447" s="17" t="s">
        <v>497</v>
      </c>
      <c r="C447" s="18" t="s">
        <v>498</v>
      </c>
      <c r="D447" s="19">
        <v>87.69333333333333</v>
      </c>
      <c r="E447" s="16">
        <v>55.164833333333306</v>
      </c>
      <c r="F447" s="16">
        <v>230.80966266666664</v>
      </c>
      <c r="G447" s="19">
        <v>2.1333333333333333</v>
      </c>
      <c r="H447" s="19">
        <v>1.9066666666666665</v>
      </c>
      <c r="I447" s="16">
        <v>5.36975</v>
      </c>
      <c r="J447" s="19">
        <v>7.5700000000000065</v>
      </c>
      <c r="K447" s="19">
        <v>0.2933333333333334</v>
      </c>
      <c r="L447" s="19">
        <v>0.6966666666666667</v>
      </c>
      <c r="M447" s="16">
        <v>88.63266666666665</v>
      </c>
      <c r="N447" s="16">
        <v>8.593333333333334</v>
      </c>
      <c r="O447" s="20" t="s">
        <v>45</v>
      </c>
      <c r="P447" s="28">
        <v>63.10466666666667</v>
      </c>
      <c r="Q447" s="19" t="s">
        <v>45</v>
      </c>
      <c r="R447" s="28">
        <v>46.263</v>
      </c>
      <c r="S447" s="28">
        <v>62.263666666666666</v>
      </c>
      <c r="T447" s="35">
        <v>0.019666666666666666</v>
      </c>
      <c r="U447" s="22">
        <v>0.24366666666666667</v>
      </c>
      <c r="V447" s="28" t="s">
        <v>45</v>
      </c>
      <c r="W447" s="28"/>
      <c r="X447" s="28"/>
      <c r="Y447" s="35">
        <v>0.02666666666666667</v>
      </c>
      <c r="Z447" s="35">
        <v>0.1366666666666667</v>
      </c>
      <c r="AA447" s="35" t="s">
        <v>45</v>
      </c>
      <c r="AB447" s="35">
        <v>0.33</v>
      </c>
      <c r="AC447" s="19">
        <v>2.0533333333333332</v>
      </c>
    </row>
    <row r="448">
      <c r="A448" s="37">
        <f t="shared" si="2"/>
        <v>447</v>
      </c>
      <c r="B448" s="17" t="s">
        <v>497</v>
      </c>
      <c r="C448" s="41" t="s">
        <v>499</v>
      </c>
      <c r="D448" s="30">
        <v>70.89266666666667</v>
      </c>
      <c r="E448" s="16">
        <v>221.48354127513312</v>
      </c>
      <c r="F448" s="16">
        <v>926.687136695157</v>
      </c>
      <c r="G448" s="19">
        <v>1.5078066937128702</v>
      </c>
      <c r="H448" s="30">
        <v>22.479333333333333</v>
      </c>
      <c r="I448" s="37">
        <f>(66.488+66.65+66.289)/3</f>
        <v>66.47566667</v>
      </c>
      <c r="J448" s="19">
        <v>4.509526639620461</v>
      </c>
      <c r="K448" s="36" t="s">
        <v>44</v>
      </c>
      <c r="L448" s="30">
        <v>0.6106666666666666</v>
      </c>
      <c r="M448" s="31">
        <v>82.73366666666665</v>
      </c>
      <c r="N448" s="31">
        <v>7.540666666666667</v>
      </c>
      <c r="O448" s="32">
        <v>0.006000000000000001</v>
      </c>
      <c r="P448" s="31">
        <v>118.45733333333334</v>
      </c>
      <c r="Q448" s="30">
        <v>0.301</v>
      </c>
      <c r="R448" s="31">
        <v>51.724</v>
      </c>
      <c r="S448" s="31">
        <v>118.65033333333334</v>
      </c>
      <c r="T448" s="32">
        <v>0.019</v>
      </c>
      <c r="U448" s="30">
        <v>0.29233333333333333</v>
      </c>
      <c r="V448" s="31">
        <v>127.66666666666667</v>
      </c>
      <c r="W448" s="31"/>
      <c r="X448" s="31"/>
      <c r="Y448" s="32" t="s">
        <v>45</v>
      </c>
      <c r="Z448" s="32">
        <v>0.1</v>
      </c>
      <c r="AA448" s="32" t="s">
        <v>45</v>
      </c>
      <c r="AB448" s="32">
        <v>0.0</v>
      </c>
      <c r="AC448" s="30" t="s">
        <v>45</v>
      </c>
    </row>
    <row r="449">
      <c r="A449" s="21">
        <f t="shared" si="2"/>
        <v>448</v>
      </c>
      <c r="B449" s="17" t="s">
        <v>497</v>
      </c>
      <c r="C449" s="18" t="s">
        <v>500</v>
      </c>
      <c r="D449" s="19">
        <v>90.04</v>
      </c>
      <c r="E449" s="16">
        <v>51.48953333333329</v>
      </c>
      <c r="F449" s="16">
        <v>215.43220746666648</v>
      </c>
      <c r="G449" s="19">
        <v>4.0633333333333335</v>
      </c>
      <c r="H449" s="19">
        <v>3.04</v>
      </c>
      <c r="I449" s="16">
        <v>13.7775</v>
      </c>
      <c r="J449" s="19">
        <v>1.9166666666666603</v>
      </c>
      <c r="K449" s="19" t="s">
        <v>44</v>
      </c>
      <c r="L449" s="19">
        <v>0.94</v>
      </c>
      <c r="M449" s="16">
        <v>143.10333333333332</v>
      </c>
      <c r="N449" s="16">
        <v>11.253333333333332</v>
      </c>
      <c r="O449" s="20" t="s">
        <v>45</v>
      </c>
      <c r="P449" s="16">
        <v>119.03533333333333</v>
      </c>
      <c r="Q449" s="22" t="s">
        <v>45</v>
      </c>
      <c r="R449" s="16">
        <v>51.61633333333333</v>
      </c>
      <c r="S449" s="28">
        <v>71.27866666666667</v>
      </c>
      <c r="T449" s="35">
        <v>0.018333333333333333</v>
      </c>
      <c r="U449" s="22">
        <v>0.443</v>
      </c>
      <c r="V449" s="28">
        <v>22.5</v>
      </c>
      <c r="W449" s="28"/>
      <c r="X449" s="28"/>
      <c r="Y449" s="35">
        <v>0.03666666666666667</v>
      </c>
      <c r="Z449" s="35">
        <v>0.22333333333333336</v>
      </c>
      <c r="AA449" s="35" t="s">
        <v>45</v>
      </c>
      <c r="AB449" s="35" t="s">
        <v>45</v>
      </c>
      <c r="AC449" s="19">
        <v>0.9266666666666666</v>
      </c>
    </row>
    <row r="450">
      <c r="A450" s="21">
        <f t="shared" si="2"/>
        <v>449</v>
      </c>
      <c r="B450" s="17" t="s">
        <v>497</v>
      </c>
      <c r="C450" s="18" t="s">
        <v>501</v>
      </c>
      <c r="D450" s="19">
        <v>89.21633333333334</v>
      </c>
      <c r="E450" s="16">
        <v>41.49271128155834</v>
      </c>
      <c r="F450" s="16">
        <v>173.6055040020401</v>
      </c>
      <c r="G450" s="19">
        <v>3.8343800687789917</v>
      </c>
      <c r="H450" s="19">
        <v>0.3156666666666667</v>
      </c>
      <c r="I450" s="16">
        <v>3.3316666666666666</v>
      </c>
      <c r="J450" s="19">
        <v>5.773953333333329</v>
      </c>
      <c r="K450" s="19" t="s">
        <v>44</v>
      </c>
      <c r="L450" s="19">
        <v>0.8596666666666666</v>
      </c>
      <c r="M450" s="16">
        <v>156.96133333333333</v>
      </c>
      <c r="N450" s="16">
        <v>11.983333333333334</v>
      </c>
      <c r="O450" s="20" t="s">
        <v>45</v>
      </c>
      <c r="P450" s="16">
        <v>109.68333333333334</v>
      </c>
      <c r="Q450" s="19" t="s">
        <v>45</v>
      </c>
      <c r="R450" s="16">
        <v>59.644666666666666</v>
      </c>
      <c r="S450" s="16">
        <v>182.12966666666662</v>
      </c>
      <c r="T450" s="20" t="s">
        <v>45</v>
      </c>
      <c r="U450" s="19">
        <v>0.5136666666666666</v>
      </c>
      <c r="V450" s="16" t="s">
        <v>1</v>
      </c>
      <c r="W450" s="16"/>
      <c r="X450" s="16"/>
      <c r="Y450" s="20" t="s">
        <v>45</v>
      </c>
      <c r="Z450" s="20">
        <v>0.21666666666666667</v>
      </c>
      <c r="AA450" s="20" t="s">
        <v>45</v>
      </c>
      <c r="AB450" s="20" t="s">
        <v>45</v>
      </c>
      <c r="AC450" s="19">
        <v>0.3466666666666667</v>
      </c>
    </row>
    <row r="451">
      <c r="A451" s="21">
        <f t="shared" si="2"/>
        <v>450</v>
      </c>
      <c r="B451" s="17" t="s">
        <v>497</v>
      </c>
      <c r="C451" s="18" t="s">
        <v>502</v>
      </c>
      <c r="D451" s="19" t="s">
        <v>1</v>
      </c>
      <c r="E451" s="16" t="s">
        <v>1</v>
      </c>
      <c r="F451" s="16" t="s">
        <v>1</v>
      </c>
      <c r="G451" s="19" t="s">
        <v>1</v>
      </c>
      <c r="H451" s="19" t="s">
        <v>1</v>
      </c>
      <c r="I451" s="16">
        <v>5.63</v>
      </c>
      <c r="J451" s="19" t="s">
        <v>1</v>
      </c>
      <c r="K451" s="19" t="s">
        <v>1</v>
      </c>
      <c r="L451" s="19" t="s">
        <v>1</v>
      </c>
      <c r="M451" s="16" t="s">
        <v>1</v>
      </c>
      <c r="N451" s="16" t="s">
        <v>1</v>
      </c>
      <c r="O451" s="20" t="s">
        <v>1</v>
      </c>
      <c r="P451" s="16" t="s">
        <v>1</v>
      </c>
      <c r="Q451" s="19" t="s">
        <v>1</v>
      </c>
      <c r="R451" s="16" t="s">
        <v>1</v>
      </c>
      <c r="S451" s="16" t="s">
        <v>1</v>
      </c>
      <c r="T451" s="20" t="s">
        <v>1</v>
      </c>
      <c r="U451" s="19" t="s">
        <v>1</v>
      </c>
      <c r="V451" s="16" t="s">
        <v>1</v>
      </c>
      <c r="W451" s="16"/>
      <c r="X451" s="16"/>
      <c r="Y451" s="20" t="s">
        <v>1</v>
      </c>
      <c r="Z451" s="20" t="s">
        <v>1</v>
      </c>
      <c r="AA451" s="20" t="s">
        <v>1</v>
      </c>
      <c r="AB451" s="20" t="s">
        <v>1</v>
      </c>
      <c r="AC451" s="19"/>
    </row>
    <row r="452">
      <c r="A452" s="21">
        <f t="shared" si="2"/>
        <v>451</v>
      </c>
      <c r="B452" s="17" t="s">
        <v>497</v>
      </c>
      <c r="C452" s="18" t="s">
        <v>503</v>
      </c>
      <c r="D452" s="19">
        <v>84.63333333333333</v>
      </c>
      <c r="E452" s="16">
        <v>69.56560000000003</v>
      </c>
      <c r="F452" s="16">
        <v>291.0624704000003</v>
      </c>
      <c r="G452" s="19">
        <v>2.71</v>
      </c>
      <c r="H452" s="19">
        <v>2.33</v>
      </c>
      <c r="I452" s="16">
        <v>7.494250000000001</v>
      </c>
      <c r="J452" s="19">
        <v>9.693333333333342</v>
      </c>
      <c r="K452" s="19">
        <v>0.21666666666666667</v>
      </c>
      <c r="L452" s="19">
        <v>0.6333333333333333</v>
      </c>
      <c r="M452" s="16">
        <v>101.03166666666668</v>
      </c>
      <c r="N452" s="16">
        <v>8.04</v>
      </c>
      <c r="O452" s="20" t="s">
        <v>45</v>
      </c>
      <c r="P452" s="28">
        <v>73.48133333333334</v>
      </c>
      <c r="Q452" s="19" t="s">
        <v>45</v>
      </c>
      <c r="R452" s="28">
        <v>37.663000000000004</v>
      </c>
      <c r="S452" s="28">
        <v>52.35366666666667</v>
      </c>
      <c r="T452" s="35">
        <v>0.017666666666666667</v>
      </c>
      <c r="U452" s="22">
        <v>0.30433333333333334</v>
      </c>
      <c r="V452" s="28">
        <v>27.026666666666667</v>
      </c>
      <c r="W452" s="28"/>
      <c r="X452" s="28"/>
      <c r="Y452" s="35">
        <v>0.03333333333333333</v>
      </c>
      <c r="Z452" s="35">
        <v>0.12</v>
      </c>
      <c r="AA452" s="35">
        <v>0.02</v>
      </c>
      <c r="AB452" s="35" t="s">
        <v>45</v>
      </c>
      <c r="AC452" s="19" t="s">
        <v>45</v>
      </c>
    </row>
    <row r="453">
      <c r="A453" s="21">
        <f t="shared" si="2"/>
        <v>452</v>
      </c>
      <c r="B453" s="17" t="s">
        <v>497</v>
      </c>
      <c r="C453" s="18" t="s">
        <v>504</v>
      </c>
      <c r="D453" s="19">
        <v>85.05666666666666</v>
      </c>
      <c r="E453" s="16">
        <v>67.84940000000002</v>
      </c>
      <c r="F453" s="16">
        <v>283.8818896</v>
      </c>
      <c r="G453" s="19">
        <v>2.53</v>
      </c>
      <c r="H453" s="19">
        <v>2.3366666666666664</v>
      </c>
      <c r="I453" s="16">
        <v>8.4</v>
      </c>
      <c r="J453" s="19">
        <v>9.433333333333344</v>
      </c>
      <c r="K453" s="19">
        <v>0.7166666666666667</v>
      </c>
      <c r="L453" s="19">
        <v>0.6433333333333334</v>
      </c>
      <c r="M453" s="16">
        <v>95.05</v>
      </c>
      <c r="N453" s="16">
        <v>7.956666666666667</v>
      </c>
      <c r="O453" s="20" t="s">
        <v>45</v>
      </c>
      <c r="P453" s="28">
        <v>65.55166666666668</v>
      </c>
      <c r="Q453" s="19">
        <v>0.05299999999999999</v>
      </c>
      <c r="R453" s="28">
        <v>36.96366666666666</v>
      </c>
      <c r="S453" s="28">
        <v>52.09033333333334</v>
      </c>
      <c r="T453" s="35">
        <v>0.018000000000000002</v>
      </c>
      <c r="U453" s="22">
        <v>0.30033333333333334</v>
      </c>
      <c r="V453" s="28">
        <v>21.276666666666667</v>
      </c>
      <c r="W453" s="28"/>
      <c r="X453" s="28"/>
      <c r="Y453" s="35">
        <v>0.02</v>
      </c>
      <c r="Z453" s="35">
        <v>0.10333333333333333</v>
      </c>
      <c r="AA453" s="35" t="s">
        <v>45</v>
      </c>
      <c r="AB453" s="35">
        <v>0.38033333333333336</v>
      </c>
      <c r="AC453" s="19" t="s">
        <v>45</v>
      </c>
    </row>
    <row r="454">
      <c r="A454" s="21">
        <f t="shared" si="2"/>
        <v>453</v>
      </c>
      <c r="B454" s="17" t="s">
        <v>497</v>
      </c>
      <c r="C454" s="18" t="s">
        <v>505</v>
      </c>
      <c r="D454" s="19">
        <v>26.96</v>
      </c>
      <c r="E454" s="16">
        <v>312.57259999999997</v>
      </c>
      <c r="F454" s="16">
        <v>1307.8037584</v>
      </c>
      <c r="G454" s="19">
        <v>7.67</v>
      </c>
      <c r="H454" s="19">
        <v>6.74</v>
      </c>
      <c r="I454" s="16">
        <v>27.635666666666665</v>
      </c>
      <c r="J454" s="19">
        <v>56.99666666666666</v>
      </c>
      <c r="K454" s="19" t="s">
        <v>44</v>
      </c>
      <c r="L454" s="19">
        <v>1.6333333333333335</v>
      </c>
      <c r="M454" s="16">
        <v>246.26666666666665</v>
      </c>
      <c r="N454" s="16">
        <v>21.976666666666663</v>
      </c>
      <c r="O454" s="20" t="s">
        <v>45</v>
      </c>
      <c r="P454" s="16">
        <v>187.1833333333333</v>
      </c>
      <c r="Q454" s="19">
        <v>0.12666666666666668</v>
      </c>
      <c r="R454" s="16">
        <v>93.80333333333334</v>
      </c>
      <c r="S454" s="16">
        <v>328.93</v>
      </c>
      <c r="T454" s="20">
        <v>0.03333333333333333</v>
      </c>
      <c r="U454" s="19">
        <v>0.86</v>
      </c>
      <c r="V454" s="16">
        <v>52.95333333333334</v>
      </c>
      <c r="W454" s="16"/>
      <c r="X454" s="16"/>
      <c r="Y454" s="20">
        <v>0.06</v>
      </c>
      <c r="Z454" s="20">
        <v>0.33</v>
      </c>
      <c r="AA454" s="20">
        <v>0.5733333333333334</v>
      </c>
      <c r="AB454" s="35" t="s">
        <v>45</v>
      </c>
      <c r="AC454" s="19">
        <v>2.143333333333333</v>
      </c>
    </row>
    <row r="455">
      <c r="A455" s="21">
        <f t="shared" si="2"/>
        <v>454</v>
      </c>
      <c r="B455" s="17" t="s">
        <v>497</v>
      </c>
      <c r="C455" s="18" t="s">
        <v>506</v>
      </c>
      <c r="D455" s="19">
        <v>87.07066666666667</v>
      </c>
      <c r="E455" s="16">
        <v>66.41574188654329</v>
      </c>
      <c r="F455" s="16">
        <v>277.88346405329713</v>
      </c>
      <c r="G455" s="19">
        <v>3.0709067217508954</v>
      </c>
      <c r="H455" s="19">
        <v>3.7543333333333333</v>
      </c>
      <c r="I455" s="16">
        <v>13.991666666666665</v>
      </c>
      <c r="J455" s="19">
        <v>5.246093333333333</v>
      </c>
      <c r="K455" s="19" t="s">
        <v>44</v>
      </c>
      <c r="L455" s="19">
        <v>0.858</v>
      </c>
      <c r="M455" s="16">
        <v>112.24733333333332</v>
      </c>
      <c r="N455" s="16">
        <v>9.798666666666668</v>
      </c>
      <c r="O455" s="20" t="s">
        <v>45</v>
      </c>
      <c r="P455" s="16">
        <v>113.20333333333333</v>
      </c>
      <c r="Q455" s="19">
        <v>0.103</v>
      </c>
      <c r="R455" s="16">
        <v>73.947</v>
      </c>
      <c r="S455" s="16">
        <v>139.994</v>
      </c>
      <c r="T455" s="20">
        <v>0.04066666666666666</v>
      </c>
      <c r="U455" s="19">
        <v>0.3546666666666667</v>
      </c>
      <c r="V455" s="16">
        <v>34.74</v>
      </c>
      <c r="W455" s="16"/>
      <c r="X455" s="16"/>
      <c r="Y455" s="20" t="s">
        <v>45</v>
      </c>
      <c r="Z455" s="20">
        <v>0.144</v>
      </c>
      <c r="AA455" s="20" t="s">
        <v>45</v>
      </c>
      <c r="AB455" s="20" t="s">
        <v>45</v>
      </c>
      <c r="AC455" s="19" t="s">
        <v>45</v>
      </c>
    </row>
    <row r="456">
      <c r="A456" s="21">
        <f t="shared" si="2"/>
        <v>455</v>
      </c>
      <c r="B456" s="17" t="s">
        <v>497</v>
      </c>
      <c r="C456" s="18" t="s">
        <v>507</v>
      </c>
      <c r="D456" s="19">
        <v>80.89366666666668</v>
      </c>
      <c r="E456" s="16">
        <v>82.82099627199361</v>
      </c>
      <c r="F456" s="16">
        <v>346.5230484020213</v>
      </c>
      <c r="G456" s="19">
        <v>2.099020037651062</v>
      </c>
      <c r="H456" s="19">
        <v>2.169</v>
      </c>
      <c r="I456" s="16">
        <v>6.081333333333333</v>
      </c>
      <c r="J456" s="19">
        <v>14.158313333333325</v>
      </c>
      <c r="K456" s="19">
        <v>0.6456666666666666</v>
      </c>
      <c r="L456" s="19">
        <v>0.68</v>
      </c>
      <c r="M456" s="26">
        <v>69.791</v>
      </c>
      <c r="N456" s="16">
        <v>12.880666666666665</v>
      </c>
      <c r="O456" s="20">
        <v>0.05</v>
      </c>
      <c r="P456" s="16">
        <v>70.87400000000001</v>
      </c>
      <c r="Q456" s="19">
        <v>0.45766666666666667</v>
      </c>
      <c r="R456" s="16">
        <v>71.74166666666666</v>
      </c>
      <c r="S456" s="16">
        <v>155.23966666666666</v>
      </c>
      <c r="T456" s="20">
        <v>0.04466666666666667</v>
      </c>
      <c r="U456" s="19">
        <v>0.311</v>
      </c>
      <c r="V456" s="16">
        <v>38.943333333333335</v>
      </c>
      <c r="W456" s="16"/>
      <c r="X456" s="16"/>
      <c r="Y456" s="20">
        <v>0.07366666666666667</v>
      </c>
      <c r="Z456" s="20">
        <v>0.29033333333333333</v>
      </c>
      <c r="AA456" s="20">
        <v>0.14</v>
      </c>
      <c r="AB456" s="24">
        <v>1.23</v>
      </c>
      <c r="AC456" s="19">
        <v>3.2616666666666667</v>
      </c>
    </row>
    <row r="457">
      <c r="A457" s="21">
        <f t="shared" si="2"/>
        <v>456</v>
      </c>
      <c r="B457" s="17" t="s">
        <v>497</v>
      </c>
      <c r="C457" s="18" t="s">
        <v>508</v>
      </c>
      <c r="D457" s="19">
        <v>3.1</v>
      </c>
      <c r="E457" s="16">
        <v>361.60799999999995</v>
      </c>
      <c r="F457" s="16">
        <v>1512.967872</v>
      </c>
      <c r="G457" s="19">
        <v>34.69</v>
      </c>
      <c r="H457" s="19">
        <v>0.9333333333333332</v>
      </c>
      <c r="I457" s="16">
        <v>24.78533333333333</v>
      </c>
      <c r="J457" s="19">
        <v>53.04333333333334</v>
      </c>
      <c r="K457" s="22" t="s">
        <v>44</v>
      </c>
      <c r="L457" s="19">
        <v>8.233333333333334</v>
      </c>
      <c r="M457" s="16">
        <v>1363.17</v>
      </c>
      <c r="N457" s="16">
        <v>108.70666666666666</v>
      </c>
      <c r="O457" s="20" t="s">
        <v>45</v>
      </c>
      <c r="P457" s="16">
        <v>1673.4333333333334</v>
      </c>
      <c r="Q457" s="19">
        <v>0.9266666666666667</v>
      </c>
      <c r="R457" s="16">
        <v>431.67333333333335</v>
      </c>
      <c r="S457" s="16">
        <v>1555.6633333333332</v>
      </c>
      <c r="T457" s="20">
        <v>0.15666666666666665</v>
      </c>
      <c r="U457" s="19">
        <v>3.8433333333333333</v>
      </c>
      <c r="V457" s="16">
        <v>299.45666666666665</v>
      </c>
      <c r="W457" s="16"/>
      <c r="X457" s="16"/>
      <c r="Y457" s="20">
        <v>0.31666666666666665</v>
      </c>
      <c r="Z457" s="20">
        <v>1.2033333333333334</v>
      </c>
      <c r="AA457" s="20" t="s">
        <v>45</v>
      </c>
      <c r="AB457" s="20">
        <v>0.8066666666666666</v>
      </c>
      <c r="AC457" s="19"/>
    </row>
    <row r="458">
      <c r="A458" s="21">
        <f t="shared" si="2"/>
        <v>457</v>
      </c>
      <c r="B458" s="17" t="s">
        <v>497</v>
      </c>
      <c r="C458" s="18" t="s">
        <v>509</v>
      </c>
      <c r="D458" s="19" t="s">
        <v>1</v>
      </c>
      <c r="E458" s="16" t="s">
        <v>1</v>
      </c>
      <c r="F458" s="16" t="s">
        <v>1</v>
      </c>
      <c r="G458" s="19" t="s">
        <v>1</v>
      </c>
      <c r="H458" s="19" t="s">
        <v>1</v>
      </c>
      <c r="I458" s="16">
        <v>3.7543333333333333</v>
      </c>
      <c r="J458" s="19" t="s">
        <v>1</v>
      </c>
      <c r="K458" s="22" t="s">
        <v>44</v>
      </c>
      <c r="L458" s="19">
        <v>0.8266666666666667</v>
      </c>
      <c r="M458" s="16">
        <v>133.80666666666667</v>
      </c>
      <c r="N458" s="16">
        <v>10.23</v>
      </c>
      <c r="O458" s="20" t="s">
        <v>45</v>
      </c>
      <c r="P458" s="16">
        <v>85.37</v>
      </c>
      <c r="Q458" s="19" t="s">
        <v>45</v>
      </c>
      <c r="R458" s="16">
        <v>51.14</v>
      </c>
      <c r="S458" s="16">
        <v>140.02666666666667</v>
      </c>
      <c r="T458" s="20">
        <v>0.02</v>
      </c>
      <c r="U458" s="19">
        <v>0.38</v>
      </c>
      <c r="V458" s="16" t="s">
        <v>45</v>
      </c>
      <c r="W458" s="16"/>
      <c r="X458" s="16"/>
      <c r="Y458" s="20">
        <v>0.04</v>
      </c>
      <c r="Z458" s="20">
        <v>0.26333333333333336</v>
      </c>
      <c r="AA458" s="20" t="s">
        <v>45</v>
      </c>
      <c r="AB458" s="20">
        <v>1.49</v>
      </c>
      <c r="AC458" s="19" t="s">
        <v>45</v>
      </c>
    </row>
    <row r="459">
      <c r="A459" s="21">
        <f t="shared" si="2"/>
        <v>458</v>
      </c>
      <c r="B459" s="17" t="s">
        <v>497</v>
      </c>
      <c r="C459" s="18" t="s">
        <v>510</v>
      </c>
      <c r="D459" s="19" t="s">
        <v>1</v>
      </c>
      <c r="E459" s="16" t="s">
        <v>1</v>
      </c>
      <c r="F459" s="16" t="s">
        <v>1</v>
      </c>
      <c r="G459" s="19" t="s">
        <v>1</v>
      </c>
      <c r="H459" s="19" t="s">
        <v>1</v>
      </c>
      <c r="I459" s="16">
        <v>10.49</v>
      </c>
      <c r="J459" s="19" t="s">
        <v>1</v>
      </c>
      <c r="K459" s="22" t="s">
        <v>44</v>
      </c>
      <c r="L459" s="19">
        <v>0.76</v>
      </c>
      <c r="M459" s="16">
        <v>122.58</v>
      </c>
      <c r="N459" s="16">
        <v>9.636666666666668</v>
      </c>
      <c r="O459" s="20" t="s">
        <v>45</v>
      </c>
      <c r="P459" s="16">
        <v>81.97666666666666</v>
      </c>
      <c r="Q459" s="19" t="s">
        <v>45</v>
      </c>
      <c r="R459" s="16">
        <v>63.76</v>
      </c>
      <c r="S459" s="16">
        <v>133.19</v>
      </c>
      <c r="T459" s="20">
        <v>0.02</v>
      </c>
      <c r="U459" s="19">
        <v>0.38</v>
      </c>
      <c r="V459" s="16">
        <v>20.903333333333332</v>
      </c>
      <c r="W459" s="16"/>
      <c r="X459" s="16"/>
      <c r="Y459" s="20">
        <v>0.04</v>
      </c>
      <c r="Z459" s="20">
        <v>0.24</v>
      </c>
      <c r="AA459" s="20" t="s">
        <v>45</v>
      </c>
      <c r="AB459" s="20">
        <v>1.52</v>
      </c>
      <c r="AC459" s="19" t="s">
        <v>45</v>
      </c>
    </row>
    <row r="460">
      <c r="A460" s="21">
        <f t="shared" si="2"/>
        <v>459</v>
      </c>
      <c r="B460" s="17" t="s">
        <v>497</v>
      </c>
      <c r="C460" s="18" t="s">
        <v>511</v>
      </c>
      <c r="D460" s="22">
        <v>2.7</v>
      </c>
      <c r="E460" s="28">
        <v>496.6502999999999</v>
      </c>
      <c r="F460" s="16">
        <v>2077.9848552</v>
      </c>
      <c r="G460" s="19">
        <v>25.42</v>
      </c>
      <c r="H460" s="22">
        <v>26.903333333333336</v>
      </c>
      <c r="I460" s="16">
        <v>85.25533333333333</v>
      </c>
      <c r="J460" s="19">
        <v>39.18</v>
      </c>
      <c r="K460" s="22" t="s">
        <v>44</v>
      </c>
      <c r="L460" s="22">
        <v>5.796666666666667</v>
      </c>
      <c r="M460" s="28">
        <v>890.2733333333332</v>
      </c>
      <c r="N460" s="28">
        <v>77.42666666666666</v>
      </c>
      <c r="O460" s="35" t="s">
        <v>45</v>
      </c>
      <c r="P460" s="28">
        <v>1242.2833333333335</v>
      </c>
      <c r="Q460" s="22">
        <v>0.5233333333333333</v>
      </c>
      <c r="R460" s="28">
        <v>323.2033333333333</v>
      </c>
      <c r="S460" s="28">
        <v>1131.6633333333334</v>
      </c>
      <c r="T460" s="35">
        <v>0.11</v>
      </c>
      <c r="U460" s="22">
        <v>2.7266666666666666</v>
      </c>
      <c r="V460" s="28">
        <v>361.0566666666667</v>
      </c>
      <c r="W460" s="28"/>
      <c r="X460" s="28"/>
      <c r="Y460" s="35">
        <v>0.24333333333333332</v>
      </c>
      <c r="Z460" s="35">
        <v>1.0266666666666666</v>
      </c>
      <c r="AA460" s="20" t="s">
        <v>45</v>
      </c>
      <c r="AB460" s="20" t="s">
        <v>45</v>
      </c>
      <c r="AC460" s="19" t="s">
        <v>1</v>
      </c>
    </row>
    <row r="461">
      <c r="A461" s="21">
        <f t="shared" si="2"/>
        <v>460</v>
      </c>
      <c r="B461" s="17" t="s">
        <v>497</v>
      </c>
      <c r="C461" s="18" t="s">
        <v>512</v>
      </c>
      <c r="D461" s="19">
        <v>81.87933333333334</v>
      </c>
      <c r="E461" s="16">
        <v>69.62147400000002</v>
      </c>
      <c r="F461" s="16">
        <v>291.2962472160001</v>
      </c>
      <c r="G461" s="19">
        <v>1.89486</v>
      </c>
      <c r="H461" s="19">
        <v>0.09900000000000002</v>
      </c>
      <c r="I461" s="16">
        <v>1.85166</v>
      </c>
      <c r="J461" s="19">
        <v>15.67447333333333</v>
      </c>
      <c r="K461" s="19" t="s">
        <v>44</v>
      </c>
      <c r="L461" s="19">
        <v>0.4523333333333333</v>
      </c>
      <c r="M461" s="16">
        <v>71.528</v>
      </c>
      <c r="N461" s="16">
        <v>6.2316666666666665</v>
      </c>
      <c r="O461" s="20">
        <v>0.01833333333333333</v>
      </c>
      <c r="P461" s="16">
        <v>62.81033333333334</v>
      </c>
      <c r="Q461" s="19" t="s">
        <v>45</v>
      </c>
      <c r="R461" s="16">
        <v>33.43066666666667</v>
      </c>
      <c r="S461" s="16">
        <v>94.48333333333333</v>
      </c>
      <c r="T461" s="20">
        <v>0.013</v>
      </c>
      <c r="U461" s="19">
        <v>0.26133333333333336</v>
      </c>
      <c r="V461" s="16" t="s">
        <v>45</v>
      </c>
      <c r="W461" s="16"/>
      <c r="X461" s="16"/>
      <c r="Y461" s="20">
        <v>0.075</v>
      </c>
      <c r="Z461" s="20">
        <v>0.10666666666666667</v>
      </c>
      <c r="AA461" s="20" t="s">
        <v>45</v>
      </c>
      <c r="AB461" s="20" t="s">
        <v>45</v>
      </c>
      <c r="AC461" s="19">
        <v>0.49</v>
      </c>
    </row>
    <row r="462">
      <c r="A462" s="21">
        <f t="shared" si="2"/>
        <v>461</v>
      </c>
      <c r="B462" s="17" t="s">
        <v>497</v>
      </c>
      <c r="C462" s="18" t="s">
        <v>513</v>
      </c>
      <c r="D462" s="19">
        <v>56.12466666666666</v>
      </c>
      <c r="E462" s="16">
        <v>264.27312799999993</v>
      </c>
      <c r="F462" s="16">
        <v>1105.7187675519997</v>
      </c>
      <c r="G462" s="19">
        <v>17.411020000000004</v>
      </c>
      <c r="H462" s="19">
        <v>20.180666666666667</v>
      </c>
      <c r="I462" s="16">
        <v>61.99633333333333</v>
      </c>
      <c r="J462" s="19">
        <v>3.240313333333333</v>
      </c>
      <c r="K462" s="22" t="s">
        <v>44</v>
      </c>
      <c r="L462" s="19">
        <v>3.043333333333333</v>
      </c>
      <c r="M462" s="16">
        <v>579.2533333333334</v>
      </c>
      <c r="N462" s="16">
        <v>6.883666666666667</v>
      </c>
      <c r="O462" s="20">
        <v>0.015666666666666666</v>
      </c>
      <c r="P462" s="16">
        <v>123.30966666666667</v>
      </c>
      <c r="Q462" s="19">
        <v>0.931</v>
      </c>
      <c r="R462" s="16">
        <v>31.226333333333333</v>
      </c>
      <c r="S462" s="16">
        <v>104.84666666666665</v>
      </c>
      <c r="T462" s="20" t="s">
        <v>45</v>
      </c>
      <c r="U462" s="19">
        <v>0.29233333333333333</v>
      </c>
      <c r="V462" s="16">
        <v>160.50666666666666</v>
      </c>
      <c r="W462" s="16"/>
      <c r="X462" s="16"/>
      <c r="Y462" s="20" t="s">
        <v>45</v>
      </c>
      <c r="Z462" s="20">
        <v>0.25133333333333335</v>
      </c>
      <c r="AA462" s="20" t="s">
        <v>45</v>
      </c>
      <c r="AB462" s="20" t="s">
        <v>45</v>
      </c>
      <c r="AC462" s="19" t="s">
        <v>45</v>
      </c>
    </row>
    <row r="463">
      <c r="A463" s="37">
        <f t="shared" si="2"/>
        <v>462</v>
      </c>
      <c r="B463" s="17" t="s">
        <v>497</v>
      </c>
      <c r="C463" s="41" t="s">
        <v>514</v>
      </c>
      <c r="D463" s="30">
        <v>47.11833333333334</v>
      </c>
      <c r="E463" s="16">
        <v>320.72181773325985</v>
      </c>
      <c r="F463" s="16">
        <v>1341.9000853959592</v>
      </c>
      <c r="G463" s="19">
        <v>21.21137371381124</v>
      </c>
      <c r="H463" s="30">
        <v>24.61</v>
      </c>
      <c r="I463" s="37">
        <v>76.29866666666668</v>
      </c>
      <c r="J463" s="19">
        <v>3.5729596195220865</v>
      </c>
      <c r="K463" s="36" t="s">
        <v>44</v>
      </c>
      <c r="L463" s="30">
        <v>3.4873333333333334</v>
      </c>
      <c r="M463" s="31">
        <v>695.9173333333333</v>
      </c>
      <c r="N463" s="31">
        <v>27.072666666666667</v>
      </c>
      <c r="O463" s="32">
        <v>0.02266666666666667</v>
      </c>
      <c r="P463" s="31">
        <v>402.5323333333333</v>
      </c>
      <c r="Q463" s="30">
        <v>0.219</v>
      </c>
      <c r="R463" s="31">
        <v>501.1656666666666</v>
      </c>
      <c r="S463" s="31">
        <v>119.97733333333332</v>
      </c>
      <c r="T463" s="32">
        <v>0.06866666666666667</v>
      </c>
      <c r="U463" s="30">
        <v>2.6820000000000004</v>
      </c>
      <c r="V463" s="37">
        <v>111.33333333333333</v>
      </c>
      <c r="W463" s="37"/>
      <c r="X463" s="37"/>
      <c r="Y463" s="32">
        <v>0.03</v>
      </c>
      <c r="Z463" s="32">
        <v>0.3233333333333333</v>
      </c>
      <c r="AA463" s="32" t="s">
        <v>45</v>
      </c>
      <c r="AB463" s="32" t="s">
        <v>45</v>
      </c>
      <c r="AC463" s="30"/>
    </row>
    <row r="464">
      <c r="A464" s="37">
        <f t="shared" si="2"/>
        <v>463</v>
      </c>
      <c r="B464" s="17" t="s">
        <v>497</v>
      </c>
      <c r="C464" s="29" t="s">
        <v>515</v>
      </c>
      <c r="D464" s="30">
        <v>45.33833333333333</v>
      </c>
      <c r="E464" s="16">
        <v>329.8707184208871</v>
      </c>
      <c r="F464" s="16">
        <v>1380.1790858729917</v>
      </c>
      <c r="G464" s="19">
        <v>22.64900040626526</v>
      </c>
      <c r="H464" s="30">
        <v>25.183000000000003</v>
      </c>
      <c r="I464" s="31">
        <v>79.579</v>
      </c>
      <c r="J464" s="19">
        <v>3.0493329270680736</v>
      </c>
      <c r="K464" s="36" t="s">
        <v>44</v>
      </c>
      <c r="L464" s="30">
        <v>3.780333333333333</v>
      </c>
      <c r="M464" s="31">
        <v>875.0393333333333</v>
      </c>
      <c r="N464" s="31">
        <v>23.573666666666668</v>
      </c>
      <c r="O464" s="32">
        <v>0.028333333333333335</v>
      </c>
      <c r="P464" s="31">
        <v>469.9983333333333</v>
      </c>
      <c r="Q464" s="30">
        <v>0.306</v>
      </c>
      <c r="R464" s="31">
        <v>581.357</v>
      </c>
      <c r="S464" s="31">
        <v>61.89433333333333</v>
      </c>
      <c r="T464" s="32">
        <v>0.08266666666666667</v>
      </c>
      <c r="U464" s="30">
        <v>3.5220000000000002</v>
      </c>
      <c r="V464" s="31">
        <v>109.0</v>
      </c>
      <c r="W464" s="31"/>
      <c r="X464" s="31"/>
      <c r="Y464" s="32" t="s">
        <v>45</v>
      </c>
      <c r="Z464" s="32">
        <v>0.2</v>
      </c>
      <c r="AA464" s="32" t="s">
        <v>45</v>
      </c>
      <c r="AB464" s="32" t="s">
        <v>45</v>
      </c>
      <c r="AC464" s="36"/>
    </row>
    <row r="465">
      <c r="A465" s="21">
        <f t="shared" si="2"/>
        <v>464</v>
      </c>
      <c r="B465" s="17" t="s">
        <v>497</v>
      </c>
      <c r="C465" s="18" t="s">
        <v>516</v>
      </c>
      <c r="D465" s="19">
        <v>21.246666666666666</v>
      </c>
      <c r="E465" s="16">
        <v>452.9637553333333</v>
      </c>
      <c r="F465" s="16">
        <v>1895.2003523146668</v>
      </c>
      <c r="G465" s="19">
        <v>35.55361333333333</v>
      </c>
      <c r="H465" s="19">
        <v>33.529333333333334</v>
      </c>
      <c r="I465" s="16">
        <v>105.844</v>
      </c>
      <c r="J465" s="19">
        <v>1.6607199999999995</v>
      </c>
      <c r="K465" s="22" t="s">
        <v>44</v>
      </c>
      <c r="L465" s="19">
        <v>8.009666666666666</v>
      </c>
      <c r="M465" s="16">
        <v>991.9676666666668</v>
      </c>
      <c r="N465" s="16">
        <v>33.367333333333335</v>
      </c>
      <c r="O465" s="20">
        <v>0.04833333333333334</v>
      </c>
      <c r="P465" s="16">
        <v>744.6233333333333</v>
      </c>
      <c r="Q465" s="19">
        <v>0.5323333333333333</v>
      </c>
      <c r="R465" s="16">
        <v>1844.0810000000001</v>
      </c>
      <c r="S465" s="16">
        <v>96.23700000000001</v>
      </c>
      <c r="T465" s="20">
        <v>0.16866666666666666</v>
      </c>
      <c r="U465" s="19">
        <v>4.358666666666667</v>
      </c>
      <c r="V465" s="16">
        <v>66.15333333333332</v>
      </c>
      <c r="W465" s="16"/>
      <c r="X465" s="16"/>
      <c r="Y465" s="20" t="s">
        <v>45</v>
      </c>
      <c r="Z465" s="20">
        <v>0.44166666666666665</v>
      </c>
      <c r="AA465" s="20">
        <v>0.2333333333333333</v>
      </c>
      <c r="AB465" s="20" t="s">
        <v>45</v>
      </c>
      <c r="AC465" s="19" t="s">
        <v>45</v>
      </c>
    </row>
    <row r="466">
      <c r="A466" s="21">
        <f t="shared" si="2"/>
        <v>465</v>
      </c>
      <c r="B466" s="17" t="s">
        <v>497</v>
      </c>
      <c r="C466" s="18" t="s">
        <v>517</v>
      </c>
      <c r="D466" s="19">
        <v>54.42133333333334</v>
      </c>
      <c r="E466" s="16">
        <v>303.07980333333325</v>
      </c>
      <c r="F466" s="16">
        <v>1268.0858971466664</v>
      </c>
      <c r="G466" s="19">
        <v>9.357333333333333</v>
      </c>
      <c r="H466" s="19">
        <v>27.435333333333332</v>
      </c>
      <c r="I466" s="16">
        <v>82.15666666666667</v>
      </c>
      <c r="J466" s="19">
        <v>5.67633333333333</v>
      </c>
      <c r="K466" s="22" t="s">
        <v>44</v>
      </c>
      <c r="L466" s="19">
        <v>3.109666666666667</v>
      </c>
      <c r="M466" s="16">
        <v>323.2993333333333</v>
      </c>
      <c r="N466" s="16">
        <v>16.00166666666667</v>
      </c>
      <c r="O466" s="20">
        <v>0.012999999999999998</v>
      </c>
      <c r="P466" s="16">
        <v>577.9433333333334</v>
      </c>
      <c r="Q466" s="19">
        <v>0.26533333333333337</v>
      </c>
      <c r="R466" s="16">
        <v>780.426</v>
      </c>
      <c r="S466" s="16">
        <v>193.721</v>
      </c>
      <c r="T466" s="20">
        <v>0.04533333333333334</v>
      </c>
      <c r="U466" s="19">
        <v>1.3046666666666669</v>
      </c>
      <c r="V466" s="16">
        <v>57.31333333333333</v>
      </c>
      <c r="W466" s="16"/>
      <c r="X466" s="16"/>
      <c r="Y466" s="20" t="s">
        <v>45</v>
      </c>
      <c r="Z466" s="20">
        <v>0.2</v>
      </c>
      <c r="AA466" s="20" t="s">
        <v>45</v>
      </c>
      <c r="AB466" s="20" t="s">
        <v>45</v>
      </c>
      <c r="AC466" s="19" t="s">
        <v>45</v>
      </c>
    </row>
    <row r="467">
      <c r="A467" s="21">
        <f t="shared" si="2"/>
        <v>466</v>
      </c>
      <c r="B467" s="17" t="s">
        <v>497</v>
      </c>
      <c r="C467" s="18" t="s">
        <v>518</v>
      </c>
      <c r="D467" s="19">
        <v>72.215</v>
      </c>
      <c r="E467" s="16">
        <v>121.105954</v>
      </c>
      <c r="F467" s="16">
        <v>506.707311536</v>
      </c>
      <c r="G467" s="19">
        <v>5.78666</v>
      </c>
      <c r="H467" s="19">
        <v>2.8383333333333334</v>
      </c>
      <c r="I467" s="16">
        <v>12.069333333333333</v>
      </c>
      <c r="J467" s="19">
        <v>18.46200666666666</v>
      </c>
      <c r="K467" s="22" t="s">
        <v>44</v>
      </c>
      <c r="L467" s="19">
        <v>0.698</v>
      </c>
      <c r="M467" s="16">
        <v>730.9326666666666</v>
      </c>
      <c r="N467" s="16">
        <v>26.508666666666667</v>
      </c>
      <c r="O467" s="20">
        <v>0.023333333333333334</v>
      </c>
      <c r="P467" s="16">
        <v>448.4586666666667</v>
      </c>
      <c r="Q467" s="19">
        <v>0.14100000000000001</v>
      </c>
      <c r="R467" s="16">
        <v>412.46900000000005</v>
      </c>
      <c r="S467" s="16">
        <v>121.46166666666666</v>
      </c>
      <c r="T467" s="20">
        <v>0.014666666666666666</v>
      </c>
      <c r="U467" s="19">
        <v>2.6633333333333336</v>
      </c>
      <c r="V467" s="16">
        <v>272.6566666666667</v>
      </c>
      <c r="W467" s="16"/>
      <c r="X467" s="16"/>
      <c r="Y467" s="20">
        <v>0.22333333333333336</v>
      </c>
      <c r="Z467" s="20">
        <v>0.26666666666666666</v>
      </c>
      <c r="AA467" s="20">
        <v>0.21</v>
      </c>
      <c r="AB467" s="20">
        <v>2.6833333333333336</v>
      </c>
      <c r="AC467" s="19" t="s">
        <v>45</v>
      </c>
    </row>
    <row r="468">
      <c r="A468" s="21">
        <f t="shared" si="2"/>
        <v>467</v>
      </c>
      <c r="B468" s="17" t="s">
        <v>497</v>
      </c>
      <c r="C468" s="29" t="s">
        <v>519</v>
      </c>
      <c r="D468" s="30">
        <v>42.44433333333333</v>
      </c>
      <c r="E468" s="16">
        <v>359.88046240505474</v>
      </c>
      <c r="F468" s="16">
        <v>1505.7398547027492</v>
      </c>
      <c r="G468" s="19">
        <v>22.661760406494142</v>
      </c>
      <c r="H468" s="30">
        <v>29.106333333333335</v>
      </c>
      <c r="I468" s="31">
        <v>90.90233333333333</v>
      </c>
      <c r="J468" s="19">
        <v>1.8785729268391926</v>
      </c>
      <c r="K468" s="36" t="s">
        <v>44</v>
      </c>
      <c r="L468" s="30">
        <v>3.9090000000000003</v>
      </c>
      <c r="M468" s="31">
        <v>939.9933333333333</v>
      </c>
      <c r="N468" s="31">
        <v>28.273666666666667</v>
      </c>
      <c r="O468" s="32">
        <v>0.03233333333333333</v>
      </c>
      <c r="P468" s="31">
        <v>460.8386666666667</v>
      </c>
      <c r="Q468" s="30">
        <v>0.28</v>
      </c>
      <c r="R468" s="31">
        <v>579.774</v>
      </c>
      <c r="S468" s="31">
        <v>73.47166666666666</v>
      </c>
      <c r="T468" s="32">
        <v>0.09866666666666667</v>
      </c>
      <c r="U468" s="30">
        <v>3.4616666666666664</v>
      </c>
      <c r="V468" s="31">
        <v>122.66666666666667</v>
      </c>
      <c r="W468" s="31"/>
      <c r="X468" s="31"/>
      <c r="Y468" s="32" t="s">
        <v>45</v>
      </c>
      <c r="Z468" s="32">
        <v>0.22</v>
      </c>
      <c r="AA468" s="32" t="s">
        <v>45</v>
      </c>
      <c r="AB468" s="32" t="s">
        <v>45</v>
      </c>
      <c r="AC468" s="36"/>
    </row>
    <row r="469">
      <c r="A469" s="21">
        <f t="shared" si="2"/>
        <v>468</v>
      </c>
      <c r="B469" s="17" t="s">
        <v>497</v>
      </c>
      <c r="C469" s="18" t="s">
        <v>520</v>
      </c>
      <c r="D469" s="19">
        <v>62.46633333333333</v>
      </c>
      <c r="E469" s="16">
        <v>256.57814866666666</v>
      </c>
      <c r="F469" s="16">
        <v>1073.5229740213333</v>
      </c>
      <c r="G469" s="19">
        <v>9.629546666666666</v>
      </c>
      <c r="H469" s="19">
        <v>23.441000000000003</v>
      </c>
      <c r="I469" s="16">
        <v>73.669</v>
      </c>
      <c r="J469" s="19">
        <v>2.4324533333333336</v>
      </c>
      <c r="K469" s="22" t="s">
        <v>44</v>
      </c>
      <c r="L469" s="19">
        <v>2.0306666666666664</v>
      </c>
      <c r="M469" s="16">
        <v>259.46666666666664</v>
      </c>
      <c r="N469" s="16">
        <v>11.628333333333332</v>
      </c>
      <c r="O469" s="20">
        <v>0.015333333333333332</v>
      </c>
      <c r="P469" s="26">
        <v>447.88033333333334</v>
      </c>
      <c r="Q469" s="19">
        <v>0.115</v>
      </c>
      <c r="R469" s="16">
        <v>557.9246666666667</v>
      </c>
      <c r="S469" s="16">
        <v>93.06433333333332</v>
      </c>
      <c r="T469" s="20">
        <v>0.045</v>
      </c>
      <c r="U469" s="19">
        <v>1.277</v>
      </c>
      <c r="V469" s="16">
        <v>194.58666666666667</v>
      </c>
      <c r="W469" s="16"/>
      <c r="X469" s="16"/>
      <c r="Y469" s="20" t="s">
        <v>45</v>
      </c>
      <c r="Z469" s="20">
        <v>0.19066666666666668</v>
      </c>
      <c r="AA469" s="20" t="s">
        <v>45</v>
      </c>
      <c r="AB469" s="20" t="s">
        <v>45</v>
      </c>
      <c r="AC469" s="19" t="s">
        <v>45</v>
      </c>
    </row>
    <row r="470">
      <c r="A470" s="21">
        <f t="shared" si="2"/>
        <v>469</v>
      </c>
      <c r="B470" s="17" t="s">
        <v>497</v>
      </c>
      <c r="C470" s="18" t="s">
        <v>521</v>
      </c>
      <c r="D470" s="19">
        <v>73.57066666666667</v>
      </c>
      <c r="E470" s="16">
        <v>139.73177999999996</v>
      </c>
      <c r="F470" s="16">
        <v>584.6377675199999</v>
      </c>
      <c r="G470" s="19">
        <v>12.6005</v>
      </c>
      <c r="H470" s="19">
        <v>8.108666666666666</v>
      </c>
      <c r="I470" s="16">
        <v>48.70333333333334</v>
      </c>
      <c r="J470" s="19">
        <v>3.7861666666666673</v>
      </c>
      <c r="K470" s="22" t="s">
        <v>44</v>
      </c>
      <c r="L470" s="19">
        <v>1.934</v>
      </c>
      <c r="M470" s="16">
        <v>253.236</v>
      </c>
      <c r="N470" s="16">
        <v>11.808666666666667</v>
      </c>
      <c r="O470" s="20" t="s">
        <v>45</v>
      </c>
      <c r="P470" s="16">
        <v>161.51866666666666</v>
      </c>
      <c r="Q470" s="19">
        <v>0.1366666666666667</v>
      </c>
      <c r="R470" s="16">
        <v>282.579</v>
      </c>
      <c r="S470" s="16">
        <v>112.37833333333333</v>
      </c>
      <c r="T470" s="20" t="s">
        <v>45</v>
      </c>
      <c r="U470" s="27">
        <v>0.4603333333333333</v>
      </c>
      <c r="V470" s="16">
        <v>52.846666666666664</v>
      </c>
      <c r="W470" s="16"/>
      <c r="X470" s="16"/>
      <c r="Y470" s="20" t="s">
        <v>45</v>
      </c>
      <c r="Z470" s="20">
        <v>0.1466666666666667</v>
      </c>
      <c r="AA470" s="20" t="s">
        <v>45</v>
      </c>
      <c r="AB470" s="20" t="s">
        <v>45</v>
      </c>
      <c r="AC470" s="19" t="s">
        <v>45</v>
      </c>
    </row>
    <row r="471">
      <c r="A471" s="21">
        <f t="shared" si="2"/>
        <v>470</v>
      </c>
      <c r="B471" s="17" t="s">
        <v>522</v>
      </c>
      <c r="C471" s="18" t="s">
        <v>523</v>
      </c>
      <c r="D471" s="19">
        <v>93.50666666666666</v>
      </c>
      <c r="E471" s="16">
        <v>25.613333333333344</v>
      </c>
      <c r="F471" s="16">
        <v>107.16618666666672</v>
      </c>
      <c r="G471" s="19">
        <v>0.0</v>
      </c>
      <c r="H471" s="19">
        <v>0.0</v>
      </c>
      <c r="I471" s="16" t="s">
        <v>44</v>
      </c>
      <c r="J471" s="19">
        <v>6.4033333333333395</v>
      </c>
      <c r="K471" s="19" t="s">
        <v>44</v>
      </c>
      <c r="L471" s="19">
        <v>0.09</v>
      </c>
      <c r="M471" s="16">
        <v>1.2333333333333334</v>
      </c>
      <c r="N471" s="16" t="s">
        <v>45</v>
      </c>
      <c r="O471" s="20" t="s">
        <v>45</v>
      </c>
      <c r="P471" s="16">
        <v>8.973333333333334</v>
      </c>
      <c r="Q471" s="19">
        <v>0.67</v>
      </c>
      <c r="R471" s="16">
        <v>44.083333333333336</v>
      </c>
      <c r="S471" s="16">
        <v>13.026666666666666</v>
      </c>
      <c r="T471" s="20" t="s">
        <v>45</v>
      </c>
      <c r="U471" s="19" t="s">
        <v>45</v>
      </c>
      <c r="V471" s="16" t="s">
        <v>44</v>
      </c>
      <c r="W471" s="16"/>
      <c r="X471" s="16"/>
      <c r="Y471" s="20"/>
      <c r="Z471" s="20"/>
      <c r="AA471" s="20"/>
      <c r="AB471" s="20"/>
      <c r="AC471" s="19"/>
    </row>
    <row r="472">
      <c r="A472" s="21">
        <f t="shared" si="2"/>
        <v>471</v>
      </c>
      <c r="B472" s="17" t="s">
        <v>522</v>
      </c>
      <c r="C472" s="18" t="s">
        <v>524</v>
      </c>
      <c r="D472" s="27">
        <v>97.372</v>
      </c>
      <c r="E472" s="16">
        <v>9.070868599613517</v>
      </c>
      <c r="F472" s="16">
        <v>37.95251422078296</v>
      </c>
      <c r="G472" s="19">
        <v>0.7125</v>
      </c>
      <c r="H472" s="19">
        <v>0.06933333333333334</v>
      </c>
      <c r="I472" s="16" t="s">
        <v>44</v>
      </c>
      <c r="J472" s="19">
        <v>1.478666666666667</v>
      </c>
      <c r="K472" s="19" t="s">
        <v>44</v>
      </c>
      <c r="L472" s="19">
        <v>0.3675</v>
      </c>
      <c r="M472" s="26">
        <v>3.159333333333333</v>
      </c>
      <c r="N472" s="26">
        <v>9.661666666666667</v>
      </c>
      <c r="O472" s="20">
        <v>0.03766666666666666</v>
      </c>
      <c r="P472" s="26">
        <v>9.495333333333333</v>
      </c>
      <c r="Q472" s="27" t="s">
        <v>45</v>
      </c>
      <c r="R472" s="26">
        <v>1.0273333333333334</v>
      </c>
      <c r="S472" s="26">
        <v>155.70400000000004</v>
      </c>
      <c r="T472" s="24">
        <v>0.006000000000000001</v>
      </c>
      <c r="U472" s="27" t="s">
        <v>45</v>
      </c>
      <c r="V472" s="16" t="s">
        <v>44</v>
      </c>
      <c r="W472" s="16"/>
      <c r="X472" s="16"/>
      <c r="Y472" s="20"/>
      <c r="Z472" s="20"/>
      <c r="AA472" s="20"/>
      <c r="AB472" s="20"/>
      <c r="AC472" s="19"/>
    </row>
    <row r="473">
      <c r="A473" s="21">
        <f t="shared" si="2"/>
        <v>472</v>
      </c>
      <c r="B473" s="17" t="s">
        <v>522</v>
      </c>
      <c r="C473" s="49" t="s">
        <v>525</v>
      </c>
      <c r="D473" s="19"/>
      <c r="E473" s="16">
        <v>215.6616</v>
      </c>
      <c r="F473" s="16">
        <v>902.3281344</v>
      </c>
      <c r="G473" s="19"/>
      <c r="H473" s="19"/>
      <c r="I473" s="16" t="s">
        <v>44</v>
      </c>
      <c r="J473" s="19"/>
      <c r="K473" s="19" t="s">
        <v>44</v>
      </c>
      <c r="L473" s="19"/>
      <c r="M473" s="16" t="s">
        <v>45</v>
      </c>
      <c r="N473" s="16" t="s">
        <v>45</v>
      </c>
      <c r="O473" s="20" t="s">
        <v>45</v>
      </c>
      <c r="P473" s="16" t="s">
        <v>45</v>
      </c>
      <c r="Q473" s="19" t="s">
        <v>45</v>
      </c>
      <c r="R473" s="16">
        <v>3.145666666666667</v>
      </c>
      <c r="S473" s="16" t="s">
        <v>45</v>
      </c>
      <c r="T473" s="20">
        <v>0.063</v>
      </c>
      <c r="U473" s="19" t="s">
        <v>45</v>
      </c>
      <c r="V473" s="16" t="s">
        <v>44</v>
      </c>
      <c r="W473" s="16"/>
      <c r="X473" s="16"/>
      <c r="Y473" s="20" t="s">
        <v>45</v>
      </c>
      <c r="Z473" s="20" t="s">
        <v>45</v>
      </c>
      <c r="AA473" s="20" t="s">
        <v>45</v>
      </c>
      <c r="AB473" s="20" t="s">
        <v>45</v>
      </c>
      <c r="AC473" s="19"/>
    </row>
    <row r="474">
      <c r="A474" s="21">
        <f t="shared" si="2"/>
        <v>473</v>
      </c>
      <c r="B474" s="17" t="s">
        <v>522</v>
      </c>
      <c r="C474" s="18" t="s">
        <v>526</v>
      </c>
      <c r="D474" s="19">
        <v>81.72766666666666</v>
      </c>
      <c r="E474" s="16">
        <v>65.34359826898573</v>
      </c>
      <c r="F474" s="16">
        <v>273.3976151574363</v>
      </c>
      <c r="G474" s="19" t="s">
        <v>45</v>
      </c>
      <c r="H474" s="19" t="s">
        <v>45</v>
      </c>
      <c r="I474" s="16" t="s">
        <v>44</v>
      </c>
      <c r="J474" s="19">
        <v>18.151000000000003</v>
      </c>
      <c r="K474" s="19">
        <v>0.13633333333333333</v>
      </c>
      <c r="L474" s="19">
        <v>0.12133333333333333</v>
      </c>
      <c r="M474" s="16">
        <v>9.083</v>
      </c>
      <c r="N474" s="16">
        <v>11.973999999999998</v>
      </c>
      <c r="O474" s="20">
        <v>0.206</v>
      </c>
      <c r="P474" s="16">
        <v>4.778666666666666</v>
      </c>
      <c r="Q474" s="19">
        <v>0.7526666666666667</v>
      </c>
      <c r="R474" s="16" t="s">
        <v>45</v>
      </c>
      <c r="S474" s="16">
        <v>17.973</v>
      </c>
      <c r="T474" s="20">
        <v>0.007</v>
      </c>
      <c r="U474" s="19">
        <v>0.050666666666666665</v>
      </c>
      <c r="V474" s="16" t="s">
        <v>44</v>
      </c>
      <c r="W474" s="16"/>
      <c r="X474" s="16"/>
      <c r="Y474" s="20" t="s">
        <v>45</v>
      </c>
      <c r="Z474" s="20" t="s">
        <v>45</v>
      </c>
      <c r="AA474" s="20">
        <v>0.03</v>
      </c>
      <c r="AB474" s="20" t="s">
        <v>45</v>
      </c>
      <c r="AC474" s="19">
        <v>2.779666</v>
      </c>
    </row>
    <row r="475">
      <c r="A475" s="21">
        <f t="shared" si="2"/>
        <v>474</v>
      </c>
      <c r="B475" s="17" t="s">
        <v>522</v>
      </c>
      <c r="C475" s="49" t="s">
        <v>527</v>
      </c>
      <c r="D475" s="27">
        <v>92.38</v>
      </c>
      <c r="E475" s="16">
        <v>40.72018855062866</v>
      </c>
      <c r="F475" s="16">
        <v>170.37326889583034</v>
      </c>
      <c r="G475" s="19">
        <v>0.5625</v>
      </c>
      <c r="H475" s="19" t="s">
        <v>45</v>
      </c>
      <c r="I475" s="16" t="s">
        <v>44</v>
      </c>
      <c r="J475" s="19">
        <v>3.3175</v>
      </c>
      <c r="K475" s="19" t="s">
        <v>44</v>
      </c>
      <c r="L475" s="27">
        <v>0.12</v>
      </c>
      <c r="M475" s="26">
        <v>4.985</v>
      </c>
      <c r="N475" s="26">
        <v>6.743666666666666</v>
      </c>
      <c r="O475" s="24">
        <v>0.005333333333333333</v>
      </c>
      <c r="P475" s="26">
        <v>19.002666666666666</v>
      </c>
      <c r="Q475" s="27" t="s">
        <v>45</v>
      </c>
      <c r="R475" s="26">
        <v>4.230333333333333</v>
      </c>
      <c r="S475" s="26">
        <v>29.46666666666667</v>
      </c>
      <c r="T475" s="24" t="s">
        <v>45</v>
      </c>
      <c r="U475" s="19" t="s">
        <v>45</v>
      </c>
      <c r="V475" s="16" t="s">
        <v>44</v>
      </c>
      <c r="W475" s="16"/>
      <c r="X475" s="16"/>
      <c r="Y475" s="20" t="s">
        <v>45</v>
      </c>
      <c r="Z475" s="20" t="s">
        <v>45</v>
      </c>
      <c r="AA475" s="20">
        <v>0.14333333333333334</v>
      </c>
      <c r="AB475" s="24">
        <v>2.9166666666666665</v>
      </c>
      <c r="AC475" s="19" t="s">
        <v>45</v>
      </c>
    </row>
    <row r="476">
      <c r="A476" s="21">
        <f t="shared" si="2"/>
        <v>475</v>
      </c>
      <c r="B476" s="17" t="s">
        <v>522</v>
      </c>
      <c r="C476" s="42" t="s">
        <v>528</v>
      </c>
      <c r="D476" s="27">
        <v>99.60866666666668</v>
      </c>
      <c r="E476" s="16">
        <v>1.3970599738756386</v>
      </c>
      <c r="F476" s="16">
        <v>5.845298930695672</v>
      </c>
      <c r="G476" s="19">
        <v>0.0</v>
      </c>
      <c r="H476" s="19">
        <v>0.0</v>
      </c>
      <c r="I476" s="16" t="s">
        <v>44</v>
      </c>
      <c r="J476" s="19">
        <v>0.3913333333333213</v>
      </c>
      <c r="K476" s="19" t="s">
        <v>44</v>
      </c>
      <c r="L476" s="27">
        <v>0.0</v>
      </c>
      <c r="M476" s="26">
        <v>1.931</v>
      </c>
      <c r="N476" s="26">
        <v>0.8809999999999999</v>
      </c>
      <c r="O476" s="20">
        <v>0.006333333333333334</v>
      </c>
      <c r="P476" s="26">
        <v>0.651</v>
      </c>
      <c r="Q476" s="27" t="s">
        <v>45</v>
      </c>
      <c r="R476" s="26">
        <v>0.6253333333333334</v>
      </c>
      <c r="S476" s="26">
        <v>9.929</v>
      </c>
      <c r="T476" s="24">
        <v>0.006000000000000001</v>
      </c>
      <c r="U476" s="27" t="s">
        <v>45</v>
      </c>
      <c r="V476" s="16" t="s">
        <v>44</v>
      </c>
      <c r="W476" s="16"/>
      <c r="X476" s="16"/>
      <c r="Y476" s="24">
        <v>1.2333333333333334</v>
      </c>
      <c r="Z476" s="24">
        <v>0.22666666666666668</v>
      </c>
      <c r="AA476" s="20" t="s">
        <v>54</v>
      </c>
      <c r="AB476" s="20" t="s">
        <v>54</v>
      </c>
      <c r="AC476" s="19" t="s">
        <v>54</v>
      </c>
    </row>
    <row r="477">
      <c r="A477" s="21">
        <f t="shared" si="2"/>
        <v>476</v>
      </c>
      <c r="B477" s="17" t="s">
        <v>522</v>
      </c>
      <c r="C477" s="18" t="s">
        <v>529</v>
      </c>
      <c r="D477" s="19">
        <v>99.305</v>
      </c>
      <c r="E477" s="16">
        <v>2.730749951124143</v>
      </c>
      <c r="F477" s="16">
        <v>11.425457795503414</v>
      </c>
      <c r="G477" s="19">
        <v>0.0</v>
      </c>
      <c r="H477" s="19">
        <v>0.052</v>
      </c>
      <c r="I477" s="16" t="s">
        <v>44</v>
      </c>
      <c r="J477" s="19">
        <v>0.6429999999999931</v>
      </c>
      <c r="K477" s="19" t="s">
        <v>44</v>
      </c>
      <c r="L477" s="19">
        <v>0.0</v>
      </c>
      <c r="M477" s="16">
        <v>0.6446666666666666</v>
      </c>
      <c r="N477" s="16">
        <v>2.037</v>
      </c>
      <c r="O477" s="20">
        <v>0.274</v>
      </c>
      <c r="P477" s="16" t="s">
        <v>45</v>
      </c>
      <c r="Q477" s="19" t="s">
        <v>45</v>
      </c>
      <c r="R477" s="16" t="s">
        <v>45</v>
      </c>
      <c r="S477" s="16">
        <v>5.336333333333333</v>
      </c>
      <c r="T477" s="20" t="s">
        <v>45</v>
      </c>
      <c r="U477" s="19" t="s">
        <v>45</v>
      </c>
      <c r="V477" s="16" t="s">
        <v>44</v>
      </c>
      <c r="W477" s="16"/>
      <c r="X477" s="16"/>
      <c r="Y477" s="20">
        <v>0.8933333333333334</v>
      </c>
      <c r="Z477" s="20" t="s">
        <v>45</v>
      </c>
      <c r="AA477" s="20" t="s">
        <v>54</v>
      </c>
      <c r="AB477" s="20" t="s">
        <v>54</v>
      </c>
      <c r="AC477" s="19" t="s">
        <v>54</v>
      </c>
    </row>
    <row r="478">
      <c r="A478" s="21">
        <f t="shared" si="2"/>
        <v>477</v>
      </c>
      <c r="B478" s="17" t="s">
        <v>522</v>
      </c>
      <c r="C478" s="18" t="s">
        <v>530</v>
      </c>
      <c r="D478" s="19">
        <v>99.37033333333333</v>
      </c>
      <c r="E478" s="16">
        <v>2.24790995796521</v>
      </c>
      <c r="F478" s="16">
        <v>9.40525526412644</v>
      </c>
      <c r="G478" s="19">
        <v>0.0</v>
      </c>
      <c r="H478" s="19">
        <v>0.0</v>
      </c>
      <c r="I478" s="16" t="s">
        <v>44</v>
      </c>
      <c r="J478" s="19">
        <v>0.6296666666666653</v>
      </c>
      <c r="K478" s="19" t="s">
        <v>44</v>
      </c>
      <c r="L478" s="19">
        <v>0.0</v>
      </c>
      <c r="M478" s="16">
        <v>0.25233333333333335</v>
      </c>
      <c r="N478" s="16">
        <v>0.956</v>
      </c>
      <c r="O478" s="20">
        <v>0.08866666666666667</v>
      </c>
      <c r="P478" s="16">
        <v>1.5113333333333332</v>
      </c>
      <c r="Q478" s="19" t="s">
        <v>45</v>
      </c>
      <c r="R478" s="16" t="s">
        <v>45</v>
      </c>
      <c r="S478" s="16">
        <v>13.437666666666665</v>
      </c>
      <c r="T478" s="20" t="s">
        <v>45</v>
      </c>
      <c r="U478" s="19" t="s">
        <v>45</v>
      </c>
      <c r="V478" s="16" t="s">
        <v>44</v>
      </c>
      <c r="W478" s="16"/>
      <c r="X478" s="16"/>
      <c r="Y478" s="20">
        <v>3.1133333333333333</v>
      </c>
      <c r="Z478" s="20">
        <v>0.48333333333333334</v>
      </c>
      <c r="AA478" s="20" t="s">
        <v>54</v>
      </c>
      <c r="AB478" s="20" t="s">
        <v>54</v>
      </c>
      <c r="AC478" s="19" t="s">
        <v>54</v>
      </c>
    </row>
    <row r="479">
      <c r="A479" s="21">
        <f t="shared" si="2"/>
        <v>478</v>
      </c>
      <c r="B479" s="17" t="s">
        <v>522</v>
      </c>
      <c r="C479" s="18" t="s">
        <v>531</v>
      </c>
      <c r="D479" s="19">
        <v>94.252</v>
      </c>
      <c r="E479" s="16">
        <v>21.50859424050649</v>
      </c>
      <c r="F479" s="16">
        <v>89.99195830227916</v>
      </c>
      <c r="G479" s="19">
        <v>0.0</v>
      </c>
      <c r="H479" s="19">
        <v>0.0</v>
      </c>
      <c r="I479" s="16" t="s">
        <v>44</v>
      </c>
      <c r="J479" s="19">
        <v>5.284666666666672</v>
      </c>
      <c r="K479" s="19">
        <v>0.13033333333333333</v>
      </c>
      <c r="L479" s="19">
        <v>0.4633333333333334</v>
      </c>
      <c r="M479" s="26">
        <v>18.837333333333333</v>
      </c>
      <c r="N479" s="26">
        <v>5.158333333333334</v>
      </c>
      <c r="O479" s="24">
        <v>0.253</v>
      </c>
      <c r="P479" s="26">
        <v>3.755333333333333</v>
      </c>
      <c r="Q479" s="27" t="s">
        <v>45</v>
      </c>
      <c r="R479" s="26">
        <v>1.782333333333333</v>
      </c>
      <c r="S479" s="26">
        <v>161.65099999999998</v>
      </c>
      <c r="T479" s="24" t="s">
        <v>45</v>
      </c>
      <c r="U479" s="27" t="s">
        <v>45</v>
      </c>
      <c r="V479" s="16" t="s">
        <v>44</v>
      </c>
      <c r="W479" s="16"/>
      <c r="X479" s="16"/>
      <c r="Y479" s="20">
        <v>0.005</v>
      </c>
      <c r="Z479" s="20" t="s">
        <v>45</v>
      </c>
      <c r="AA479" s="20" t="s">
        <v>45</v>
      </c>
      <c r="AB479" s="20" t="s">
        <v>45</v>
      </c>
      <c r="AC479" s="19">
        <v>2.408666666666667</v>
      </c>
    </row>
    <row r="480">
      <c r="A480" s="21">
        <f t="shared" si="2"/>
        <v>479</v>
      </c>
      <c r="B480" s="17" t="s">
        <v>522</v>
      </c>
      <c r="C480" s="18" t="s">
        <v>532</v>
      </c>
      <c r="D480" s="19">
        <v>92.00666666666666</v>
      </c>
      <c r="E480" s="16">
        <v>30.7794</v>
      </c>
      <c r="F480" s="16">
        <v>128.7810096</v>
      </c>
      <c r="G480" s="19">
        <v>0.0</v>
      </c>
      <c r="H480" s="19">
        <v>0.0</v>
      </c>
      <c r="I480" s="16" t="s">
        <v>44</v>
      </c>
      <c r="J480" s="19">
        <v>7.953333333333339</v>
      </c>
      <c r="K480" s="19" t="s">
        <v>44</v>
      </c>
      <c r="L480" s="19">
        <v>0.04</v>
      </c>
      <c r="M480" s="16">
        <v>1.0753333333333335</v>
      </c>
      <c r="N480" s="16" t="s">
        <v>45</v>
      </c>
      <c r="O480" s="20" t="s">
        <v>45</v>
      </c>
      <c r="P480" s="16">
        <v>0.15166666666666664</v>
      </c>
      <c r="Q480" s="19" t="s">
        <v>45</v>
      </c>
      <c r="R480" s="16">
        <v>8.290333333333333</v>
      </c>
      <c r="S480" s="16">
        <v>1.5056666666666667</v>
      </c>
      <c r="T480" s="20" t="s">
        <v>45</v>
      </c>
      <c r="U480" s="19" t="s">
        <v>45</v>
      </c>
      <c r="V480" s="16" t="s">
        <v>44</v>
      </c>
      <c r="W480" s="16"/>
      <c r="X480" s="16"/>
      <c r="Y480" s="20"/>
      <c r="Z480" s="20"/>
      <c r="AA480" s="20"/>
      <c r="AB480" s="20"/>
      <c r="AC480" s="19"/>
    </row>
    <row r="481">
      <c r="A481" s="21">
        <f t="shared" si="2"/>
        <v>480</v>
      </c>
      <c r="B481" s="17" t="s">
        <v>522</v>
      </c>
      <c r="C481" s="18" t="s">
        <v>533</v>
      </c>
      <c r="D481" s="19">
        <v>91.27666666666666</v>
      </c>
      <c r="E481" s="16">
        <v>33.514200000000045</v>
      </c>
      <c r="F481" s="16">
        <v>140.2234128000002</v>
      </c>
      <c r="G481" s="19">
        <v>0.0</v>
      </c>
      <c r="H481" s="19">
        <v>0.0</v>
      </c>
      <c r="I481" s="16" t="s">
        <v>44</v>
      </c>
      <c r="J481" s="19">
        <v>8.66000000000001</v>
      </c>
      <c r="K481" s="19" t="s">
        <v>44</v>
      </c>
      <c r="L481" s="19">
        <v>0.06333333333333334</v>
      </c>
      <c r="M481" s="16">
        <v>1.3723333333333334</v>
      </c>
      <c r="N481" s="16" t="s">
        <v>45</v>
      </c>
      <c r="O481" s="20" t="s">
        <v>45</v>
      </c>
      <c r="P481" s="16">
        <v>16.677333333333333</v>
      </c>
      <c r="Q481" s="19" t="s">
        <v>45</v>
      </c>
      <c r="R481" s="16">
        <v>7.119333333333333</v>
      </c>
      <c r="S481" s="16">
        <v>0.905</v>
      </c>
      <c r="T481" s="20" t="s">
        <v>45</v>
      </c>
      <c r="U481" s="19" t="s">
        <v>45</v>
      </c>
      <c r="V481" s="16" t="s">
        <v>44</v>
      </c>
      <c r="W481" s="16"/>
      <c r="X481" s="16"/>
      <c r="Y481" s="20"/>
      <c r="Z481" s="20"/>
      <c r="AA481" s="20"/>
      <c r="AB481" s="20"/>
      <c r="AC481" s="19"/>
    </row>
    <row r="482">
      <c r="A482" s="21">
        <f t="shared" si="2"/>
        <v>481</v>
      </c>
      <c r="B482" s="17" t="s">
        <v>522</v>
      </c>
      <c r="C482" s="18" t="s">
        <v>534</v>
      </c>
      <c r="D482" s="19">
        <v>89.95666666666666</v>
      </c>
      <c r="E482" s="16">
        <v>38.7</v>
      </c>
      <c r="F482" s="16">
        <v>161.9208</v>
      </c>
      <c r="G482" s="19">
        <v>0.0</v>
      </c>
      <c r="H482" s="19">
        <v>0.0</v>
      </c>
      <c r="I482" s="16" t="s">
        <v>44</v>
      </c>
      <c r="J482" s="19">
        <v>10.0</v>
      </c>
      <c r="K482" s="19" t="s">
        <v>44</v>
      </c>
      <c r="L482" s="19">
        <v>0.043333333333333335</v>
      </c>
      <c r="M482" s="16">
        <v>1.4076666666666666</v>
      </c>
      <c r="N482" s="16" t="s">
        <v>45</v>
      </c>
      <c r="O482" s="20" t="s">
        <v>45</v>
      </c>
      <c r="P482" s="16" t="s">
        <v>45</v>
      </c>
      <c r="Q482" s="19" t="s">
        <v>45</v>
      </c>
      <c r="R482" s="16">
        <v>9.009666666666666</v>
      </c>
      <c r="S482" s="16">
        <v>1.3813333333333333</v>
      </c>
      <c r="T482" s="20" t="s">
        <v>45</v>
      </c>
      <c r="U482" s="19" t="s">
        <v>45</v>
      </c>
      <c r="V482" s="16" t="s">
        <v>44</v>
      </c>
      <c r="W482" s="16"/>
      <c r="X482" s="16"/>
      <c r="Y482" s="20"/>
      <c r="Z482" s="20"/>
      <c r="AA482" s="20"/>
      <c r="AB482" s="20"/>
      <c r="AC482" s="19"/>
    </row>
    <row r="483">
      <c r="A483" s="21">
        <f t="shared" si="2"/>
        <v>482</v>
      </c>
      <c r="B483" s="17" t="s">
        <v>522</v>
      </c>
      <c r="C483" s="18" t="s">
        <v>535</v>
      </c>
      <c r="D483" s="19">
        <v>88.17333333333333</v>
      </c>
      <c r="E483" s="16">
        <v>45.62730000000003</v>
      </c>
      <c r="F483" s="16">
        <v>190.90462320000012</v>
      </c>
      <c r="G483" s="19">
        <v>0.0</v>
      </c>
      <c r="H483" s="19">
        <v>0.0</v>
      </c>
      <c r="I483" s="16" t="s">
        <v>44</v>
      </c>
      <c r="J483" s="19">
        <v>11.79</v>
      </c>
      <c r="K483" s="19" t="s">
        <v>44</v>
      </c>
      <c r="L483" s="19">
        <v>0.036666666666666674</v>
      </c>
      <c r="M483" s="16">
        <v>2.344333333333333</v>
      </c>
      <c r="N483" s="16">
        <v>1.2076666666666667</v>
      </c>
      <c r="O483" s="20" t="s">
        <v>45</v>
      </c>
      <c r="P483" s="16">
        <v>1.4669999999999999</v>
      </c>
      <c r="Q483" s="19" t="s">
        <v>45</v>
      </c>
      <c r="R483" s="16">
        <v>9.271666666666667</v>
      </c>
      <c r="S483" s="16">
        <v>15.504333333333335</v>
      </c>
      <c r="T483" s="20" t="s">
        <v>45</v>
      </c>
      <c r="U483" s="19" t="s">
        <v>45</v>
      </c>
      <c r="V483" s="16" t="s">
        <v>44</v>
      </c>
      <c r="W483" s="16"/>
      <c r="X483" s="16"/>
      <c r="Y483" s="20"/>
      <c r="Z483" s="20"/>
      <c r="AA483" s="20"/>
      <c r="AB483" s="20"/>
      <c r="AC483" s="19"/>
    </row>
    <row r="484">
      <c r="A484" s="21">
        <f t="shared" si="2"/>
        <v>483</v>
      </c>
      <c r="B484" s="17" t="s">
        <v>522</v>
      </c>
      <c r="C484" s="18" t="s">
        <v>536</v>
      </c>
      <c r="D484" s="19">
        <v>89.69</v>
      </c>
      <c r="E484" s="16">
        <v>39.71910000000001</v>
      </c>
      <c r="F484" s="16">
        <v>166.18471440000005</v>
      </c>
      <c r="G484" s="19">
        <v>0.0</v>
      </c>
      <c r="H484" s="19">
        <v>0.0</v>
      </c>
      <c r="I484" s="16" t="s">
        <v>44</v>
      </c>
      <c r="J484" s="19">
        <v>10.263333333333335</v>
      </c>
      <c r="K484" s="19" t="s">
        <v>44</v>
      </c>
      <c r="L484" s="19">
        <v>0.04666666666666667</v>
      </c>
      <c r="M484" s="16">
        <v>1.7506666666666666</v>
      </c>
      <c r="N484" s="16">
        <v>0.531</v>
      </c>
      <c r="O484" s="20" t="s">
        <v>45</v>
      </c>
      <c r="P484" s="16" t="s">
        <v>45</v>
      </c>
      <c r="Q484" s="19" t="s">
        <v>45</v>
      </c>
      <c r="R484" s="16">
        <v>8.803333333333335</v>
      </c>
      <c r="S484" s="16">
        <v>4.269</v>
      </c>
      <c r="T484" s="20" t="s">
        <v>45</v>
      </c>
      <c r="U484" s="19" t="s">
        <v>45</v>
      </c>
      <c r="V484" s="16" t="s">
        <v>44</v>
      </c>
      <c r="W484" s="16"/>
      <c r="X484" s="16"/>
      <c r="Y484" s="20"/>
      <c r="Z484" s="20"/>
      <c r="AA484" s="20"/>
      <c r="AB484" s="20"/>
      <c r="AC484" s="19"/>
    </row>
    <row r="485">
      <c r="A485" s="37">
        <f t="shared" si="2"/>
        <v>484</v>
      </c>
      <c r="B485" s="47" t="s">
        <v>537</v>
      </c>
      <c r="C485" s="29" t="s">
        <v>538</v>
      </c>
      <c r="D485" s="30">
        <v>60.49166666666667</v>
      </c>
      <c r="E485" s="16">
        <v>268.00677218242487</v>
      </c>
      <c r="F485" s="16">
        <v>1121.3403348112656</v>
      </c>
      <c r="G485" s="19">
        <v>15.570833333333333</v>
      </c>
      <c r="H485" s="30">
        <v>22.007666666666665</v>
      </c>
      <c r="I485" s="31">
        <v>383.8253333333333</v>
      </c>
      <c r="J485" s="19">
        <v>0.43716666666666804</v>
      </c>
      <c r="K485" s="36" t="s">
        <v>44</v>
      </c>
      <c r="L485" s="30">
        <v>1.4926666666666666</v>
      </c>
      <c r="M485" s="31">
        <v>165.72733333333335</v>
      </c>
      <c r="N485" s="31">
        <v>14.267666666666669</v>
      </c>
      <c r="O485" s="32">
        <v>0.025666666666666667</v>
      </c>
      <c r="P485" s="31">
        <v>313.61133333333333</v>
      </c>
      <c r="Q485" s="30">
        <v>1.3696666666666666</v>
      </c>
      <c r="R485" s="31">
        <v>216.05100000000002</v>
      </c>
      <c r="S485" s="31">
        <v>126.931</v>
      </c>
      <c r="T485" s="32">
        <v>0.03166666666666667</v>
      </c>
      <c r="U485" s="30">
        <v>1.3606666666666667</v>
      </c>
      <c r="V485" s="31">
        <v>58.75333333333333</v>
      </c>
      <c r="W485" s="31"/>
      <c r="X485" s="31"/>
      <c r="Y485" s="32">
        <v>0.03</v>
      </c>
      <c r="Z485" s="32">
        <v>0.24333333333333332</v>
      </c>
      <c r="AA485" s="32" t="s">
        <v>45</v>
      </c>
      <c r="AB485" s="32" t="s">
        <v>45</v>
      </c>
      <c r="AC485" s="30" t="s">
        <v>45</v>
      </c>
    </row>
    <row r="486">
      <c r="A486" s="21">
        <f t="shared" si="2"/>
        <v>485</v>
      </c>
      <c r="B486" s="47" t="s">
        <v>537</v>
      </c>
      <c r="C486" s="18" t="s">
        <v>539</v>
      </c>
      <c r="D486" s="19">
        <v>71.67</v>
      </c>
      <c r="E486" s="16">
        <v>176.89389999999997</v>
      </c>
      <c r="F486" s="16">
        <v>740.1240776</v>
      </c>
      <c r="G486" s="19">
        <v>13.6875</v>
      </c>
      <c r="H486" s="19">
        <v>12.68</v>
      </c>
      <c r="I486" s="16">
        <v>568.0</v>
      </c>
      <c r="J486" s="19">
        <v>0.7724999999999986</v>
      </c>
      <c r="K486" s="19" t="s">
        <v>44</v>
      </c>
      <c r="L486" s="19">
        <v>1.19</v>
      </c>
      <c r="M486" s="16">
        <v>78.72933333333333</v>
      </c>
      <c r="N486" s="16">
        <v>11.063</v>
      </c>
      <c r="O486" s="20" t="s">
        <v>45</v>
      </c>
      <c r="P486" s="16">
        <v>279.4436666666667</v>
      </c>
      <c r="Q486" s="19">
        <v>3.3486666666666665</v>
      </c>
      <c r="R486" s="16">
        <v>128.987</v>
      </c>
      <c r="S486" s="16">
        <v>78.72933333333333</v>
      </c>
      <c r="T486" s="20">
        <v>0.035333333333333335</v>
      </c>
      <c r="U486" s="19">
        <v>2.054333333333333</v>
      </c>
      <c r="V486" s="16">
        <v>305.17333333333335</v>
      </c>
      <c r="W486" s="16"/>
      <c r="X486" s="16"/>
      <c r="Y486" s="20">
        <v>0.11</v>
      </c>
      <c r="Z486" s="20">
        <v>0.12333333333333334</v>
      </c>
      <c r="AA486" s="20" t="s">
        <v>45</v>
      </c>
      <c r="AB486" s="20">
        <v>0.9666666666666667</v>
      </c>
      <c r="AC486" s="19" t="s">
        <v>54</v>
      </c>
    </row>
    <row r="487">
      <c r="A487" s="21">
        <f t="shared" si="2"/>
        <v>486</v>
      </c>
      <c r="B487" s="47" t="s">
        <v>537</v>
      </c>
      <c r="C487" s="18" t="s">
        <v>540</v>
      </c>
      <c r="D487" s="19">
        <v>85.22766666666666</v>
      </c>
      <c r="E487" s="16">
        <v>59.43569666666667</v>
      </c>
      <c r="F487" s="16">
        <v>248.67895485333338</v>
      </c>
      <c r="G487" s="19">
        <v>13.447916666666668</v>
      </c>
      <c r="H487" s="19">
        <v>0.08900000000000001</v>
      </c>
      <c r="I487" s="16" t="s">
        <v>44</v>
      </c>
      <c r="J487" s="19">
        <v>0.0</v>
      </c>
      <c r="K487" s="19" t="s">
        <v>44</v>
      </c>
      <c r="L487" s="19">
        <v>0.6683333333333334</v>
      </c>
      <c r="M487" s="16">
        <v>6.231999999999999</v>
      </c>
      <c r="N487" s="16">
        <v>11.007</v>
      </c>
      <c r="O487" s="20" t="s">
        <v>45</v>
      </c>
      <c r="P487" s="16">
        <v>15.427666666666667</v>
      </c>
      <c r="Q487" s="19">
        <v>0.07866666666666666</v>
      </c>
      <c r="R487" s="16">
        <v>180.5376666666667</v>
      </c>
      <c r="S487" s="16">
        <v>145.87033333333332</v>
      </c>
      <c r="T487" s="20">
        <v>0.028666666666666663</v>
      </c>
      <c r="U487" s="19" t="s">
        <v>45</v>
      </c>
      <c r="V487" s="16" t="s">
        <v>44</v>
      </c>
      <c r="W487" s="16"/>
      <c r="X487" s="16"/>
      <c r="Y487" s="20" t="s">
        <v>45</v>
      </c>
      <c r="Z487" s="20">
        <v>0.08</v>
      </c>
      <c r="AA487" s="20" t="s">
        <v>45</v>
      </c>
      <c r="AB487" s="20" t="s">
        <v>45</v>
      </c>
      <c r="AC487" s="19" t="s">
        <v>54</v>
      </c>
    </row>
    <row r="488">
      <c r="A488" s="21">
        <f t="shared" si="2"/>
        <v>487</v>
      </c>
      <c r="B488" s="47" t="s">
        <v>537</v>
      </c>
      <c r="C488" s="18" t="s">
        <v>541</v>
      </c>
      <c r="D488" s="19">
        <v>50.02266666666666</v>
      </c>
      <c r="E488" s="16">
        <v>352.67334000000005</v>
      </c>
      <c r="F488" s="16">
        <v>1475.5852545600003</v>
      </c>
      <c r="G488" s="19">
        <v>15.9</v>
      </c>
      <c r="H488" s="19">
        <v>30.777</v>
      </c>
      <c r="I488" s="16">
        <v>1272.372</v>
      </c>
      <c r="J488" s="19">
        <v>1.5600000000000065</v>
      </c>
      <c r="K488" s="19" t="s">
        <v>44</v>
      </c>
      <c r="L488" s="19">
        <v>1.7403333333333333</v>
      </c>
      <c r="M488" s="16">
        <v>114.431</v>
      </c>
      <c r="N488" s="16">
        <v>9.367333333333333</v>
      </c>
      <c r="O488" s="20">
        <v>0.05933333333333333</v>
      </c>
      <c r="P488" s="16">
        <v>385.747</v>
      </c>
      <c r="Q488" s="19">
        <v>2.9233333333333333</v>
      </c>
      <c r="R488" s="16">
        <v>44.90866666666667</v>
      </c>
      <c r="S488" s="16">
        <v>87.37733333333334</v>
      </c>
      <c r="T488" s="20" t="s">
        <v>45</v>
      </c>
      <c r="U488" s="19">
        <v>2.8736666666666664</v>
      </c>
      <c r="V488" s="16">
        <v>148.48</v>
      </c>
      <c r="W488" s="16"/>
      <c r="X488" s="16"/>
      <c r="Y488" s="20">
        <v>0.18</v>
      </c>
      <c r="Z488" s="20">
        <v>0.21666666666666667</v>
      </c>
      <c r="AA488" s="20" t="s">
        <v>45</v>
      </c>
      <c r="AB488" s="20" t="s">
        <v>45</v>
      </c>
      <c r="AC488" s="19" t="s">
        <v>54</v>
      </c>
    </row>
    <row r="489">
      <c r="A489" s="21">
        <f t="shared" si="2"/>
        <v>488</v>
      </c>
      <c r="B489" s="47" t="s">
        <v>537</v>
      </c>
      <c r="C489" s="18" t="s">
        <v>542</v>
      </c>
      <c r="D489" s="19">
        <v>75.76566666666666</v>
      </c>
      <c r="E489" s="16">
        <v>145.70017</v>
      </c>
      <c r="F489" s="16">
        <v>609.6095112800001</v>
      </c>
      <c r="G489" s="19">
        <v>13.29375</v>
      </c>
      <c r="H489" s="19">
        <v>9.476333333333333</v>
      </c>
      <c r="I489" s="16">
        <v>396.5716666666667</v>
      </c>
      <c r="J489" s="19">
        <v>0.6149166666666736</v>
      </c>
      <c r="K489" s="19" t="s">
        <v>44</v>
      </c>
      <c r="L489" s="19">
        <v>0.8493333333333334</v>
      </c>
      <c r="M489" s="16">
        <v>49.218333333333334</v>
      </c>
      <c r="N489" s="16">
        <v>11.244333333333335</v>
      </c>
      <c r="O489" s="20">
        <v>0.02366666666666667</v>
      </c>
      <c r="P489" s="16">
        <v>184.1903333333333</v>
      </c>
      <c r="Q489" s="19">
        <v>1.5153333333333332</v>
      </c>
      <c r="R489" s="16">
        <v>145.90099999999998</v>
      </c>
      <c r="S489" s="16">
        <v>138.897</v>
      </c>
      <c r="T489" s="20">
        <v>0.03966666666666666</v>
      </c>
      <c r="U489" s="19">
        <v>1.236</v>
      </c>
      <c r="V489" s="16">
        <v>32.44</v>
      </c>
      <c r="W489" s="16"/>
      <c r="X489" s="16"/>
      <c r="Y489" s="20">
        <v>0.07666666666666667</v>
      </c>
      <c r="Z489" s="20">
        <v>0.3</v>
      </c>
      <c r="AA489" s="20" t="s">
        <v>45</v>
      </c>
      <c r="AB489" s="20" t="s">
        <v>45</v>
      </c>
      <c r="AC489" s="19" t="s">
        <v>54</v>
      </c>
    </row>
    <row r="490">
      <c r="A490" s="21">
        <f t="shared" si="2"/>
        <v>489</v>
      </c>
      <c r="B490" s="47" t="s">
        <v>537</v>
      </c>
      <c r="C490" s="18" t="s">
        <v>543</v>
      </c>
      <c r="D490" s="19">
        <v>75.6</v>
      </c>
      <c r="E490" s="16">
        <v>143.11173333333335</v>
      </c>
      <c r="F490" s="16">
        <v>598.7794922666666</v>
      </c>
      <c r="G490" s="19">
        <v>13.03</v>
      </c>
      <c r="H490" s="19">
        <v>8.9</v>
      </c>
      <c r="I490" s="16">
        <v>355.94</v>
      </c>
      <c r="J490" s="19">
        <v>1.6366666666666725</v>
      </c>
      <c r="K490" s="19" t="s">
        <v>44</v>
      </c>
      <c r="L490" s="19">
        <v>0.8333333333333334</v>
      </c>
      <c r="M490" s="16">
        <v>42.02333333333333</v>
      </c>
      <c r="N490" s="16">
        <v>12.66</v>
      </c>
      <c r="O490" s="20" t="s">
        <v>45</v>
      </c>
      <c r="P490" s="16">
        <v>164.35</v>
      </c>
      <c r="Q490" s="19">
        <v>1.5633333333333335</v>
      </c>
      <c r="R490" s="16">
        <v>167.91</v>
      </c>
      <c r="S490" s="16">
        <v>150.0</v>
      </c>
      <c r="T490" s="20">
        <v>0.06</v>
      </c>
      <c r="U490" s="19">
        <v>1.0833333333333333</v>
      </c>
      <c r="V490" s="16">
        <v>78.82666666666665</v>
      </c>
      <c r="W490" s="16"/>
      <c r="X490" s="16"/>
      <c r="Y490" s="20">
        <v>0.07</v>
      </c>
      <c r="Z490" s="20">
        <v>0.58</v>
      </c>
      <c r="AA490" s="20" t="s">
        <v>45</v>
      </c>
      <c r="AB490" s="20">
        <v>0.75</v>
      </c>
      <c r="AC490" s="19" t="s">
        <v>54</v>
      </c>
    </row>
    <row r="491">
      <c r="A491" s="21">
        <f t="shared" si="2"/>
        <v>490</v>
      </c>
      <c r="B491" s="47" t="s">
        <v>537</v>
      </c>
      <c r="C491" s="29" t="s">
        <v>544</v>
      </c>
      <c r="D491" s="30">
        <v>63.49733333333334</v>
      </c>
      <c r="E491" s="16">
        <v>240.1872240091165</v>
      </c>
      <c r="F491" s="16">
        <v>1004.9433452541435</v>
      </c>
      <c r="G491" s="19">
        <v>15.616666666666667</v>
      </c>
      <c r="H491" s="30">
        <v>18.592666666666666</v>
      </c>
      <c r="I491" s="31">
        <v>516.2636666666667</v>
      </c>
      <c r="J491" s="19">
        <v>1.1936666666666627</v>
      </c>
      <c r="K491" s="36" t="s">
        <v>44</v>
      </c>
      <c r="L491" s="30">
        <v>1.0996666666666668</v>
      </c>
      <c r="M491" s="31">
        <v>72.88733333333333</v>
      </c>
      <c r="N491" s="31">
        <v>16.250333333333334</v>
      </c>
      <c r="O491" s="32">
        <v>0.034333333333333334</v>
      </c>
      <c r="P491" s="31">
        <v>422.41066666666666</v>
      </c>
      <c r="Q491" s="30">
        <v>2.0966666666666667</v>
      </c>
      <c r="R491" s="31">
        <v>166.11233333333334</v>
      </c>
      <c r="S491" s="31">
        <v>184.00700000000003</v>
      </c>
      <c r="T491" s="32">
        <v>0.038666666666666676</v>
      </c>
      <c r="U491" s="30">
        <v>1.4613333333333334</v>
      </c>
      <c r="V491" s="31">
        <v>93.89333333333332</v>
      </c>
      <c r="W491" s="31"/>
      <c r="X491" s="31"/>
      <c r="Y491" s="32">
        <v>0.06333333333333334</v>
      </c>
      <c r="Z491" s="32">
        <v>0.31666666666666665</v>
      </c>
      <c r="AA491" s="32" t="s">
        <v>45</v>
      </c>
      <c r="AB491" s="32" t="s">
        <v>45</v>
      </c>
      <c r="AC491" s="30" t="s">
        <v>45</v>
      </c>
    </row>
    <row r="492">
      <c r="A492" s="21">
        <f t="shared" si="2"/>
        <v>491</v>
      </c>
      <c r="B492" s="17" t="s">
        <v>545</v>
      </c>
      <c r="C492" s="18" t="s">
        <v>546</v>
      </c>
      <c r="D492" s="19">
        <v>1.1033333333333335</v>
      </c>
      <c r="E492" s="16">
        <v>401.02</v>
      </c>
      <c r="F492" s="16">
        <v>1677.86768</v>
      </c>
      <c r="G492" s="19">
        <v>4.203333333333333</v>
      </c>
      <c r="H492" s="19">
        <v>2.1666666666666665</v>
      </c>
      <c r="I492" s="16" t="s">
        <v>45</v>
      </c>
      <c r="J492" s="19">
        <v>91.17666666666666</v>
      </c>
      <c r="K492" s="19">
        <v>3.89</v>
      </c>
      <c r="L492" s="19">
        <v>1.35</v>
      </c>
      <c r="M492" s="16">
        <v>44.40333333333333</v>
      </c>
      <c r="N492" s="16">
        <v>76.74333333333334</v>
      </c>
      <c r="O492" s="20">
        <v>0.5506666666666666</v>
      </c>
      <c r="P492" s="16">
        <v>199.96666666666667</v>
      </c>
      <c r="Q492" s="19">
        <v>5.36</v>
      </c>
      <c r="R492" s="16">
        <v>64.78666666666668</v>
      </c>
      <c r="S492" s="16">
        <v>496.45</v>
      </c>
      <c r="T492" s="20">
        <v>0.56</v>
      </c>
      <c r="U492" s="19">
        <v>1.04</v>
      </c>
      <c r="V492" s="16">
        <v>795.85</v>
      </c>
      <c r="W492" s="16"/>
      <c r="X492" s="16"/>
      <c r="Y492" s="20">
        <v>1.38</v>
      </c>
      <c r="Z492" s="20">
        <v>1.02</v>
      </c>
      <c r="AA492" s="20">
        <v>1.5233333333333334</v>
      </c>
      <c r="AB492" s="20">
        <v>4.986666666666667</v>
      </c>
      <c r="AC492" s="19" t="s">
        <v>45</v>
      </c>
    </row>
    <row r="493">
      <c r="A493" s="21">
        <f t="shared" si="2"/>
        <v>492</v>
      </c>
      <c r="B493" s="17" t="s">
        <v>545</v>
      </c>
      <c r="C493" s="18" t="s">
        <v>547</v>
      </c>
      <c r="D493" s="19">
        <v>0.05</v>
      </c>
      <c r="E493" s="16">
        <v>386.84572399999996</v>
      </c>
      <c r="F493" s="16">
        <v>1619.208</v>
      </c>
      <c r="G493" s="19">
        <v>0.32</v>
      </c>
      <c r="H493" s="19" t="s">
        <v>45</v>
      </c>
      <c r="I493" s="16" t="s">
        <v>44</v>
      </c>
      <c r="J493" s="19">
        <v>99.61</v>
      </c>
      <c r="K493" s="19" t="s">
        <v>44</v>
      </c>
      <c r="L493" s="19" t="s">
        <v>45</v>
      </c>
      <c r="M493" s="16">
        <v>7.586666666666667</v>
      </c>
      <c r="N493" s="16">
        <v>1.0066666666666668</v>
      </c>
      <c r="O493" s="20" t="s">
        <v>54</v>
      </c>
      <c r="P493" s="28" t="s">
        <v>45</v>
      </c>
      <c r="Q493" s="19">
        <v>0.16333333333333333</v>
      </c>
      <c r="R493" s="16" t="s">
        <v>45</v>
      </c>
      <c r="S493" s="16">
        <v>2.56</v>
      </c>
      <c r="T493" s="20" t="s">
        <v>548</v>
      </c>
      <c r="U493" s="19" t="s">
        <v>45</v>
      </c>
      <c r="V493" s="16" t="s">
        <v>44</v>
      </c>
      <c r="W493" s="16"/>
      <c r="X493" s="16"/>
      <c r="Y493" s="20"/>
      <c r="Z493" s="20"/>
      <c r="AA493" s="20"/>
      <c r="AB493" s="20"/>
      <c r="AC493" s="19"/>
    </row>
    <row r="494">
      <c r="A494" s="37">
        <f t="shared" si="2"/>
        <v>493</v>
      </c>
      <c r="B494" s="17" t="s">
        <v>545</v>
      </c>
      <c r="C494" s="45" t="s">
        <v>549</v>
      </c>
      <c r="D494" s="30">
        <v>3.3240000000000003</v>
      </c>
      <c r="E494" s="16">
        <v>368.55482252438867</v>
      </c>
      <c r="F494" s="16">
        <v>1542.0333774420424</v>
      </c>
      <c r="G494" s="19">
        <v>0.7583333333333333</v>
      </c>
      <c r="H494" s="30">
        <v>0.09200000000000001</v>
      </c>
      <c r="I494" s="16" t="s">
        <v>44</v>
      </c>
      <c r="J494" s="19">
        <v>94.45</v>
      </c>
      <c r="K494" s="19" t="s">
        <v>44</v>
      </c>
      <c r="L494" s="30">
        <v>1.3756666666666666</v>
      </c>
      <c r="M494" s="31">
        <v>126.529</v>
      </c>
      <c r="N494" s="31">
        <v>79.94666666666667</v>
      </c>
      <c r="O494" s="32">
        <v>2.026</v>
      </c>
      <c r="P494" s="31">
        <v>38.16</v>
      </c>
      <c r="Q494" s="30">
        <v>8.303666666666667</v>
      </c>
      <c r="R494" s="31">
        <v>25.203999999999997</v>
      </c>
      <c r="S494" s="31">
        <v>521.6266666666667</v>
      </c>
      <c r="T494" s="32">
        <v>0.17133333333333334</v>
      </c>
      <c r="U494" s="30">
        <v>0.47766666666666663</v>
      </c>
      <c r="V494" s="16" t="s">
        <v>44</v>
      </c>
      <c r="W494" s="37"/>
      <c r="X494" s="37"/>
      <c r="Y494" s="32" t="s">
        <v>45</v>
      </c>
      <c r="Z494" s="32">
        <v>0.03</v>
      </c>
      <c r="AA494" s="32" t="s">
        <v>45</v>
      </c>
      <c r="AB494" s="32" t="s">
        <v>45</v>
      </c>
      <c r="AC494" s="30" t="s">
        <v>45</v>
      </c>
    </row>
    <row r="495">
      <c r="A495" s="21">
        <f t="shared" si="2"/>
        <v>494</v>
      </c>
      <c r="B495" s="17" t="s">
        <v>545</v>
      </c>
      <c r="C495" s="18" t="s">
        <v>550</v>
      </c>
      <c r="D495" s="19">
        <v>0.12</v>
      </c>
      <c r="E495" s="16">
        <v>386.5748239999999</v>
      </c>
      <c r="F495" s="16">
        <v>1617.4290636159997</v>
      </c>
      <c r="G495" s="19">
        <v>0.32</v>
      </c>
      <c r="H495" s="19" t="s">
        <v>45</v>
      </c>
      <c r="I495" s="16" t="s">
        <v>44</v>
      </c>
      <c r="J495" s="19">
        <v>99.54</v>
      </c>
      <c r="K495" s="19" t="s">
        <v>44</v>
      </c>
      <c r="L495" s="19" t="s">
        <v>45</v>
      </c>
      <c r="M495" s="16">
        <v>3.5</v>
      </c>
      <c r="N495" s="16">
        <v>0.5466666666666667</v>
      </c>
      <c r="O495" s="20" t="s">
        <v>54</v>
      </c>
      <c r="P495" s="28" t="s">
        <v>45</v>
      </c>
      <c r="Q495" s="19">
        <v>0.10666666666666667</v>
      </c>
      <c r="R495" s="16">
        <v>12.16</v>
      </c>
      <c r="S495" s="16">
        <v>6.353333333333334</v>
      </c>
      <c r="T495" s="20" t="s">
        <v>548</v>
      </c>
      <c r="U495" s="19" t="s">
        <v>45</v>
      </c>
      <c r="V495" s="16" t="s">
        <v>44</v>
      </c>
      <c r="W495" s="16"/>
      <c r="X495" s="16"/>
      <c r="Y495" s="20"/>
      <c r="Z495" s="20"/>
      <c r="AA495" s="20"/>
      <c r="AB495" s="20"/>
      <c r="AC495" s="19"/>
    </row>
    <row r="496">
      <c r="A496" s="21">
        <f t="shared" si="2"/>
        <v>495</v>
      </c>
      <c r="B496" s="17" t="s">
        <v>545</v>
      </c>
      <c r="C496" s="18" t="s">
        <v>551</v>
      </c>
      <c r="D496" s="19">
        <v>1.2566666666666666</v>
      </c>
      <c r="E496" s="16">
        <v>539.5866666666667</v>
      </c>
      <c r="F496" s="16">
        <v>2257.6306133333337</v>
      </c>
      <c r="G496" s="19">
        <v>7.22</v>
      </c>
      <c r="H496" s="19">
        <v>30.26666666666667</v>
      </c>
      <c r="I496" s="16">
        <v>16.5175</v>
      </c>
      <c r="J496" s="19">
        <v>59.576666666666675</v>
      </c>
      <c r="K496" s="19">
        <v>2.17</v>
      </c>
      <c r="L496" s="19">
        <v>1.68</v>
      </c>
      <c r="M496" s="16">
        <v>191.19</v>
      </c>
      <c r="N496" s="16">
        <v>57.1</v>
      </c>
      <c r="O496" s="20">
        <v>0.30266666666666664</v>
      </c>
      <c r="P496" s="16">
        <v>212.11333333333334</v>
      </c>
      <c r="Q496" s="19">
        <v>1.5766666666666669</v>
      </c>
      <c r="R496" s="16">
        <v>77.1</v>
      </c>
      <c r="S496" s="16">
        <v>354.5133333333333</v>
      </c>
      <c r="T496" s="20">
        <v>0.3133333333333333</v>
      </c>
      <c r="U496" s="19">
        <v>1.0633333333333332</v>
      </c>
      <c r="V496" s="16" t="s">
        <v>45</v>
      </c>
      <c r="W496" s="16" t="s">
        <v>54</v>
      </c>
      <c r="X496" s="16" t="s">
        <v>54</v>
      </c>
      <c r="Y496" s="20">
        <v>0.05</v>
      </c>
      <c r="Z496" s="20">
        <v>0.21666666666666667</v>
      </c>
      <c r="AA496" s="20">
        <v>0.59</v>
      </c>
      <c r="AB496" s="20">
        <v>0.63</v>
      </c>
      <c r="AC496" s="19" t="s">
        <v>45</v>
      </c>
    </row>
    <row r="497">
      <c r="A497" s="21">
        <f t="shared" si="2"/>
        <v>496</v>
      </c>
      <c r="B497" s="17" t="s">
        <v>545</v>
      </c>
      <c r="C497" s="18" t="s">
        <v>552</v>
      </c>
      <c r="D497" s="19">
        <v>1.2143333333333333</v>
      </c>
      <c r="E497" s="16">
        <v>558.8763333333334</v>
      </c>
      <c r="F497" s="16">
        <v>2338.3385786666668</v>
      </c>
      <c r="G497" s="19">
        <v>7.4125</v>
      </c>
      <c r="H497" s="19">
        <v>34.191</v>
      </c>
      <c r="I497" s="16">
        <v>15.501333333333333</v>
      </c>
      <c r="J497" s="19">
        <v>55.37683333333334</v>
      </c>
      <c r="K497" s="19">
        <v>2.458</v>
      </c>
      <c r="L497" s="19">
        <v>1.8053333333333335</v>
      </c>
      <c r="M497" s="16">
        <v>171.23266666666666</v>
      </c>
      <c r="N497" s="16">
        <v>79.566</v>
      </c>
      <c r="O497" s="20">
        <v>0.36366666666666664</v>
      </c>
      <c r="P497" s="16">
        <v>302.522</v>
      </c>
      <c r="Q497" s="19">
        <v>1.471</v>
      </c>
      <c r="R497" s="16">
        <v>64.05</v>
      </c>
      <c r="S497" s="16">
        <v>430.9156666666666</v>
      </c>
      <c r="T497" s="20">
        <v>0.452</v>
      </c>
      <c r="U497" s="19">
        <v>1.304</v>
      </c>
      <c r="V497" s="16">
        <v>36.15333333333333</v>
      </c>
      <c r="W497" s="16"/>
      <c r="X497" s="16"/>
      <c r="Y497" s="20">
        <v>0.04</v>
      </c>
      <c r="Z497" s="20">
        <v>0.24333333333333332</v>
      </c>
      <c r="AA497" s="20" t="s">
        <v>45</v>
      </c>
      <c r="AB497" s="20">
        <v>1.366666666666667</v>
      </c>
      <c r="AC497" s="19">
        <v>1.42</v>
      </c>
    </row>
    <row r="498">
      <c r="A498" s="21">
        <f t="shared" si="2"/>
        <v>497</v>
      </c>
      <c r="B498" s="17" t="s">
        <v>545</v>
      </c>
      <c r="C498" s="18" t="s">
        <v>553</v>
      </c>
      <c r="D498" s="19">
        <v>1.732</v>
      </c>
      <c r="E498" s="16">
        <v>556.8243333333334</v>
      </c>
      <c r="F498" s="16">
        <v>2329.753010666667</v>
      </c>
      <c r="G498" s="19">
        <v>6.897916666666666</v>
      </c>
      <c r="H498" s="19">
        <v>33.771</v>
      </c>
      <c r="I498" s="16">
        <v>12.960333333333333</v>
      </c>
      <c r="J498" s="19">
        <v>56.32341666666667</v>
      </c>
      <c r="K498" s="19">
        <v>2.8466666666666662</v>
      </c>
      <c r="L498" s="19">
        <v>1.2756666666666667</v>
      </c>
      <c r="M498" s="16">
        <v>187.88566666666665</v>
      </c>
      <c r="N498" s="16">
        <v>67.20633333333332</v>
      </c>
      <c r="O498" s="20">
        <v>0.4066666666666667</v>
      </c>
      <c r="P498" s="16">
        <v>276.471</v>
      </c>
      <c r="Q498" s="19">
        <v>3.310666666666666</v>
      </c>
      <c r="R498" s="16">
        <v>84.70833333333333</v>
      </c>
      <c r="S498" s="16">
        <v>458.40166666666664</v>
      </c>
      <c r="T498" s="20">
        <v>0.42533333333333334</v>
      </c>
      <c r="U498" s="19">
        <v>1.1156666666666668</v>
      </c>
      <c r="V498" s="16">
        <v>7.036666666666666</v>
      </c>
      <c r="W498" s="16"/>
      <c r="X498" s="16"/>
      <c r="Y498" s="20">
        <v>0.30666666666666664</v>
      </c>
      <c r="Z498" s="20">
        <v>0.25</v>
      </c>
      <c r="AA498" s="20" t="s">
        <v>45</v>
      </c>
      <c r="AB498" s="20">
        <v>0.79</v>
      </c>
      <c r="AC498" s="19">
        <v>2.046666666666667</v>
      </c>
    </row>
    <row r="499">
      <c r="A499" s="21">
        <f t="shared" si="2"/>
        <v>498</v>
      </c>
      <c r="B499" s="17" t="s">
        <v>545</v>
      </c>
      <c r="C499" s="18" t="s">
        <v>554</v>
      </c>
      <c r="D499" s="19">
        <v>1.0216666666666667</v>
      </c>
      <c r="E499" s="16">
        <v>474.91776997327383</v>
      </c>
      <c r="F499" s="16">
        <v>1987.0559495681778</v>
      </c>
      <c r="G499" s="19">
        <v>4.862443432172139</v>
      </c>
      <c r="H499" s="19">
        <v>29.856666666666666</v>
      </c>
      <c r="I499" s="16">
        <v>2.2203333333333335</v>
      </c>
      <c r="J499" s="19">
        <v>62.42288990116119</v>
      </c>
      <c r="K499" s="19">
        <v>4.943666666666666</v>
      </c>
      <c r="L499" s="19">
        <v>1.8363333333333334</v>
      </c>
      <c r="M499" s="16">
        <v>44.66533333333333</v>
      </c>
      <c r="N499" s="16">
        <v>107.36366666666667</v>
      </c>
      <c r="O499" s="20">
        <v>0.8323333333333333</v>
      </c>
      <c r="P499" s="16">
        <v>219.97933333333336</v>
      </c>
      <c r="Q499" s="19">
        <v>3.610666666666667</v>
      </c>
      <c r="R499" s="16">
        <v>8.866999999999999</v>
      </c>
      <c r="S499" s="16">
        <v>431.6956666666667</v>
      </c>
      <c r="T499" s="20">
        <v>0.7656666666666667</v>
      </c>
      <c r="U499" s="19">
        <v>1.5213333333333334</v>
      </c>
      <c r="V499" s="16" t="s">
        <v>45</v>
      </c>
      <c r="W499" s="16"/>
      <c r="X499" s="16"/>
      <c r="Y499" s="20">
        <v>0.2</v>
      </c>
      <c r="Z499" s="20">
        <v>0.036666666666666674</v>
      </c>
      <c r="AA499" s="20" t="s">
        <v>45</v>
      </c>
      <c r="AB499" s="20">
        <v>1.0633333333333335</v>
      </c>
      <c r="AC499" s="19">
        <v>2.096666666666667</v>
      </c>
    </row>
    <row r="500">
      <c r="A500" s="21">
        <f t="shared" si="2"/>
        <v>499</v>
      </c>
      <c r="B500" s="17" t="s">
        <v>545</v>
      </c>
      <c r="C500" s="18" t="s">
        <v>555</v>
      </c>
      <c r="D500" s="19">
        <v>3.423666666666667</v>
      </c>
      <c r="E500" s="16">
        <v>448.84545242331023</v>
      </c>
      <c r="F500" s="16">
        <v>1877.9693729391302</v>
      </c>
      <c r="G500" s="19">
        <v>1.1218333737055461</v>
      </c>
      <c r="H500" s="19">
        <v>13.586999999999998</v>
      </c>
      <c r="I500" s="16" t="s">
        <v>44</v>
      </c>
      <c r="J500" s="19">
        <v>81.38316662629445</v>
      </c>
      <c r="K500" s="19">
        <v>3.5690000000000004</v>
      </c>
      <c r="L500" s="19">
        <v>0.48433333333333334</v>
      </c>
      <c r="M500" s="16">
        <v>7.057333333333333</v>
      </c>
      <c r="N500" s="16">
        <v>17.408666666666665</v>
      </c>
      <c r="O500" s="20">
        <v>0.36066666666666664</v>
      </c>
      <c r="P500" s="16">
        <v>396.41</v>
      </c>
      <c r="Q500" s="19">
        <v>1.243</v>
      </c>
      <c r="R500" s="16">
        <v>28.992333333333335</v>
      </c>
      <c r="S500" s="16">
        <v>183.073</v>
      </c>
      <c r="T500" s="20">
        <v>0.20233333333333334</v>
      </c>
      <c r="U500" s="19">
        <v>0.412</v>
      </c>
      <c r="V500" s="16" t="s">
        <v>44</v>
      </c>
      <c r="W500" s="16"/>
      <c r="X500" s="16"/>
      <c r="Y500" s="20" t="s">
        <v>45</v>
      </c>
      <c r="Z500" s="20" t="s">
        <v>45</v>
      </c>
      <c r="AA500" s="20">
        <v>0.16333333333333333</v>
      </c>
      <c r="AB500" s="20">
        <v>0.4666666666666666</v>
      </c>
      <c r="AC500" s="19" t="s">
        <v>45</v>
      </c>
    </row>
    <row r="501">
      <c r="A501" s="21">
        <f t="shared" si="2"/>
        <v>500</v>
      </c>
      <c r="B501" s="17" t="s">
        <v>545</v>
      </c>
      <c r="C501" s="18" t="s">
        <v>556</v>
      </c>
      <c r="D501" s="27">
        <v>43.88</v>
      </c>
      <c r="E501" s="16">
        <v>198.9360630496343</v>
      </c>
      <c r="F501" s="16">
        <v>832.3484877996699</v>
      </c>
      <c r="G501" s="19">
        <v>0.9166666666666666</v>
      </c>
      <c r="H501" s="19">
        <v>0.20666666666666667</v>
      </c>
      <c r="I501" s="16" t="s">
        <v>44</v>
      </c>
      <c r="J501" s="19">
        <v>54.61333333333334</v>
      </c>
      <c r="K501" s="27">
        <v>2.28</v>
      </c>
      <c r="L501" s="27">
        <v>0.3833333333333333</v>
      </c>
      <c r="M501" s="26">
        <v>12.986666666666666</v>
      </c>
      <c r="N501" s="26">
        <v>5.521000000000001</v>
      </c>
      <c r="O501" s="20">
        <v>0.008</v>
      </c>
      <c r="P501" s="26">
        <v>13.735666666666667</v>
      </c>
      <c r="Q501" s="27">
        <v>0.8533333333333332</v>
      </c>
      <c r="R501" s="26" t="s">
        <v>45</v>
      </c>
      <c r="S501" s="26">
        <v>136.74633333333333</v>
      </c>
      <c r="T501" s="24" t="s">
        <v>45</v>
      </c>
      <c r="U501" s="27" t="s">
        <v>45</v>
      </c>
      <c r="V501" s="16" t="s">
        <v>44</v>
      </c>
      <c r="W501" s="16"/>
      <c r="X501" s="16"/>
      <c r="Y501" s="24">
        <v>0.07666666666666667</v>
      </c>
      <c r="Z501" s="24" t="s">
        <v>45</v>
      </c>
      <c r="AA501" s="24">
        <v>0.04</v>
      </c>
      <c r="AB501" s="24" t="s">
        <v>45</v>
      </c>
      <c r="AC501" s="19">
        <v>0.11333333333333333</v>
      </c>
    </row>
    <row r="502">
      <c r="A502" s="21">
        <f t="shared" si="2"/>
        <v>501</v>
      </c>
      <c r="B502" s="17" t="s">
        <v>545</v>
      </c>
      <c r="C502" s="29" t="s">
        <v>557</v>
      </c>
      <c r="D502" s="30">
        <v>27.5</v>
      </c>
      <c r="E502" s="16">
        <v>306.31013023105874</v>
      </c>
      <c r="F502" s="16">
        <v>1281.6015848867498</v>
      </c>
      <c r="G502" s="19">
        <v>5.478293431599935</v>
      </c>
      <c r="H502" s="30">
        <v>5.992999999999999</v>
      </c>
      <c r="I502" s="31">
        <v>20.058666666666667</v>
      </c>
      <c r="J502" s="19">
        <v>59.49337323506673</v>
      </c>
      <c r="K502" s="36" t="s">
        <v>44</v>
      </c>
      <c r="L502" s="30">
        <v>1.5353333333333332</v>
      </c>
      <c r="M502" s="31">
        <v>195.10066666666668</v>
      </c>
      <c r="N502" s="31">
        <v>16.262</v>
      </c>
      <c r="O502" s="32">
        <v>0.013333333333333334</v>
      </c>
      <c r="P502" s="31">
        <v>140.784</v>
      </c>
      <c r="Q502" s="30">
        <v>0.06566666666666666</v>
      </c>
      <c r="R502" s="31">
        <v>120.08866666666667</v>
      </c>
      <c r="S502" s="31">
        <v>259.464</v>
      </c>
      <c r="T502" s="32">
        <v>0.022333333333333334</v>
      </c>
      <c r="U502" s="30">
        <v>0.5253333333333333</v>
      </c>
      <c r="V502" s="31">
        <v>35.63666666666667</v>
      </c>
      <c r="W502" s="31">
        <v>35.63666666666667</v>
      </c>
      <c r="X502" s="31">
        <v>35.63666666666667</v>
      </c>
      <c r="Y502" s="32">
        <v>0.05</v>
      </c>
      <c r="Z502" s="32">
        <v>0.25666666666666665</v>
      </c>
      <c r="AA502" s="32" t="s">
        <v>45</v>
      </c>
      <c r="AB502" s="32" t="s">
        <v>45</v>
      </c>
      <c r="AC502" s="30" t="s">
        <v>45</v>
      </c>
    </row>
    <row r="503">
      <c r="A503" s="21">
        <f t="shared" si="2"/>
        <v>502</v>
      </c>
      <c r="B503" s="17" t="s">
        <v>545</v>
      </c>
      <c r="C503" s="18" t="s">
        <v>558</v>
      </c>
      <c r="D503" s="19">
        <v>73.48</v>
      </c>
      <c r="E503" s="16">
        <v>106.08666666666662</v>
      </c>
      <c r="F503" s="16">
        <v>443.86661333333313</v>
      </c>
      <c r="G503" s="19">
        <v>2.125</v>
      </c>
      <c r="H503" s="19">
        <v>0.07333333333333332</v>
      </c>
      <c r="I503" s="16" t="s">
        <v>45</v>
      </c>
      <c r="J503" s="19">
        <v>24.231666666666662</v>
      </c>
      <c r="K503" s="19" t="s">
        <v>44</v>
      </c>
      <c r="L503" s="19">
        <v>0.09</v>
      </c>
      <c r="M503" s="16">
        <v>3.5233333333333334</v>
      </c>
      <c r="N503" s="16">
        <v>0.7463333333333333</v>
      </c>
      <c r="O503" s="20" t="s">
        <v>45</v>
      </c>
      <c r="P503" s="16" t="s">
        <v>45</v>
      </c>
      <c r="Q503" s="19">
        <v>0.11633333333333333</v>
      </c>
      <c r="R503" s="16">
        <v>42.68033333333333</v>
      </c>
      <c r="S503" s="16">
        <v>2.005</v>
      </c>
      <c r="T503" s="20" t="s">
        <v>45</v>
      </c>
      <c r="U503" s="19" t="s">
        <v>45</v>
      </c>
      <c r="V503" s="16" t="s">
        <v>45</v>
      </c>
      <c r="W503" s="16" t="s">
        <v>54</v>
      </c>
      <c r="X503" s="16" t="s">
        <v>54</v>
      </c>
      <c r="Y503" s="20">
        <v>0.19</v>
      </c>
      <c r="Z503" s="20" t="s">
        <v>45</v>
      </c>
      <c r="AA503" s="20">
        <v>0.22333333333333336</v>
      </c>
      <c r="AB503" s="20" t="s">
        <v>45</v>
      </c>
      <c r="AC503" s="19" t="s">
        <v>45</v>
      </c>
    </row>
    <row r="504">
      <c r="A504" s="21">
        <f t="shared" si="2"/>
        <v>503</v>
      </c>
      <c r="B504" s="17" t="s">
        <v>545</v>
      </c>
      <c r="C504" s="18" t="s">
        <v>559</v>
      </c>
      <c r="D504" s="19">
        <v>20.413333333333334</v>
      </c>
      <c r="E504" s="16">
        <v>292.1184052991867</v>
      </c>
      <c r="F504" s="16">
        <v>1222.2234077717972</v>
      </c>
      <c r="G504" s="19">
        <v>0.0</v>
      </c>
      <c r="H504" s="19">
        <v>0.0</v>
      </c>
      <c r="I504" s="16" t="s">
        <v>44</v>
      </c>
      <c r="J504" s="19">
        <v>79.38</v>
      </c>
      <c r="K504" s="19" t="s">
        <v>44</v>
      </c>
      <c r="L504" s="19">
        <v>0.20666666666666667</v>
      </c>
      <c r="M504" s="16">
        <v>5.665333333333334</v>
      </c>
      <c r="N504" s="16">
        <v>1.8953333333333333</v>
      </c>
      <c r="O504" s="20" t="s">
        <v>45</v>
      </c>
      <c r="P504" s="26">
        <v>4.775666666666667</v>
      </c>
      <c r="Q504" s="19">
        <v>0.051333333333333335</v>
      </c>
      <c r="R504" s="26">
        <v>58.92966666666666</v>
      </c>
      <c r="S504" s="16">
        <v>5.056333333333333</v>
      </c>
      <c r="T504" s="24" t="s">
        <v>45</v>
      </c>
      <c r="U504" s="27" t="s">
        <v>45</v>
      </c>
      <c r="V504" s="16" t="s">
        <v>44</v>
      </c>
      <c r="W504" s="16"/>
      <c r="X504" s="16"/>
      <c r="Y504" s="20" t="s">
        <v>54</v>
      </c>
      <c r="Z504" s="20" t="s">
        <v>54</v>
      </c>
      <c r="AA504" s="20" t="s">
        <v>54</v>
      </c>
      <c r="AB504" s="20" t="s">
        <v>54</v>
      </c>
      <c r="AC504" s="19" t="s">
        <v>54</v>
      </c>
    </row>
    <row r="505">
      <c r="A505" s="21">
        <f t="shared" si="2"/>
        <v>504</v>
      </c>
      <c r="B505" s="17" t="s">
        <v>545</v>
      </c>
      <c r="C505" s="29" t="s">
        <v>560</v>
      </c>
      <c r="D505" s="30">
        <v>21.57166666666667</v>
      </c>
      <c r="E505" s="16">
        <v>301.2358875369997</v>
      </c>
      <c r="F505" s="16">
        <v>1260.3709534548068</v>
      </c>
      <c r="G505" s="19">
        <v>3.8128501310348506</v>
      </c>
      <c r="H505" s="30">
        <v>0.19</v>
      </c>
      <c r="I505" s="37" t="s">
        <v>44</v>
      </c>
      <c r="J505" s="19">
        <v>73.55348320229848</v>
      </c>
      <c r="K505" s="30">
        <v>0.6666666666666666</v>
      </c>
      <c r="L505" s="30">
        <v>0.872</v>
      </c>
      <c r="M505" s="31">
        <v>13.357666666666667</v>
      </c>
      <c r="N505" s="31">
        <v>6.886666666666667</v>
      </c>
      <c r="O505" s="32">
        <v>0.057999999999999996</v>
      </c>
      <c r="P505" s="31">
        <v>4.347666666666666</v>
      </c>
      <c r="Q505" s="30">
        <v>0.3946666666666667</v>
      </c>
      <c r="R505" s="31">
        <v>15.309333333333333</v>
      </c>
      <c r="S505" s="31">
        <v>23.55933333333333</v>
      </c>
      <c r="T505" s="32">
        <v>0.195</v>
      </c>
      <c r="U505" s="30">
        <v>0.08533333333333333</v>
      </c>
      <c r="V505" s="37" t="s">
        <v>44</v>
      </c>
      <c r="W505" s="37"/>
      <c r="X505" s="37"/>
      <c r="Y505" s="32">
        <v>0.043333333333333335</v>
      </c>
      <c r="Z505" s="32" t="s">
        <v>45</v>
      </c>
      <c r="AA505" s="32" t="s">
        <v>45</v>
      </c>
      <c r="AB505" s="32" t="s">
        <v>45</v>
      </c>
      <c r="AC505" s="30" t="s">
        <v>45</v>
      </c>
    </row>
    <row r="506">
      <c r="A506" s="21">
        <f t="shared" si="2"/>
        <v>505</v>
      </c>
      <c r="B506" s="17" t="s">
        <v>545</v>
      </c>
      <c r="C506" s="29" t="s">
        <v>561</v>
      </c>
      <c r="D506" s="30">
        <v>20.731666666666666</v>
      </c>
      <c r="E506" s="16">
        <v>306.6318969970185</v>
      </c>
      <c r="F506" s="16">
        <v>1282.9478570355254</v>
      </c>
      <c r="G506" s="19">
        <v>3.9349501352310177</v>
      </c>
      <c r="H506" s="30">
        <v>0.08933333333333333</v>
      </c>
      <c r="I506" s="37" t="s">
        <v>44</v>
      </c>
      <c r="J506" s="19">
        <v>75.05938319810231</v>
      </c>
      <c r="K506" s="30">
        <v>0.6366666666666667</v>
      </c>
      <c r="L506" s="30">
        <v>0.18466666666666667</v>
      </c>
      <c r="M506" s="31">
        <v>19.456333333333333</v>
      </c>
      <c r="N506" s="31">
        <v>5.987666666666666</v>
      </c>
      <c r="O506" s="32">
        <v>0.085</v>
      </c>
      <c r="P506" s="31">
        <v>5.416666666666667</v>
      </c>
      <c r="Q506" s="30">
        <v>0.4713333333333333</v>
      </c>
      <c r="R506" s="31">
        <v>14.287333333333335</v>
      </c>
      <c r="S506" s="31">
        <v>35.958999999999996</v>
      </c>
      <c r="T506" s="32">
        <v>0.02666666666666667</v>
      </c>
      <c r="U506" s="30">
        <v>0.09466666666666668</v>
      </c>
      <c r="V506" s="37" t="s">
        <v>44</v>
      </c>
      <c r="W506" s="37"/>
      <c r="X506" s="37"/>
      <c r="Y506" s="32">
        <v>0.036666666666666674</v>
      </c>
      <c r="Z506" s="32" t="s">
        <v>45</v>
      </c>
      <c r="AA506" s="32" t="s">
        <v>45</v>
      </c>
      <c r="AB506" s="32" t="s">
        <v>45</v>
      </c>
      <c r="AC506" s="30" t="s">
        <v>45</v>
      </c>
    </row>
    <row r="507">
      <c r="A507" s="21">
        <f t="shared" si="2"/>
        <v>506</v>
      </c>
      <c r="B507" s="17" t="s">
        <v>545</v>
      </c>
      <c r="C507" s="41" t="s">
        <v>562</v>
      </c>
      <c r="D507" s="30">
        <v>28.498666666666665</v>
      </c>
      <c r="E507" s="16">
        <v>257.24147319380444</v>
      </c>
      <c r="F507" s="16">
        <v>1076.2983238428778</v>
      </c>
      <c r="G507" s="19">
        <v>0.4</v>
      </c>
      <c r="H507" s="30">
        <v>0.13733333333333334</v>
      </c>
      <c r="I507" s="37" t="s">
        <v>44</v>
      </c>
      <c r="J507" s="19">
        <v>70.76333333333334</v>
      </c>
      <c r="K507" s="30">
        <v>4.07</v>
      </c>
      <c r="L507" s="30">
        <v>0.20066666666666666</v>
      </c>
      <c r="M507" s="31">
        <v>11.324666666666667</v>
      </c>
      <c r="N507" s="31">
        <v>5.803333333333332</v>
      </c>
      <c r="O507" s="32">
        <v>0.055</v>
      </c>
      <c r="P507" s="31">
        <v>19.62066666666667</v>
      </c>
      <c r="Q507" s="30">
        <v>0.729</v>
      </c>
      <c r="R507" s="31">
        <v>10.883666666666668</v>
      </c>
      <c r="S507" s="31">
        <v>83.14666666666666</v>
      </c>
      <c r="T507" s="32">
        <v>0.08866666666666667</v>
      </c>
      <c r="U507" s="30">
        <v>0.07766666666666666</v>
      </c>
      <c r="V507" s="37" t="s">
        <v>44</v>
      </c>
      <c r="W507" s="37"/>
      <c r="X507" s="37"/>
      <c r="Y507" s="32" t="s">
        <v>45</v>
      </c>
      <c r="Z507" s="32" t="s">
        <v>45</v>
      </c>
      <c r="AA507" s="32" t="s">
        <v>45</v>
      </c>
      <c r="AB507" s="32" t="s">
        <v>45</v>
      </c>
      <c r="AC507" s="30" t="s">
        <v>45</v>
      </c>
    </row>
    <row r="508">
      <c r="A508" s="21">
        <f t="shared" si="2"/>
        <v>507</v>
      </c>
      <c r="B508" s="17" t="s">
        <v>545</v>
      </c>
      <c r="C508" s="42" t="s">
        <v>563</v>
      </c>
      <c r="D508" s="19">
        <v>15.823333333333332</v>
      </c>
      <c r="E508" s="16">
        <v>309.24266666666665</v>
      </c>
      <c r="F508" s="16">
        <v>1293.8713173333333</v>
      </c>
      <c r="G508" s="19">
        <v>0.0</v>
      </c>
      <c r="H508" s="19">
        <v>0.0</v>
      </c>
      <c r="I508" s="16" t="s">
        <v>44</v>
      </c>
      <c r="J508" s="19">
        <v>84.03333333333333</v>
      </c>
      <c r="K508" s="19" t="s">
        <v>44</v>
      </c>
      <c r="L508" s="19">
        <v>0.14333333333333334</v>
      </c>
      <c r="M508" s="16">
        <v>10.204333333333333</v>
      </c>
      <c r="N508" s="16">
        <v>5.511333333333333</v>
      </c>
      <c r="O508" s="20">
        <v>0.383</v>
      </c>
      <c r="P508" s="16">
        <v>3.886333333333333</v>
      </c>
      <c r="Q508" s="19">
        <v>0.25066666666666665</v>
      </c>
      <c r="R508" s="16">
        <v>6.04</v>
      </c>
      <c r="S508" s="16">
        <v>99.32166666666666</v>
      </c>
      <c r="T508" s="20" t="s">
        <v>45</v>
      </c>
      <c r="U508" s="19">
        <v>0.17233333333333334</v>
      </c>
      <c r="V508" s="16" t="s">
        <v>44</v>
      </c>
      <c r="W508" s="16"/>
      <c r="X508" s="16"/>
      <c r="Y508" s="20">
        <v>0.10666666666666667</v>
      </c>
      <c r="Z508" s="20" t="s">
        <v>45</v>
      </c>
      <c r="AA508" s="20" t="s">
        <v>45</v>
      </c>
      <c r="AB508" s="20" t="s">
        <v>45</v>
      </c>
      <c r="AC508" s="19">
        <v>0.7366666666666667</v>
      </c>
    </row>
    <row r="509">
      <c r="A509" s="21">
        <f t="shared" si="2"/>
        <v>508</v>
      </c>
      <c r="B509" s="17" t="s">
        <v>545</v>
      </c>
      <c r="C509" s="42" t="s">
        <v>564</v>
      </c>
      <c r="D509" s="27">
        <v>22.08666666666667</v>
      </c>
      <c r="E509" s="16">
        <v>296.5064912319183</v>
      </c>
      <c r="F509" s="16">
        <v>1240.5831593143462</v>
      </c>
      <c r="G509" s="19">
        <v>0.0</v>
      </c>
      <c r="H509" s="27">
        <v>0.0</v>
      </c>
      <c r="I509" s="16" t="s">
        <v>44</v>
      </c>
      <c r="J509" s="19">
        <v>76.61666666666666</v>
      </c>
      <c r="K509" s="19" t="s">
        <v>44</v>
      </c>
      <c r="L509" s="27">
        <v>1.2966666666666666</v>
      </c>
      <c r="M509" s="16">
        <v>102.06333333333333</v>
      </c>
      <c r="N509" s="16">
        <v>115.13666666666666</v>
      </c>
      <c r="O509" s="20">
        <v>2.623333333333333</v>
      </c>
      <c r="P509" s="16">
        <v>73.61333333333333</v>
      </c>
      <c r="Q509" s="27">
        <v>5.391666666666667</v>
      </c>
      <c r="R509" s="16">
        <v>4.01</v>
      </c>
      <c r="S509" s="16">
        <v>395.06</v>
      </c>
      <c r="T509" s="24">
        <v>0.8363333333333333</v>
      </c>
      <c r="U509" s="19">
        <v>0.2733333333333334</v>
      </c>
      <c r="V509" s="16" t="s">
        <v>44</v>
      </c>
      <c r="W509" s="16"/>
      <c r="X509" s="16"/>
      <c r="Y509" s="24" t="s">
        <v>45</v>
      </c>
      <c r="Z509" s="24">
        <v>0.05</v>
      </c>
      <c r="AA509" s="24">
        <v>0.2</v>
      </c>
      <c r="AB509" s="24" t="s">
        <v>45</v>
      </c>
      <c r="AC509" s="27" t="s">
        <v>45</v>
      </c>
    </row>
    <row r="510">
      <c r="A510" s="21">
        <f t="shared" si="2"/>
        <v>509</v>
      </c>
      <c r="B510" s="17" t="s">
        <v>545</v>
      </c>
      <c r="C510" s="41" t="s">
        <v>565</v>
      </c>
      <c r="D510" s="30">
        <v>23.93</v>
      </c>
      <c r="E510" s="16">
        <v>411.3487215708494</v>
      </c>
      <c r="F510" s="16">
        <v>1721.083051052434</v>
      </c>
      <c r="G510" s="19">
        <v>4.7375</v>
      </c>
      <c r="H510" s="30">
        <v>24.425</v>
      </c>
      <c r="I510" s="31">
        <v>271.017</v>
      </c>
      <c r="J510" s="19">
        <v>46.298833333333334</v>
      </c>
      <c r="K510" s="30">
        <v>3.223333333333333</v>
      </c>
      <c r="L510" s="30">
        <v>0.6086666666666667</v>
      </c>
      <c r="M510" s="31">
        <v>37.17866666666667</v>
      </c>
      <c r="N510" s="31">
        <v>14.903999999999998</v>
      </c>
      <c r="O510" s="32">
        <v>0.24633333333333332</v>
      </c>
      <c r="P510" s="31">
        <v>167.91066666666666</v>
      </c>
      <c r="Q510" s="30">
        <v>1.3816666666666666</v>
      </c>
      <c r="R510" s="31">
        <v>27.366</v>
      </c>
      <c r="S510" s="31">
        <v>111.00466666666667</v>
      </c>
      <c r="T510" s="32">
        <v>0.10466666666666669</v>
      </c>
      <c r="U510" s="30">
        <v>1.109</v>
      </c>
      <c r="V510" s="31">
        <v>75.97666666666667</v>
      </c>
      <c r="W510" s="31"/>
      <c r="X510" s="31"/>
      <c r="Y510" s="32" t="s">
        <v>45</v>
      </c>
      <c r="Z510" s="32">
        <v>0.04</v>
      </c>
      <c r="AA510" s="32">
        <v>0.04</v>
      </c>
      <c r="AB510" s="32">
        <v>1.14</v>
      </c>
      <c r="AC510" s="30" t="s">
        <v>45</v>
      </c>
    </row>
    <row r="511">
      <c r="A511" s="21">
        <f t="shared" si="2"/>
        <v>510</v>
      </c>
      <c r="B511" s="17" t="s">
        <v>545</v>
      </c>
      <c r="C511" s="41" t="s">
        <v>566</v>
      </c>
      <c r="D511" s="30">
        <v>7.0953333333333335</v>
      </c>
      <c r="E511" s="16">
        <v>351.9581221015453</v>
      </c>
      <c r="F511" s="16">
        <v>1472.5927828728657</v>
      </c>
      <c r="G511" s="19">
        <v>0.9895833333333333</v>
      </c>
      <c r="H511" s="30">
        <v>0.07066666666666667</v>
      </c>
      <c r="I511" s="37" t="s">
        <v>44</v>
      </c>
      <c r="J511" s="19">
        <v>90.79241666666667</v>
      </c>
      <c r="K511" s="36" t="s">
        <v>44</v>
      </c>
      <c r="L511" s="30">
        <v>1.0519999999999998</v>
      </c>
      <c r="M511" s="31">
        <v>30.486333333333334</v>
      </c>
      <c r="N511" s="31">
        <v>47.18033333333333</v>
      </c>
      <c r="O511" s="32">
        <v>1.663</v>
      </c>
      <c r="P511" s="31">
        <v>21.300666666666668</v>
      </c>
      <c r="Q511" s="30">
        <v>4.441333333333333</v>
      </c>
      <c r="R511" s="31">
        <v>21.71066666666667</v>
      </c>
      <c r="S511" s="31">
        <v>458.874</v>
      </c>
      <c r="T511" s="32">
        <v>0.17333333333333334</v>
      </c>
      <c r="U511" s="30">
        <v>0.5623333333333334</v>
      </c>
      <c r="V511" s="37" t="s">
        <v>44</v>
      </c>
      <c r="W511" s="37"/>
      <c r="X511" s="37"/>
      <c r="Y511" s="32" t="s">
        <v>45</v>
      </c>
      <c r="Z511" s="32" t="s">
        <v>45</v>
      </c>
      <c r="AA511" s="32">
        <v>0.036666666666666674</v>
      </c>
      <c r="AB511" s="32" t="s">
        <v>45</v>
      </c>
      <c r="AC511" s="30" t="s">
        <v>45</v>
      </c>
    </row>
    <row r="512">
      <c r="A512" s="21">
        <f t="shared" si="2"/>
        <v>511</v>
      </c>
      <c r="B512" s="17" t="s">
        <v>567</v>
      </c>
      <c r="C512" s="18" t="s">
        <v>568</v>
      </c>
      <c r="D512" s="19">
        <v>2.93</v>
      </c>
      <c r="E512" s="16">
        <v>418.6186666666666</v>
      </c>
      <c r="F512" s="16">
        <v>1751.5005013333332</v>
      </c>
      <c r="G512" s="19">
        <v>14.7</v>
      </c>
      <c r="H512" s="19">
        <v>11.946666666666667</v>
      </c>
      <c r="I512" s="16" t="s">
        <v>44</v>
      </c>
      <c r="J512" s="19">
        <v>65.75333333333332</v>
      </c>
      <c r="K512" s="19">
        <v>51.22666666666667</v>
      </c>
      <c r="L512" s="19">
        <v>4.67</v>
      </c>
      <c r="M512" s="16">
        <v>106.89333333333333</v>
      </c>
      <c r="N512" s="16">
        <v>165.12</v>
      </c>
      <c r="O512" s="20">
        <v>2.579333333333333</v>
      </c>
      <c r="P512" s="16">
        <v>169.48</v>
      </c>
      <c r="Q512" s="19">
        <v>8.133333333333333</v>
      </c>
      <c r="R512" s="16">
        <v>1.1333333333333335</v>
      </c>
      <c r="S512" s="16">
        <v>1608.58</v>
      </c>
      <c r="T512" s="20">
        <v>1.3033333333333335</v>
      </c>
      <c r="U512" s="19">
        <v>0.5233333333333333</v>
      </c>
      <c r="V512" s="16" t="s">
        <v>44</v>
      </c>
      <c r="W512" s="16"/>
      <c r="X512" s="16"/>
      <c r="Y512" s="20" t="s">
        <v>45</v>
      </c>
      <c r="Z512" s="20" t="s">
        <v>45</v>
      </c>
      <c r="AA512" s="20" t="s">
        <v>45</v>
      </c>
      <c r="AB512" s="20">
        <v>11.886666666666665</v>
      </c>
      <c r="AC512" s="19" t="s">
        <v>45</v>
      </c>
    </row>
    <row r="513">
      <c r="A513" s="21">
        <f t="shared" si="2"/>
        <v>512</v>
      </c>
      <c r="B513" s="17" t="s">
        <v>567</v>
      </c>
      <c r="C513" s="18" t="s">
        <v>569</v>
      </c>
      <c r="D513" s="27">
        <v>2.603333333333333</v>
      </c>
      <c r="E513" s="16">
        <v>417.4066666666667</v>
      </c>
      <c r="F513" s="16">
        <v>1746.4294933333335</v>
      </c>
      <c r="G513" s="19">
        <v>11.3125</v>
      </c>
      <c r="H513" s="19">
        <v>8.633333333333333</v>
      </c>
      <c r="I513" s="26">
        <v>28.901</v>
      </c>
      <c r="J513" s="19">
        <v>73.61416666666665</v>
      </c>
      <c r="K513" s="27">
        <v>2.4433333333333334</v>
      </c>
      <c r="L513" s="27">
        <v>3.8366666666666664</v>
      </c>
      <c r="M513" s="26">
        <v>466.5906666666667</v>
      </c>
      <c r="N513" s="26">
        <v>70.84966666666666</v>
      </c>
      <c r="O513" s="24">
        <v>0.171</v>
      </c>
      <c r="P513" s="26">
        <v>357.6086666666667</v>
      </c>
      <c r="Q513" s="27">
        <v>2.2756666666666665</v>
      </c>
      <c r="R513" s="26">
        <v>382.2866666666667</v>
      </c>
      <c r="S513" s="26">
        <v>885.7956666666668</v>
      </c>
      <c r="T513" s="20" t="s">
        <v>45</v>
      </c>
      <c r="U513" s="27">
        <v>1.1446666666666667</v>
      </c>
      <c r="V513" s="16">
        <v>51.53</v>
      </c>
      <c r="W513" s="16"/>
      <c r="X513" s="16"/>
      <c r="Y513" s="20" t="s">
        <v>45</v>
      </c>
      <c r="Z513" s="20">
        <v>1.41</v>
      </c>
      <c r="AA513" s="20" t="s">
        <v>45</v>
      </c>
      <c r="AB513" s="20" t="s">
        <v>45</v>
      </c>
      <c r="AC513" s="19" t="s">
        <v>45</v>
      </c>
    </row>
    <row r="514">
      <c r="A514" s="21">
        <f t="shared" si="2"/>
        <v>513</v>
      </c>
      <c r="B514" s="17" t="s">
        <v>567</v>
      </c>
      <c r="C514" s="18" t="s">
        <v>570</v>
      </c>
      <c r="D514" s="19">
        <v>7.076666666666667</v>
      </c>
      <c r="E514" s="16">
        <v>89.72206665112176</v>
      </c>
      <c r="F514" s="16">
        <v>375.39712686829347</v>
      </c>
      <c r="G514" s="19">
        <v>0.4753333187103272</v>
      </c>
      <c r="H514" s="19">
        <v>0.07333333333333333</v>
      </c>
      <c r="I514" s="16" t="s">
        <v>44</v>
      </c>
      <c r="J514" s="19">
        <v>43.91133334795634</v>
      </c>
      <c r="K514" s="19" t="s">
        <v>44</v>
      </c>
      <c r="L514" s="19">
        <v>48.46333333333333</v>
      </c>
      <c r="M514" s="16" t="s">
        <v>54</v>
      </c>
      <c r="N514" s="16" t="s">
        <v>54</v>
      </c>
      <c r="O514" s="20" t="s">
        <v>54</v>
      </c>
      <c r="P514" s="16" t="s">
        <v>54</v>
      </c>
      <c r="Q514" s="19" t="s">
        <v>54</v>
      </c>
      <c r="R514" s="16">
        <v>10052.411333333333</v>
      </c>
      <c r="S514" s="16" t="s">
        <v>54</v>
      </c>
      <c r="T514" s="20" t="s">
        <v>54</v>
      </c>
      <c r="U514" s="19" t="s">
        <v>54</v>
      </c>
      <c r="V514" s="16" t="s">
        <v>44</v>
      </c>
      <c r="W514" s="16"/>
      <c r="X514" s="16"/>
      <c r="Y514" s="20" t="s">
        <v>54</v>
      </c>
      <c r="Z514" s="20" t="s">
        <v>54</v>
      </c>
      <c r="AA514" s="20" t="s">
        <v>54</v>
      </c>
      <c r="AB514" s="20" t="s">
        <v>54</v>
      </c>
      <c r="AC514" s="19" t="s">
        <v>54</v>
      </c>
    </row>
    <row r="515">
      <c r="A515" s="21">
        <f t="shared" si="2"/>
        <v>514</v>
      </c>
      <c r="B515" s="17" t="s">
        <v>567</v>
      </c>
      <c r="C515" s="18" t="s">
        <v>571</v>
      </c>
      <c r="D515" s="19">
        <v>71.901</v>
      </c>
      <c r="E515" s="16">
        <v>89.79486703058885</v>
      </c>
      <c r="F515" s="16">
        <v>375.70172365598376</v>
      </c>
      <c r="G515" s="19">
        <v>16.956999478340148</v>
      </c>
      <c r="H515" s="19">
        <v>1.5176666666666667</v>
      </c>
      <c r="I515" s="16" t="s">
        <v>44</v>
      </c>
      <c r="J515" s="19">
        <v>7.698667188326523</v>
      </c>
      <c r="K515" s="19">
        <v>4.165666666666667</v>
      </c>
      <c r="L515" s="19">
        <v>1.9256666666666666</v>
      </c>
      <c r="M515" s="16">
        <v>18.008666666666667</v>
      </c>
      <c r="N515" s="16">
        <v>38.44866666666667</v>
      </c>
      <c r="O515" s="20">
        <v>0.20299999999999999</v>
      </c>
      <c r="P515" s="16">
        <v>418.6566666666667</v>
      </c>
      <c r="Q515" s="19">
        <v>2.6180000000000003</v>
      </c>
      <c r="R515" s="16">
        <v>39.61066666666667</v>
      </c>
      <c r="S515" s="16">
        <v>576.2443333333333</v>
      </c>
      <c r="T515" s="20">
        <v>0.288</v>
      </c>
      <c r="U515" s="19">
        <v>10.999666666666668</v>
      </c>
      <c r="V515" s="16" t="s">
        <v>44</v>
      </c>
      <c r="W515" s="16"/>
      <c r="X515" s="16"/>
      <c r="Y515" s="20">
        <v>0.3033333333333334</v>
      </c>
      <c r="Z515" s="20">
        <v>0.35666666666666663</v>
      </c>
      <c r="AA515" s="20" t="s">
        <v>45</v>
      </c>
      <c r="AB515" s="24" t="s">
        <v>45</v>
      </c>
      <c r="AC515" s="19" t="s">
        <v>45</v>
      </c>
    </row>
    <row r="516">
      <c r="A516" s="21">
        <f t="shared" si="2"/>
        <v>515</v>
      </c>
      <c r="B516" s="17" t="s">
        <v>567</v>
      </c>
      <c r="C516" s="18" t="s">
        <v>572</v>
      </c>
      <c r="D516" s="19">
        <v>1.2433333333333334</v>
      </c>
      <c r="E516" s="16">
        <v>380.22290000000004</v>
      </c>
      <c r="F516" s="16">
        <v>1590.8526136000003</v>
      </c>
      <c r="G516" s="19">
        <v>8.886666666666667</v>
      </c>
      <c r="H516" s="19" t="s">
        <v>45</v>
      </c>
      <c r="I516" s="16" t="s">
        <v>44</v>
      </c>
      <c r="J516" s="19">
        <v>89.22333333333333</v>
      </c>
      <c r="K516" s="19" t="s">
        <v>44</v>
      </c>
      <c r="L516" s="19">
        <v>0.6166666666666667</v>
      </c>
      <c r="M516" s="16">
        <v>26.83666666666667</v>
      </c>
      <c r="N516" s="16">
        <v>2.3066666666666666</v>
      </c>
      <c r="O516" s="20">
        <v>0.026333333333333334</v>
      </c>
      <c r="P516" s="16">
        <v>1.99</v>
      </c>
      <c r="Q516" s="19">
        <v>0.3333333333333333</v>
      </c>
      <c r="R516" s="16">
        <v>234.92333333333332</v>
      </c>
      <c r="S516" s="16">
        <v>7.25</v>
      </c>
      <c r="T516" s="20" t="s">
        <v>45</v>
      </c>
      <c r="U516" s="19" t="s">
        <v>45</v>
      </c>
      <c r="V516" s="16" t="s">
        <v>44</v>
      </c>
      <c r="W516" s="16"/>
      <c r="X516" s="16"/>
      <c r="Y516" s="20" t="s">
        <v>45</v>
      </c>
      <c r="Z516" s="20" t="s">
        <v>45</v>
      </c>
      <c r="AA516" s="20" t="s">
        <v>45</v>
      </c>
      <c r="AB516" s="20" t="s">
        <v>45</v>
      </c>
      <c r="AC516" s="19">
        <v>39.99666666666666</v>
      </c>
    </row>
    <row r="517">
      <c r="A517" s="21">
        <f t="shared" si="2"/>
        <v>516</v>
      </c>
      <c r="B517" s="17" t="s">
        <v>567</v>
      </c>
      <c r="C517" s="18" t="s">
        <v>573</v>
      </c>
      <c r="D517" s="19">
        <v>0.5966666666666667</v>
      </c>
      <c r="E517" s="16" t="s">
        <v>44</v>
      </c>
      <c r="F517" s="16" t="s">
        <v>44</v>
      </c>
      <c r="G517" s="19" t="s">
        <v>44</v>
      </c>
      <c r="H517" s="19" t="s">
        <v>44</v>
      </c>
      <c r="I517" s="16" t="s">
        <v>44</v>
      </c>
      <c r="J517" s="19" t="s">
        <v>44</v>
      </c>
      <c r="K517" s="19" t="s">
        <v>44</v>
      </c>
      <c r="L517" s="19">
        <v>99.40333333333335</v>
      </c>
      <c r="M517" s="16"/>
      <c r="N517" s="16"/>
      <c r="O517" s="20"/>
      <c r="P517" s="16"/>
      <c r="Q517" s="19"/>
      <c r="R517" s="16">
        <v>23431.521666666667</v>
      </c>
      <c r="S517" s="16">
        <v>20467.637</v>
      </c>
      <c r="T517" s="20"/>
      <c r="U517" s="19"/>
      <c r="V517" s="16" t="s">
        <v>44</v>
      </c>
      <c r="W517" s="16"/>
      <c r="X517" s="16"/>
      <c r="Y517" s="20"/>
      <c r="Z517" s="20"/>
      <c r="AA517" s="20"/>
      <c r="AB517" s="20"/>
      <c r="AC517" s="19"/>
    </row>
    <row r="518">
      <c r="A518" s="21">
        <f t="shared" si="2"/>
        <v>517</v>
      </c>
      <c r="B518" s="17" t="s">
        <v>567</v>
      </c>
      <c r="C518" s="18" t="s">
        <v>574</v>
      </c>
      <c r="D518" s="19">
        <v>0.41333333333333333</v>
      </c>
      <c r="E518" s="16" t="s">
        <v>44</v>
      </c>
      <c r="F518" s="16" t="s">
        <v>44</v>
      </c>
      <c r="G518" s="19" t="s">
        <v>44</v>
      </c>
      <c r="H518" s="19" t="s">
        <v>44</v>
      </c>
      <c r="I518" s="16" t="s">
        <v>44</v>
      </c>
      <c r="J518" s="19" t="s">
        <v>44</v>
      </c>
      <c r="K518" s="19" t="s">
        <v>44</v>
      </c>
      <c r="L518" s="19"/>
      <c r="M518" s="16"/>
      <c r="N518" s="16"/>
      <c r="O518" s="20"/>
      <c r="P518" s="16"/>
      <c r="Q518" s="19"/>
      <c r="R518" s="16">
        <v>39943.203</v>
      </c>
      <c r="S518" s="16"/>
      <c r="T518" s="20"/>
      <c r="U518" s="19"/>
      <c r="V518" s="16" t="s">
        <v>44</v>
      </c>
      <c r="W518" s="16"/>
      <c r="X518" s="16"/>
      <c r="Y518" s="20"/>
      <c r="Z518" s="20"/>
      <c r="AA518" s="20"/>
      <c r="AB518" s="20"/>
      <c r="AC518" s="19"/>
    </row>
    <row r="519">
      <c r="A519" s="21">
        <f t="shared" si="2"/>
        <v>518</v>
      </c>
      <c r="B519" s="17" t="s">
        <v>567</v>
      </c>
      <c r="C519" s="18" t="s">
        <v>575</v>
      </c>
      <c r="D519" s="19">
        <v>70.62666666666667</v>
      </c>
      <c r="E519" s="16">
        <v>60.92774987538659</v>
      </c>
      <c r="F519" s="16">
        <v>254.9217054786175</v>
      </c>
      <c r="G519" s="19">
        <v>3.3125</v>
      </c>
      <c r="H519" s="19">
        <v>0.32666666666666666</v>
      </c>
      <c r="I519" s="16" t="s">
        <v>44</v>
      </c>
      <c r="J519" s="19">
        <v>11.6475</v>
      </c>
      <c r="K519" s="19" t="s">
        <v>44</v>
      </c>
      <c r="L519" s="19">
        <v>14.086666666666668</v>
      </c>
      <c r="M519" s="26">
        <v>14.527999999999999</v>
      </c>
      <c r="N519" s="26">
        <v>23.627</v>
      </c>
      <c r="O519" s="24">
        <v>0.065</v>
      </c>
      <c r="P519" s="26">
        <v>47.043</v>
      </c>
      <c r="Q519" s="27">
        <v>0.49866666666666665</v>
      </c>
      <c r="R519" s="26">
        <v>5024.208333333333</v>
      </c>
      <c r="S519" s="26">
        <v>165.17733333333334</v>
      </c>
      <c r="T519" s="24" t="s">
        <v>45</v>
      </c>
      <c r="U519" s="27">
        <v>0.18600000000000003</v>
      </c>
      <c r="V519" s="16" t="s">
        <v>44</v>
      </c>
      <c r="W519" s="16"/>
      <c r="X519" s="16"/>
      <c r="Y519" s="20">
        <v>0.8266666666666667</v>
      </c>
      <c r="Z519" s="20">
        <v>0.06</v>
      </c>
      <c r="AA519" s="20">
        <v>0.15333333333333335</v>
      </c>
      <c r="AB519" s="24">
        <v>2.1</v>
      </c>
      <c r="AC519" s="19" t="s">
        <v>45</v>
      </c>
    </row>
    <row r="520">
      <c r="A520" s="21">
        <f t="shared" si="2"/>
        <v>519</v>
      </c>
      <c r="B520" s="17" t="s">
        <v>567</v>
      </c>
      <c r="C520" s="18" t="s">
        <v>576</v>
      </c>
      <c r="D520" s="19">
        <v>7.65</v>
      </c>
      <c r="E520" s="16">
        <v>21.33</v>
      </c>
      <c r="F520" s="16">
        <v>89.24472000000009</v>
      </c>
      <c r="G520" s="19">
        <v>2.666666666666667</v>
      </c>
      <c r="H520" s="19">
        <v>0.26333333333333336</v>
      </c>
      <c r="I520" s="16" t="s">
        <v>44</v>
      </c>
      <c r="J520" s="19">
        <v>2.0733333333333377</v>
      </c>
      <c r="K520" s="19">
        <v>0.5566666666666668</v>
      </c>
      <c r="L520" s="19">
        <v>87.34666666666665</v>
      </c>
      <c r="M520" s="16"/>
      <c r="N520" s="16"/>
      <c r="O520" s="20"/>
      <c r="P520" s="16"/>
      <c r="Q520" s="19"/>
      <c r="R520" s="16">
        <v>32560.0</v>
      </c>
      <c r="S520" s="16"/>
      <c r="T520" s="20"/>
      <c r="U520" s="19"/>
      <c r="V520" s="16" t="s">
        <v>44</v>
      </c>
      <c r="W520" s="16"/>
      <c r="X520" s="16"/>
      <c r="Y520" s="20"/>
      <c r="Z520" s="20"/>
      <c r="AA520" s="20"/>
      <c r="AB520" s="20"/>
      <c r="AC520" s="19"/>
    </row>
    <row r="521">
      <c r="A521" s="21">
        <f t="shared" si="2"/>
        <v>520</v>
      </c>
      <c r="B521" s="17" t="s">
        <v>577</v>
      </c>
      <c r="C521" s="18" t="s">
        <v>578</v>
      </c>
      <c r="D521" s="19">
        <v>68.464</v>
      </c>
      <c r="E521" s="16">
        <v>194.1538470209837</v>
      </c>
      <c r="F521" s="16">
        <v>812.3396959357958</v>
      </c>
      <c r="G521" s="19">
        <v>1.1625</v>
      </c>
      <c r="H521" s="19">
        <v>20.345</v>
      </c>
      <c r="I521" s="16" t="s">
        <v>44</v>
      </c>
      <c r="J521" s="19">
        <v>5.544500000000004</v>
      </c>
      <c r="K521" s="19">
        <v>4.555</v>
      </c>
      <c r="L521" s="19">
        <v>4.483999999999999</v>
      </c>
      <c r="M521" s="26">
        <v>58.75066666666666</v>
      </c>
      <c r="N521" s="26">
        <v>4.762</v>
      </c>
      <c r="O521" s="24">
        <v>0.055</v>
      </c>
      <c r="P521" s="26">
        <v>16.002666666666666</v>
      </c>
      <c r="Q521" s="27">
        <v>5.45</v>
      </c>
      <c r="R521" s="26">
        <v>1566.661</v>
      </c>
      <c r="S521" s="26">
        <v>78.572</v>
      </c>
      <c r="T521" s="24">
        <v>0.25233333333333335</v>
      </c>
      <c r="U521" s="27">
        <v>0.29396666666666665</v>
      </c>
      <c r="V521" s="38" t="s">
        <v>44</v>
      </c>
      <c r="W521" s="38"/>
      <c r="X521" s="38"/>
      <c r="Y521" s="20" t="s">
        <v>45</v>
      </c>
      <c r="Z521" s="20" t="s">
        <v>45</v>
      </c>
      <c r="AA521" s="20">
        <v>0.04</v>
      </c>
      <c r="AB521" s="20" t="s">
        <v>45</v>
      </c>
      <c r="AC521" s="19" t="s">
        <v>45</v>
      </c>
    </row>
    <row r="522">
      <c r="A522" s="50">
        <f t="shared" si="2"/>
        <v>521</v>
      </c>
      <c r="B522" s="17" t="s">
        <v>577</v>
      </c>
      <c r="C522" s="18" t="s">
        <v>579</v>
      </c>
      <c r="D522" s="19">
        <v>76.259</v>
      </c>
      <c r="E522" s="16">
        <v>136.93643000000003</v>
      </c>
      <c r="F522" s="16">
        <v>572.9420231200002</v>
      </c>
      <c r="G522" s="19">
        <v>0.9479166666666665</v>
      </c>
      <c r="H522" s="19">
        <v>14.215666666666666</v>
      </c>
      <c r="I522" s="16" t="s">
        <v>44</v>
      </c>
      <c r="J522" s="19">
        <v>4.101750000000001</v>
      </c>
      <c r="K522" s="19">
        <v>3.845666666666667</v>
      </c>
      <c r="L522" s="19">
        <v>4.475666666666667</v>
      </c>
      <c r="M522" s="26">
        <v>45.63933333333333</v>
      </c>
      <c r="N522" s="26">
        <v>3.936666666666667</v>
      </c>
      <c r="O522" s="24">
        <v>0.02566666666666667</v>
      </c>
      <c r="P522" s="26">
        <v>5.36</v>
      </c>
      <c r="Q522" s="27">
        <v>0.17633333333333331</v>
      </c>
      <c r="R522" s="26">
        <v>1347.1776666666667</v>
      </c>
      <c r="S522" s="26">
        <v>19.805333333333333</v>
      </c>
      <c r="T522" s="24">
        <v>0.141</v>
      </c>
      <c r="U522" s="27">
        <v>0.07733333333333332</v>
      </c>
      <c r="V522" s="38" t="s">
        <v>44</v>
      </c>
      <c r="W522" s="38"/>
      <c r="X522" s="38"/>
      <c r="Y522" s="20" t="s">
        <v>45</v>
      </c>
      <c r="Z522" s="20" t="s">
        <v>45</v>
      </c>
      <c r="AA522" s="20" t="s">
        <v>45</v>
      </c>
      <c r="AB522" s="20" t="s">
        <v>45</v>
      </c>
      <c r="AC522" s="19" t="s">
        <v>45</v>
      </c>
    </row>
    <row r="523">
      <c r="A523" s="50">
        <f t="shared" si="2"/>
        <v>522</v>
      </c>
      <c r="B523" s="17" t="s">
        <v>577</v>
      </c>
      <c r="C523" s="18" t="s">
        <v>580</v>
      </c>
      <c r="D523" s="19">
        <v>55.1426666</v>
      </c>
      <c r="E523" s="16">
        <v>314.9560002666667</v>
      </c>
      <c r="F523" s="16">
        <v>1317.7759051157336</v>
      </c>
      <c r="G523" s="19">
        <v>0.525</v>
      </c>
      <c r="H523" s="19">
        <v>27.270666666666667</v>
      </c>
      <c r="I523" s="16" t="s">
        <v>45</v>
      </c>
      <c r="J523" s="19">
        <v>16.85500006666667</v>
      </c>
      <c r="K523" s="19" t="s">
        <v>44</v>
      </c>
      <c r="L523" s="19">
        <v>0.20666666666666667</v>
      </c>
      <c r="M523" s="26">
        <v>2.2743333333333333</v>
      </c>
      <c r="N523" s="16">
        <v>0.8463333333333334</v>
      </c>
      <c r="O523" s="20" t="s">
        <v>45</v>
      </c>
      <c r="P523" s="16">
        <v>15.646333333333333</v>
      </c>
      <c r="Q523" s="19" t="s">
        <v>45</v>
      </c>
      <c r="R523" s="16">
        <v>109.70366666666666</v>
      </c>
      <c r="S523" s="16">
        <v>5.1113333333333335</v>
      </c>
      <c r="T523" s="20">
        <v>0.014333333333333335</v>
      </c>
      <c r="U523" s="19">
        <v>0.07400000000000001</v>
      </c>
      <c r="V523" s="16" t="s">
        <v>45</v>
      </c>
      <c r="W523" s="16" t="s">
        <v>54</v>
      </c>
      <c r="X523" s="16" t="s">
        <v>54</v>
      </c>
      <c r="Y523" s="20">
        <v>0.07</v>
      </c>
      <c r="Z523" s="20" t="s">
        <v>45</v>
      </c>
      <c r="AA523" s="20" t="s">
        <v>45</v>
      </c>
      <c r="AB523" s="20" t="s">
        <v>45</v>
      </c>
      <c r="AC523" s="19"/>
    </row>
    <row r="524">
      <c r="A524" s="50">
        <f t="shared" si="2"/>
        <v>523</v>
      </c>
      <c r="B524" s="17" t="s">
        <v>577</v>
      </c>
      <c r="C524" s="18" t="s">
        <v>581</v>
      </c>
      <c r="D524" s="19">
        <v>77.98366666666668</v>
      </c>
      <c r="E524" s="16">
        <v>166.16030161554647</v>
      </c>
      <c r="F524" s="16">
        <v>695.2147019594464</v>
      </c>
      <c r="G524" s="19">
        <v>1.0140667031606039</v>
      </c>
      <c r="H524" s="19">
        <v>18.364333333333335</v>
      </c>
      <c r="I524" s="16" t="s">
        <v>44</v>
      </c>
      <c r="J524" s="19">
        <v>2.1945999635060494</v>
      </c>
      <c r="K524" s="19">
        <v>0.6836666666666668</v>
      </c>
      <c r="L524" s="19">
        <v>0.44333333333333336</v>
      </c>
      <c r="M524" s="16">
        <v>5.8503333333333325</v>
      </c>
      <c r="N524" s="16">
        <v>16.825333333333333</v>
      </c>
      <c r="O524" s="20">
        <v>0.2383333333333333</v>
      </c>
      <c r="P524" s="16">
        <v>25.519000000000002</v>
      </c>
      <c r="Q524" s="19">
        <v>0.45566666666666666</v>
      </c>
      <c r="R524" s="16">
        <v>44.294666666666664</v>
      </c>
      <c r="S524" s="16">
        <v>143.673</v>
      </c>
      <c r="T524" s="20">
        <v>0.15533333333333332</v>
      </c>
      <c r="U524" s="19">
        <v>0.3156666666666667</v>
      </c>
      <c r="V524" s="16" t="s">
        <v>44</v>
      </c>
      <c r="W524" s="16"/>
      <c r="X524" s="16"/>
      <c r="Y524" s="20" t="s">
        <v>45</v>
      </c>
      <c r="Z524" s="20" t="s">
        <v>45</v>
      </c>
      <c r="AA524" s="20" t="s">
        <v>45</v>
      </c>
      <c r="AB524" s="20" t="s">
        <v>45</v>
      </c>
      <c r="AC524" s="19" t="s">
        <v>45</v>
      </c>
    </row>
    <row r="525">
      <c r="A525" s="50">
        <f t="shared" si="2"/>
        <v>524</v>
      </c>
      <c r="B525" s="17" t="s">
        <v>577</v>
      </c>
      <c r="C525" s="18" t="s">
        <v>582</v>
      </c>
      <c r="D525" s="19">
        <v>58.42366666666667</v>
      </c>
      <c r="E525" s="16">
        <v>302.1526776878237</v>
      </c>
      <c r="F525" s="16">
        <v>1264.2068034458543</v>
      </c>
      <c r="G525" s="19">
        <v>0.58125</v>
      </c>
      <c r="H525" s="19">
        <v>30.497666666666664</v>
      </c>
      <c r="I525" s="16">
        <v>42.467333333333336</v>
      </c>
      <c r="J525" s="19">
        <v>7.899749999999999</v>
      </c>
      <c r="K525" s="19" t="s">
        <v>44</v>
      </c>
      <c r="L525" s="19">
        <v>2.597666666666667</v>
      </c>
      <c r="M525" s="16">
        <v>3.4783333333333335</v>
      </c>
      <c r="N525" s="16">
        <v>0.8553333333333333</v>
      </c>
      <c r="O525" s="20" t="s">
        <v>45</v>
      </c>
      <c r="P525" s="26">
        <v>14.453333333333333</v>
      </c>
      <c r="Q525" s="19">
        <v>0.09700000000000002</v>
      </c>
      <c r="R525" s="16">
        <v>786.8273333333333</v>
      </c>
      <c r="S525" s="16">
        <v>16.088</v>
      </c>
      <c r="T525" s="20" t="s">
        <v>45</v>
      </c>
      <c r="U525" s="19">
        <v>0.06</v>
      </c>
      <c r="V525" s="16">
        <v>8.0</v>
      </c>
      <c r="W525" s="16"/>
      <c r="X525" s="16"/>
      <c r="Y525" s="20" t="s">
        <v>45</v>
      </c>
      <c r="Z525" s="20">
        <v>0.05333333333333334</v>
      </c>
      <c r="AA525" s="20" t="s">
        <v>45</v>
      </c>
      <c r="AB525" s="20" t="s">
        <v>45</v>
      </c>
      <c r="AC525" s="19" t="s">
        <v>45</v>
      </c>
    </row>
    <row r="526">
      <c r="A526" s="21">
        <f t="shared" si="2"/>
        <v>525</v>
      </c>
      <c r="B526" s="17" t="s">
        <v>583</v>
      </c>
      <c r="C526" s="18" t="s">
        <v>584</v>
      </c>
      <c r="D526" s="19">
        <v>50.464</v>
      </c>
      <c r="E526" s="16">
        <v>289.21166666666664</v>
      </c>
      <c r="F526" s="16">
        <v>1210.0616133333333</v>
      </c>
      <c r="G526" s="19">
        <v>8.345833333333335</v>
      </c>
      <c r="H526" s="19">
        <v>19.930333333333333</v>
      </c>
      <c r="I526" s="16">
        <v>25.464333333333332</v>
      </c>
      <c r="J526" s="19">
        <v>19.113833333333332</v>
      </c>
      <c r="K526" s="19">
        <v>9.358333333333333</v>
      </c>
      <c r="L526" s="19">
        <v>2.1460000000000004</v>
      </c>
      <c r="M526" s="16">
        <v>124.41933333333333</v>
      </c>
      <c r="N526" s="16">
        <v>51.12433333333333</v>
      </c>
      <c r="O526" s="20">
        <v>0.5946666666666667</v>
      </c>
      <c r="P526" s="16">
        <v>141.55666666666664</v>
      </c>
      <c r="Q526" s="19">
        <v>1.9329999999999998</v>
      </c>
      <c r="R526" s="16">
        <v>304.88866666666667</v>
      </c>
      <c r="S526" s="16">
        <v>353.6603333333333</v>
      </c>
      <c r="T526" s="20">
        <v>0.22566666666666668</v>
      </c>
      <c r="U526" s="19">
        <v>1.1936666666666667</v>
      </c>
      <c r="V526" s="16" t="s">
        <v>45</v>
      </c>
      <c r="W526" s="16"/>
      <c r="X526" s="16"/>
      <c r="Y526" s="20">
        <v>0.06333333333333334</v>
      </c>
      <c r="Z526" s="20" t="s">
        <v>45</v>
      </c>
      <c r="AA526" s="20" t="s">
        <v>45</v>
      </c>
      <c r="AB526" s="20" t="s">
        <v>45</v>
      </c>
      <c r="AC526" s="19" t="s">
        <v>54</v>
      </c>
    </row>
    <row r="527">
      <c r="A527" s="21">
        <f t="shared" si="2"/>
        <v>526</v>
      </c>
      <c r="B527" s="17" t="s">
        <v>583</v>
      </c>
      <c r="C527" s="18" t="s">
        <v>585</v>
      </c>
      <c r="D527" s="19">
        <v>68.03566666666667</v>
      </c>
      <c r="E527" s="16">
        <v>153.772</v>
      </c>
      <c r="F527" s="16">
        <v>643.3820479999999</v>
      </c>
      <c r="G527" s="19">
        <v>10.829166666666667</v>
      </c>
      <c r="H527" s="19">
        <v>7.124</v>
      </c>
      <c r="I527" s="16">
        <v>36.08866666666666</v>
      </c>
      <c r="J527" s="19">
        <v>11.584833333333329</v>
      </c>
      <c r="K527" s="19">
        <v>1.501666666666667</v>
      </c>
      <c r="L527" s="19">
        <v>2.4263333333333335</v>
      </c>
      <c r="M527" s="16">
        <v>13.256</v>
      </c>
      <c r="N527" s="16">
        <v>9.290666666666667</v>
      </c>
      <c r="O527" s="20">
        <v>0.18266666666666667</v>
      </c>
      <c r="P527" s="16">
        <v>47.638</v>
      </c>
      <c r="Q527" s="19">
        <v>0.955</v>
      </c>
      <c r="R527" s="16">
        <v>1621.728</v>
      </c>
      <c r="S527" s="16">
        <v>87.15</v>
      </c>
      <c r="T527" s="20">
        <v>0.078</v>
      </c>
      <c r="U527" s="19">
        <v>2.670666666666667</v>
      </c>
      <c r="V527" s="16" t="s">
        <v>45</v>
      </c>
      <c r="W527" s="16"/>
      <c r="X527" s="16"/>
      <c r="Y527" s="20">
        <v>0.03</v>
      </c>
      <c r="Z527" s="20" t="s">
        <v>45</v>
      </c>
      <c r="AA527" s="20">
        <v>0.07333333333333335</v>
      </c>
      <c r="AB527" s="20">
        <v>1.6033333333333333</v>
      </c>
      <c r="AC527" s="19" t="s">
        <v>54</v>
      </c>
    </row>
    <row r="528">
      <c r="A528" s="21">
        <f t="shared" si="2"/>
        <v>527</v>
      </c>
      <c r="B528" s="17" t="s">
        <v>583</v>
      </c>
      <c r="C528" s="18" t="s">
        <v>586</v>
      </c>
      <c r="D528" s="19">
        <v>69.05133333333333</v>
      </c>
      <c r="E528" s="16">
        <v>135.68133333333333</v>
      </c>
      <c r="F528" s="16">
        <v>567.6906986666667</v>
      </c>
      <c r="G528" s="19">
        <v>6.239583333333332</v>
      </c>
      <c r="H528" s="19">
        <v>3.2279999999999998</v>
      </c>
      <c r="I528" s="16">
        <v>4.103333333333333</v>
      </c>
      <c r="J528" s="19">
        <v>20.41775</v>
      </c>
      <c r="K528" s="19">
        <v>5.069</v>
      </c>
      <c r="L528" s="19">
        <v>1.0633333333333335</v>
      </c>
      <c r="M528" s="16">
        <v>33.29666666666667</v>
      </c>
      <c r="N528" s="16">
        <v>18.677666666666667</v>
      </c>
      <c r="O528" s="20">
        <v>0.27233333333333337</v>
      </c>
      <c r="P528" s="16">
        <v>71.67599999999999</v>
      </c>
      <c r="Q528" s="19">
        <v>0.5623333333333332</v>
      </c>
      <c r="R528" s="16">
        <v>93.29966666666667</v>
      </c>
      <c r="S528" s="16">
        <v>157.30866666666668</v>
      </c>
      <c r="T528" s="20">
        <v>0.07533333333333332</v>
      </c>
      <c r="U528" s="19">
        <v>0.599</v>
      </c>
      <c r="V528" s="16" t="s">
        <v>45</v>
      </c>
      <c r="W528" s="16"/>
      <c r="X528" s="16"/>
      <c r="Y528" s="20">
        <v>0.036666666666666674</v>
      </c>
      <c r="Z528" s="20" t="s">
        <v>45</v>
      </c>
      <c r="AA528" s="20">
        <v>0.036666666666666674</v>
      </c>
      <c r="AB528" s="20" t="s">
        <v>45</v>
      </c>
      <c r="AC528" s="19" t="s">
        <v>45</v>
      </c>
    </row>
    <row r="529">
      <c r="A529" s="21">
        <f t="shared" si="2"/>
        <v>528</v>
      </c>
      <c r="B529" s="17" t="s">
        <v>583</v>
      </c>
      <c r="C529" s="41" t="s">
        <v>587</v>
      </c>
      <c r="D529" s="30">
        <v>71.16733333333333</v>
      </c>
      <c r="E529" s="16">
        <v>164.9752340474129</v>
      </c>
      <c r="F529" s="16">
        <v>690.2563792543756</v>
      </c>
      <c r="G529" s="19">
        <v>18.26875</v>
      </c>
      <c r="H529" s="30">
        <v>9.534</v>
      </c>
      <c r="I529" s="31">
        <v>60.11</v>
      </c>
      <c r="J529" s="19">
        <v>0.23625</v>
      </c>
      <c r="K529" s="36">
        <v>0.1466666666666667</v>
      </c>
      <c r="L529" s="30">
        <v>0.7936666666666667</v>
      </c>
      <c r="M529" s="31">
        <v>14.512333333333336</v>
      </c>
      <c r="N529" s="31">
        <v>21.371333333333336</v>
      </c>
      <c r="O529" s="32">
        <v>0.05066666666666667</v>
      </c>
      <c r="P529" s="31">
        <v>169.31466666666665</v>
      </c>
      <c r="Q529" s="30">
        <v>2.4439999999999995</v>
      </c>
      <c r="R529" s="31">
        <v>47.62733333333333</v>
      </c>
      <c r="S529" s="31">
        <v>294.5563333333333</v>
      </c>
      <c r="T529" s="32">
        <v>0.16533333333333333</v>
      </c>
      <c r="U529" s="30">
        <v>4.825666666666667</v>
      </c>
      <c r="V529" s="31" t="s">
        <v>45</v>
      </c>
      <c r="W529" s="31"/>
      <c r="X529" s="31"/>
      <c r="Y529" s="32">
        <v>0.03</v>
      </c>
      <c r="Z529" s="32">
        <v>0.04</v>
      </c>
      <c r="AA529" s="32" t="s">
        <v>45</v>
      </c>
      <c r="AB529" s="32">
        <v>2.0933333333333333</v>
      </c>
      <c r="AC529" s="30" t="s">
        <v>45</v>
      </c>
    </row>
    <row r="530">
      <c r="A530" s="21">
        <f t="shared" si="2"/>
        <v>529</v>
      </c>
      <c r="B530" s="17" t="s">
        <v>583</v>
      </c>
      <c r="C530" s="41" t="s">
        <v>588</v>
      </c>
      <c r="D530" s="30">
        <v>54.211999999999996</v>
      </c>
      <c r="E530" s="16">
        <v>291.2295092449586</v>
      </c>
      <c r="F530" s="16">
        <v>1218.5042666809068</v>
      </c>
      <c r="G530" s="19">
        <v>23.660416666666663</v>
      </c>
      <c r="H530" s="30">
        <v>21.146666666666665</v>
      </c>
      <c r="I530" s="31">
        <v>256.6333333333333</v>
      </c>
      <c r="J530" s="19">
        <v>0.0</v>
      </c>
      <c r="K530" s="36" t="s">
        <v>44</v>
      </c>
      <c r="L530" s="30">
        <v>1.1213333333333333</v>
      </c>
      <c r="M530" s="31">
        <v>25.979333333333333</v>
      </c>
      <c r="N530" s="31">
        <v>19.487333333333332</v>
      </c>
      <c r="O530" s="32">
        <v>0.015333333333333332</v>
      </c>
      <c r="P530" s="31">
        <v>215.817</v>
      </c>
      <c r="Q530" s="30">
        <v>2.1033333333333335</v>
      </c>
      <c r="R530" s="31">
        <v>82.87466666666667</v>
      </c>
      <c r="S530" s="31">
        <v>272.23333333333335</v>
      </c>
      <c r="T530" s="32">
        <v>0.056666666666666664</v>
      </c>
      <c r="U530" s="30">
        <v>3.2086666666666663</v>
      </c>
      <c r="V530" s="31">
        <v>36.796666666666674</v>
      </c>
      <c r="W530" s="31"/>
      <c r="X530" s="31"/>
      <c r="Y530" s="32">
        <v>0.04666666666666667</v>
      </c>
      <c r="Z530" s="32">
        <v>0.10333333333333333</v>
      </c>
      <c r="AA530" s="32" t="s">
        <v>45</v>
      </c>
      <c r="AB530" s="32">
        <v>2.9166666666666665</v>
      </c>
      <c r="AC530" s="36"/>
    </row>
    <row r="531">
      <c r="A531" s="21">
        <f t="shared" si="2"/>
        <v>530</v>
      </c>
      <c r="B531" s="17" t="s">
        <v>583</v>
      </c>
      <c r="C531" s="18" t="s">
        <v>589</v>
      </c>
      <c r="D531" s="19">
        <v>41.5</v>
      </c>
      <c r="E531" s="16">
        <v>273.51433333333335</v>
      </c>
      <c r="F531" s="16">
        <v>1144.3839706666668</v>
      </c>
      <c r="G531" s="19">
        <v>8.039583333333333</v>
      </c>
      <c r="H531" s="19">
        <v>8.291666666666666</v>
      </c>
      <c r="I531" s="26">
        <v>70.29566666666666</v>
      </c>
      <c r="J531" s="19">
        <v>41.682750000000006</v>
      </c>
      <c r="K531" s="19">
        <v>2.7373333333333334</v>
      </c>
      <c r="L531" s="19">
        <v>0.486</v>
      </c>
      <c r="M531" s="16">
        <v>23.569666666666667</v>
      </c>
      <c r="N531" s="16">
        <v>13.452666666666667</v>
      </c>
      <c r="O531" s="20">
        <v>0.41566666666666663</v>
      </c>
      <c r="P531" s="16">
        <v>87.27166666666666</v>
      </c>
      <c r="Q531" s="19">
        <v>2.122666666666667</v>
      </c>
      <c r="R531" s="16">
        <v>58.85733333333334</v>
      </c>
      <c r="S531" s="16">
        <v>96.45366666666666</v>
      </c>
      <c r="T531" s="20">
        <v>0.13133333333333333</v>
      </c>
      <c r="U531" s="19">
        <v>0.8603333333333333</v>
      </c>
      <c r="V531" s="16" t="s">
        <v>45</v>
      </c>
      <c r="W531" s="16"/>
      <c r="X531" s="16"/>
      <c r="Y531" s="20">
        <v>0.08333333333333333</v>
      </c>
      <c r="Z531" s="20">
        <v>0.04666666666666667</v>
      </c>
      <c r="AA531" s="20" t="s">
        <v>45</v>
      </c>
      <c r="AB531" s="20" t="s">
        <v>45</v>
      </c>
      <c r="AC531" s="19" t="s">
        <v>45</v>
      </c>
    </row>
    <row r="532">
      <c r="A532" s="21">
        <f t="shared" si="2"/>
        <v>531</v>
      </c>
      <c r="B532" s="17" t="s">
        <v>583</v>
      </c>
      <c r="C532" s="41" t="s">
        <v>590</v>
      </c>
      <c r="D532" s="30">
        <v>81.98933333333333</v>
      </c>
      <c r="E532" s="16">
        <v>100.78304300403595</v>
      </c>
      <c r="F532" s="16">
        <v>421.6762519288864</v>
      </c>
      <c r="G532" s="19">
        <v>7.941666666666666</v>
      </c>
      <c r="H532" s="30">
        <v>5.967666666666667</v>
      </c>
      <c r="I532" s="31">
        <v>116.78233333333333</v>
      </c>
      <c r="J532" s="19">
        <v>3.1736666666666653</v>
      </c>
      <c r="K532" s="30">
        <v>0.3866666666666667</v>
      </c>
      <c r="L532" s="30">
        <v>0.9276666666666666</v>
      </c>
      <c r="M532" s="31">
        <v>42.68066666666667</v>
      </c>
      <c r="N532" s="31">
        <v>14.863999999999999</v>
      </c>
      <c r="O532" s="32">
        <v>0.10833333333333334</v>
      </c>
      <c r="P532" s="31">
        <v>244.08666666666667</v>
      </c>
      <c r="Q532" s="30">
        <v>1.418</v>
      </c>
      <c r="R532" s="31">
        <v>84.78666666666668</v>
      </c>
      <c r="S532" s="31">
        <v>139.138</v>
      </c>
      <c r="T532" s="32">
        <v>0.07300000000000001</v>
      </c>
      <c r="U532" s="30">
        <v>0.4686666666666666</v>
      </c>
      <c r="V532" s="31" t="s">
        <v>45</v>
      </c>
      <c r="W532" s="31"/>
      <c r="X532" s="31"/>
      <c r="Y532" s="32" t="s">
        <v>45</v>
      </c>
      <c r="Z532" s="32" t="s">
        <v>45</v>
      </c>
      <c r="AA532" s="32" t="s">
        <v>45</v>
      </c>
      <c r="AB532" s="32">
        <v>0.3066666666666667</v>
      </c>
      <c r="AC532" s="30">
        <v>4.07</v>
      </c>
    </row>
    <row r="533">
      <c r="A533" s="21">
        <f t="shared" si="2"/>
        <v>532</v>
      </c>
      <c r="B533" s="17" t="s">
        <v>583</v>
      </c>
      <c r="C533" s="41" t="s">
        <v>591</v>
      </c>
      <c r="D533" s="30">
        <v>81.54866666666666</v>
      </c>
      <c r="E533" s="16">
        <v>78.23472922221822</v>
      </c>
      <c r="F533" s="16">
        <v>327.33410706576103</v>
      </c>
      <c r="G533" s="19">
        <v>6.779166666666665</v>
      </c>
      <c r="H533" s="30">
        <v>1.1166666666666667</v>
      </c>
      <c r="I533" s="31">
        <v>21.34266666666667</v>
      </c>
      <c r="J533" s="19">
        <v>10.133166666666673</v>
      </c>
      <c r="K533" s="30">
        <v>1.46</v>
      </c>
      <c r="L533" s="30">
        <v>0.4223333333333333</v>
      </c>
      <c r="M533" s="31">
        <v>22.887333333333334</v>
      </c>
      <c r="N533" s="31">
        <v>13.459666666666669</v>
      </c>
      <c r="O533" s="32">
        <v>0.21966666666666668</v>
      </c>
      <c r="P533" s="31">
        <v>67.88566666666667</v>
      </c>
      <c r="Q533" s="30">
        <v>0.8620000000000001</v>
      </c>
      <c r="R533" s="31">
        <v>12.100666666666667</v>
      </c>
      <c r="S533" s="31">
        <v>184.03366666666668</v>
      </c>
      <c r="T533" s="32">
        <v>1.4466666666666665</v>
      </c>
      <c r="U533" s="30">
        <v>1.7503333333333335</v>
      </c>
      <c r="V533" s="31" t="s">
        <v>45</v>
      </c>
      <c r="W533" s="31"/>
      <c r="X533" s="31"/>
      <c r="Y533" s="32">
        <v>0.03</v>
      </c>
      <c r="Z533" s="32" t="s">
        <v>45</v>
      </c>
      <c r="AA533" s="32" t="s">
        <v>45</v>
      </c>
      <c r="AB533" s="32">
        <v>0.32</v>
      </c>
      <c r="AC533" s="30">
        <v>4.773333333333333</v>
      </c>
    </row>
    <row r="534">
      <c r="A534" s="21">
        <f t="shared" si="2"/>
        <v>533</v>
      </c>
      <c r="B534" s="17" t="s">
        <v>583</v>
      </c>
      <c r="C534" s="18" t="s">
        <v>592</v>
      </c>
      <c r="D534" s="19">
        <v>71.137</v>
      </c>
      <c r="E534" s="16">
        <v>113.45948166666666</v>
      </c>
      <c r="F534" s="16">
        <v>474.7144712933333</v>
      </c>
      <c r="G534" s="19">
        <v>2.15625</v>
      </c>
      <c r="H534" s="19">
        <v>0.6796666666666665</v>
      </c>
      <c r="I534" s="16" t="s">
        <v>44</v>
      </c>
      <c r="J534" s="19">
        <v>25.281416666666665</v>
      </c>
      <c r="K534" s="19">
        <v>2.0533333333333332</v>
      </c>
      <c r="L534" s="19">
        <v>0.7456666666666667</v>
      </c>
      <c r="M534" s="16">
        <v>1.5406666666666666</v>
      </c>
      <c r="N534" s="16">
        <v>2.718</v>
      </c>
      <c r="O534" s="20">
        <v>0.023000000000000003</v>
      </c>
      <c r="P534" s="16">
        <v>23.182666666666666</v>
      </c>
      <c r="Q534" s="19">
        <v>0.17333333333333334</v>
      </c>
      <c r="R534" s="16">
        <v>247.66599999999997</v>
      </c>
      <c r="S534" s="16">
        <v>10.853666666666667</v>
      </c>
      <c r="T534" s="20" t="s">
        <v>45</v>
      </c>
      <c r="U534" s="19">
        <v>0.20200000000000004</v>
      </c>
      <c r="V534" s="16" t="s">
        <v>45</v>
      </c>
      <c r="W534" s="16"/>
      <c r="X534" s="16"/>
      <c r="Y534" s="20" t="s">
        <v>45</v>
      </c>
      <c r="Z534" s="20" t="s">
        <v>45</v>
      </c>
      <c r="AA534" s="20">
        <v>0.06333333333333334</v>
      </c>
      <c r="AB534" s="20" t="s">
        <v>45</v>
      </c>
      <c r="AC534" s="19" t="s">
        <v>45</v>
      </c>
    </row>
    <row r="535">
      <c r="A535" s="21">
        <f t="shared" si="2"/>
        <v>534</v>
      </c>
      <c r="B535" s="17" t="s">
        <v>583</v>
      </c>
      <c r="C535" s="18" t="s">
        <v>593</v>
      </c>
      <c r="D535" s="19">
        <v>68.93666666666667</v>
      </c>
      <c r="E535" s="16">
        <v>142.123</v>
      </c>
      <c r="F535" s="16">
        <v>594.6426319999999</v>
      </c>
      <c r="G535" s="19">
        <v>2.558333333333333</v>
      </c>
      <c r="H535" s="19">
        <v>4.648333333333333</v>
      </c>
      <c r="I535" s="16">
        <v>15.048666666666668</v>
      </c>
      <c r="J535" s="19">
        <v>22.513666666666666</v>
      </c>
      <c r="K535" s="19">
        <v>2.4326666666666665</v>
      </c>
      <c r="L535" s="19">
        <v>1.343</v>
      </c>
      <c r="M535" s="16">
        <v>14.161333333333333</v>
      </c>
      <c r="N535" s="26">
        <v>5.096</v>
      </c>
      <c r="O535" s="20">
        <v>0.06266666666666666</v>
      </c>
      <c r="P535" s="16">
        <v>25.952333333333332</v>
      </c>
      <c r="Q535" s="19">
        <v>0.33</v>
      </c>
      <c r="R535" s="16">
        <v>235.70966666666666</v>
      </c>
      <c r="S535" s="16">
        <v>52.93266666666667</v>
      </c>
      <c r="T535" s="20">
        <v>0.04900000000000001</v>
      </c>
      <c r="U535" s="19">
        <v>0.21</v>
      </c>
      <c r="V535" s="16" t="s">
        <v>45</v>
      </c>
      <c r="W535" s="16"/>
      <c r="X535" s="16"/>
      <c r="Y535" s="20" t="s">
        <v>45</v>
      </c>
      <c r="Z535" s="20" t="s">
        <v>45</v>
      </c>
      <c r="AA535" s="20" t="s">
        <v>45</v>
      </c>
      <c r="AB535" s="20">
        <v>0.9333333333333332</v>
      </c>
      <c r="AC535" s="19" t="s">
        <v>45</v>
      </c>
    </row>
    <row r="536">
      <c r="A536" s="21">
        <f t="shared" si="2"/>
        <v>535</v>
      </c>
      <c r="B536" s="17" t="s">
        <v>583</v>
      </c>
      <c r="C536" s="41" t="s">
        <v>594</v>
      </c>
      <c r="D536" s="30">
        <v>80.994</v>
      </c>
      <c r="E536" s="16">
        <v>80.09161563650767</v>
      </c>
      <c r="F536" s="16">
        <v>335.1033198231481</v>
      </c>
      <c r="G536" s="19">
        <v>5.64375</v>
      </c>
      <c r="H536" s="30">
        <v>3.5926666666666667</v>
      </c>
      <c r="I536" s="31">
        <v>58.38633333333333</v>
      </c>
      <c r="J536" s="19">
        <v>5.7389166666666656</v>
      </c>
      <c r="K536" s="30">
        <v>3.016666666666667</v>
      </c>
      <c r="L536" s="30">
        <v>4.030666666666668</v>
      </c>
      <c r="M536" s="31">
        <v>105.48066666666666</v>
      </c>
      <c r="N536" s="31">
        <v>33.57933333333333</v>
      </c>
      <c r="O536" s="32">
        <v>0.2343333333333333</v>
      </c>
      <c r="P536" s="31">
        <v>111.13466666666666</v>
      </c>
      <c r="Q536" s="30">
        <v>0.944</v>
      </c>
      <c r="R536" s="31">
        <v>1344.2946666666667</v>
      </c>
      <c r="S536" s="31">
        <v>124.05633333333333</v>
      </c>
      <c r="T536" s="32">
        <v>0.17200000000000001</v>
      </c>
      <c r="U536" s="30">
        <v>0.5706666666666665</v>
      </c>
      <c r="V536" s="31" t="s">
        <v>45</v>
      </c>
      <c r="W536" s="31">
        <v>32.580555555555556</v>
      </c>
      <c r="X536" s="31">
        <v>16.290277777777778</v>
      </c>
      <c r="Y536" s="32">
        <v>0.04</v>
      </c>
      <c r="Z536" s="32" t="s">
        <v>45</v>
      </c>
      <c r="AA536" s="32">
        <v>0.03</v>
      </c>
      <c r="AB536" s="32">
        <v>1.0966666666666667</v>
      </c>
      <c r="AC536" s="30">
        <v>10.28</v>
      </c>
    </row>
    <row r="537">
      <c r="A537" s="21">
        <f t="shared" si="2"/>
        <v>536</v>
      </c>
      <c r="B537" s="17" t="s">
        <v>583</v>
      </c>
      <c r="C537" s="18" t="s">
        <v>595</v>
      </c>
      <c r="D537" s="19">
        <v>75.267</v>
      </c>
      <c r="E537" s="16">
        <v>124.50020083333331</v>
      </c>
      <c r="F537" s="16">
        <v>520.9088402866665</v>
      </c>
      <c r="G537" s="19">
        <v>19.772916666666664</v>
      </c>
      <c r="H537" s="19">
        <v>4.442333333333333</v>
      </c>
      <c r="I537" s="16">
        <v>144.018</v>
      </c>
      <c r="J537" s="19">
        <v>0.0</v>
      </c>
      <c r="K537" s="19" t="s">
        <v>44</v>
      </c>
      <c r="L537" s="19">
        <v>0.2926666666666667</v>
      </c>
      <c r="M537" s="16">
        <v>11.336666666666666</v>
      </c>
      <c r="N537" s="16">
        <v>8.250333333333332</v>
      </c>
      <c r="O537" s="20">
        <v>0.105</v>
      </c>
      <c r="P537" s="16">
        <v>57.11766666666666</v>
      </c>
      <c r="Q537" s="19">
        <v>1.01</v>
      </c>
      <c r="R537" s="16">
        <v>28.773666666666667</v>
      </c>
      <c r="S537" s="16">
        <v>57.577333333333335</v>
      </c>
      <c r="T537" s="20">
        <v>0.055</v>
      </c>
      <c r="U537" s="19">
        <v>2.7206666666666663</v>
      </c>
      <c r="V537" s="16" t="s">
        <v>45</v>
      </c>
      <c r="W537" s="16"/>
      <c r="X537" s="16"/>
      <c r="Y537" s="20" t="s">
        <v>45</v>
      </c>
      <c r="Z537" s="20" t="s">
        <v>45</v>
      </c>
      <c r="AA537" s="20" t="s">
        <v>45</v>
      </c>
      <c r="AB537" s="20">
        <v>4.266666666666667</v>
      </c>
      <c r="AC537" s="19" t="s">
        <v>54</v>
      </c>
    </row>
    <row r="538">
      <c r="A538" s="21">
        <f t="shared" si="2"/>
        <v>537</v>
      </c>
      <c r="B538" s="17" t="s">
        <v>583</v>
      </c>
      <c r="C538" s="41" t="s">
        <v>596</v>
      </c>
      <c r="D538" s="30">
        <v>70.12833333333333</v>
      </c>
      <c r="E538" s="16">
        <v>173.1413643180132</v>
      </c>
      <c r="F538" s="16">
        <v>724.4234683065672</v>
      </c>
      <c r="G538" s="19">
        <v>15.03125</v>
      </c>
      <c r="H538" s="30">
        <v>10.802999999999999</v>
      </c>
      <c r="I538" s="31">
        <v>66.21600000000001</v>
      </c>
      <c r="J538" s="19">
        <v>2.975416666666672</v>
      </c>
      <c r="K538" s="36"/>
      <c r="L538" s="30">
        <v>1.062</v>
      </c>
      <c r="M538" s="31">
        <v>28.317999999999998</v>
      </c>
      <c r="N538" s="31">
        <v>21.511666666666667</v>
      </c>
      <c r="O538" s="32">
        <v>0.03333333333333333</v>
      </c>
      <c r="P538" s="31">
        <v>185.57100000000003</v>
      </c>
      <c r="Q538" s="30">
        <v>2.699333333333333</v>
      </c>
      <c r="R538" s="31">
        <v>122.848</v>
      </c>
      <c r="S538" s="31">
        <v>322.3136666666667</v>
      </c>
      <c r="T538" s="32">
        <v>0.14033333333333334</v>
      </c>
      <c r="U538" s="30">
        <v>2.0413333333333337</v>
      </c>
      <c r="V538" s="31">
        <v>27.633333333333336</v>
      </c>
      <c r="W538" s="31"/>
      <c r="X538" s="31"/>
      <c r="Y538" s="32">
        <v>0.06</v>
      </c>
      <c r="Z538" s="32">
        <v>0.05</v>
      </c>
      <c r="AA538" s="32" t="s">
        <v>45</v>
      </c>
      <c r="AB538" s="32">
        <v>3.2533333333333334</v>
      </c>
      <c r="AC538" s="30" t="s">
        <v>45</v>
      </c>
    </row>
    <row r="539">
      <c r="A539" s="21">
        <f t="shared" si="2"/>
        <v>538</v>
      </c>
      <c r="B539" s="17" t="s">
        <v>583</v>
      </c>
      <c r="C539" s="41" t="s">
        <v>597</v>
      </c>
      <c r="D539" s="30">
        <v>70.89233333333334</v>
      </c>
      <c r="E539" s="16">
        <v>156.80610301323728</v>
      </c>
      <c r="F539" s="16">
        <v>656.0767350073847</v>
      </c>
      <c r="G539" s="19">
        <v>17.552083333333336</v>
      </c>
      <c r="H539" s="30">
        <v>7.9623333333333335</v>
      </c>
      <c r="I539" s="31">
        <v>79.95933333333333</v>
      </c>
      <c r="J539" s="19">
        <v>2.593916666666657</v>
      </c>
      <c r="K539" s="36"/>
      <c r="L539" s="30">
        <v>0.9993333333333334</v>
      </c>
      <c r="M539" s="31">
        <v>26.049333333333333</v>
      </c>
      <c r="N539" s="31">
        <v>24.76433333333333</v>
      </c>
      <c r="O539" s="32">
        <v>0.02766666666666667</v>
      </c>
      <c r="P539" s="31">
        <v>195.1576666666667</v>
      </c>
      <c r="Q539" s="30">
        <v>1.5213333333333334</v>
      </c>
      <c r="R539" s="31">
        <v>99.455</v>
      </c>
      <c r="S539" s="31">
        <v>307.08633333333336</v>
      </c>
      <c r="T539" s="32">
        <v>0.12333333333333334</v>
      </c>
      <c r="U539" s="30">
        <v>0.5833333333333333</v>
      </c>
      <c r="V539" s="31">
        <v>28.223333333333333</v>
      </c>
      <c r="W539" s="31"/>
      <c r="X539" s="31"/>
      <c r="Y539" s="32">
        <v>0.07333333333333335</v>
      </c>
      <c r="Z539" s="32">
        <v>0.04</v>
      </c>
      <c r="AA539" s="32">
        <v>0.03</v>
      </c>
      <c r="AB539" s="32">
        <v>3.366666666666667</v>
      </c>
      <c r="AC539" s="30" t="s">
        <v>45</v>
      </c>
    </row>
    <row r="540">
      <c r="A540" s="21">
        <f t="shared" si="2"/>
        <v>539</v>
      </c>
      <c r="B540" s="17" t="s">
        <v>583</v>
      </c>
      <c r="C540" s="29" t="s">
        <v>598</v>
      </c>
      <c r="D540" s="30">
        <v>61.66766666666667</v>
      </c>
      <c r="E540" s="16">
        <v>151.56185683095453</v>
      </c>
      <c r="F540" s="16">
        <v>634.1348089807137</v>
      </c>
      <c r="G540" s="19">
        <v>10.170833333333333</v>
      </c>
      <c r="H540" s="30">
        <v>6.790666666666667</v>
      </c>
      <c r="I540" s="31">
        <v>67.87933333333334</v>
      </c>
      <c r="J540" s="19">
        <v>19.58183333333333</v>
      </c>
      <c r="K540" s="36">
        <v>3.5733333333333337</v>
      </c>
      <c r="L540" s="30">
        <v>1.789</v>
      </c>
      <c r="M540" s="31">
        <v>41.19566666666666</v>
      </c>
      <c r="N540" s="31">
        <v>36.10533333333333</v>
      </c>
      <c r="O540" s="32">
        <v>0.38166666666666665</v>
      </c>
      <c r="P540" s="31">
        <v>199.255</v>
      </c>
      <c r="Q540" s="30">
        <v>2.162333333333333</v>
      </c>
      <c r="R540" s="31">
        <v>365.0743333333333</v>
      </c>
      <c r="S540" s="31">
        <v>348.9293333333333</v>
      </c>
      <c r="T540" s="32">
        <v>0.21699999999999997</v>
      </c>
      <c r="U540" s="30">
        <v>1.4463333333333335</v>
      </c>
      <c r="V540" s="31">
        <v>8.77</v>
      </c>
      <c r="W540" s="31"/>
      <c r="X540" s="31"/>
      <c r="Y540" s="32" t="s">
        <v>45</v>
      </c>
      <c r="Z540" s="32" t="s">
        <v>45</v>
      </c>
      <c r="AA540" s="32" t="s">
        <v>45</v>
      </c>
      <c r="AB540" s="32">
        <v>1.4366666666666668</v>
      </c>
      <c r="AC540" s="30" t="s">
        <v>45</v>
      </c>
    </row>
    <row r="541">
      <c r="A541" s="21">
        <f t="shared" si="2"/>
        <v>540</v>
      </c>
      <c r="B541" s="17" t="s">
        <v>583</v>
      </c>
      <c r="C541" s="29" t="s">
        <v>599</v>
      </c>
      <c r="D541" s="30">
        <v>71.80133333333333</v>
      </c>
      <c r="E541" s="16">
        <v>116.9334573110342</v>
      </c>
      <c r="F541" s="16">
        <v>489.2495853893671</v>
      </c>
      <c r="G541" s="19">
        <v>8.670833333333333</v>
      </c>
      <c r="H541" s="30">
        <v>6.477333333333334</v>
      </c>
      <c r="I541" s="31">
        <v>21.963333333333335</v>
      </c>
      <c r="J541" s="19">
        <v>11.641833333333333</v>
      </c>
      <c r="K541" s="36">
        <v>5.09</v>
      </c>
      <c r="L541" s="30">
        <v>1.408666666666667</v>
      </c>
      <c r="M541" s="31">
        <v>32.38166666666667</v>
      </c>
      <c r="N541" s="31">
        <v>31.849666666666668</v>
      </c>
      <c r="O541" s="32">
        <v>0.24333333333333332</v>
      </c>
      <c r="P541" s="31">
        <v>105.46233333333333</v>
      </c>
      <c r="Q541" s="30">
        <v>1.3470000000000002</v>
      </c>
      <c r="R541" s="31">
        <v>278.2203333333333</v>
      </c>
      <c r="S541" s="31">
        <v>303.493</v>
      </c>
      <c r="T541" s="32">
        <v>0.15366666666666665</v>
      </c>
      <c r="U541" s="30">
        <v>0.8316666666666667</v>
      </c>
      <c r="V541" s="31" t="s">
        <v>45</v>
      </c>
      <c r="W541" s="31" t="s">
        <v>54</v>
      </c>
      <c r="X541" s="31" t="s">
        <v>54</v>
      </c>
      <c r="Y541" s="32">
        <v>0.07666666666666667</v>
      </c>
      <c r="Z541" s="32">
        <v>0.03</v>
      </c>
      <c r="AA541" s="32" t="s">
        <v>45</v>
      </c>
      <c r="AB541" s="32">
        <v>0.93</v>
      </c>
      <c r="AC541" s="30" t="s">
        <v>45</v>
      </c>
    </row>
    <row r="542">
      <c r="A542" s="21">
        <f t="shared" si="2"/>
        <v>541</v>
      </c>
      <c r="B542" s="17" t="s">
        <v>583</v>
      </c>
      <c r="C542" s="29" t="s">
        <v>600</v>
      </c>
      <c r="D542" s="30">
        <v>79.52466666666668</v>
      </c>
      <c r="E542" s="16">
        <v>112.78376884122686</v>
      </c>
      <c r="F542" s="16">
        <v>471.8872888316932</v>
      </c>
      <c r="G542" s="19">
        <v>9.697916666666666</v>
      </c>
      <c r="H542" s="30">
        <v>6.17</v>
      </c>
      <c r="I542" s="31">
        <v>50.41766666666667</v>
      </c>
      <c r="J542" s="19">
        <v>4.062083333333325</v>
      </c>
      <c r="K542" s="36">
        <v>0.22333333333333336</v>
      </c>
      <c r="L542" s="30">
        <v>0.5453333333333333</v>
      </c>
      <c r="M542" s="31">
        <v>12.988333333333335</v>
      </c>
      <c r="N542" s="31">
        <v>16.087666666666667</v>
      </c>
      <c r="O542" s="32">
        <v>0.08933333333333333</v>
      </c>
      <c r="P542" s="31">
        <v>166.84466666666665</v>
      </c>
      <c r="Q542" s="30">
        <v>0.838</v>
      </c>
      <c r="R542" s="31">
        <v>28.812</v>
      </c>
      <c r="S542" s="31">
        <v>256.37466666666666</v>
      </c>
      <c r="T542" s="32">
        <v>0.020666666666666667</v>
      </c>
      <c r="U542" s="30">
        <v>0.503</v>
      </c>
      <c r="V542" s="31">
        <v>8.086666666666668</v>
      </c>
      <c r="W542" s="26"/>
      <c r="X542" s="26"/>
      <c r="Y542" s="32">
        <v>0.03</v>
      </c>
      <c r="Z542" s="32" t="s">
        <v>45</v>
      </c>
      <c r="AA542" s="32" t="s">
        <v>45</v>
      </c>
      <c r="AB542" s="32">
        <v>1.64</v>
      </c>
      <c r="AC542" s="30">
        <v>5.28</v>
      </c>
    </row>
    <row r="543">
      <c r="A543" s="21">
        <f t="shared" si="2"/>
        <v>542</v>
      </c>
      <c r="B543" s="17" t="s">
        <v>583</v>
      </c>
      <c r="C543" s="29" t="s">
        <v>601</v>
      </c>
      <c r="D543" s="30">
        <v>71.41233333333334</v>
      </c>
      <c r="E543" s="16">
        <v>119.53177144556008</v>
      </c>
      <c r="F543" s="16">
        <v>500.1209317282234</v>
      </c>
      <c r="G543" s="19">
        <v>4.934299834887187</v>
      </c>
      <c r="H543" s="30">
        <v>0.8896666666666667</v>
      </c>
      <c r="I543" s="31">
        <v>6.929666666666667</v>
      </c>
      <c r="J543" s="19">
        <v>22.522366831779475</v>
      </c>
      <c r="K543" s="30">
        <v>0.7766666666666667</v>
      </c>
      <c r="L543" s="30">
        <v>0.24133333333333332</v>
      </c>
      <c r="M543" s="31">
        <v>10.548333333333334</v>
      </c>
      <c r="N543" s="31">
        <v>9.981333333333334</v>
      </c>
      <c r="O543" s="32">
        <v>0.22033333333333335</v>
      </c>
      <c r="P543" s="31">
        <v>53.96066666666667</v>
      </c>
      <c r="Q543" s="30">
        <v>1.389</v>
      </c>
      <c r="R543" s="31">
        <v>8.939333333333334</v>
      </c>
      <c r="S543" s="31">
        <v>83.57366666666667</v>
      </c>
      <c r="T543" s="32">
        <v>0.08700000000000001</v>
      </c>
      <c r="U543" s="30">
        <v>0.7520000000000001</v>
      </c>
      <c r="V543" s="31" t="s">
        <v>45</v>
      </c>
      <c r="W543" s="31"/>
      <c r="X543" s="31"/>
      <c r="Y543" s="32">
        <v>0.036666666666666674</v>
      </c>
      <c r="Z543" s="32" t="s">
        <v>45</v>
      </c>
      <c r="AA543" s="32" t="s">
        <v>45</v>
      </c>
      <c r="AB543" s="32">
        <v>1.4366666666666668</v>
      </c>
      <c r="AC543" s="30" t="s">
        <v>45</v>
      </c>
    </row>
    <row r="544">
      <c r="A544" s="21">
        <f t="shared" si="2"/>
        <v>543</v>
      </c>
      <c r="B544" s="17" t="s">
        <v>583</v>
      </c>
      <c r="C544" s="29" t="s">
        <v>602</v>
      </c>
      <c r="D544" s="30">
        <v>76.39533333333334</v>
      </c>
      <c r="E544" s="16">
        <v>134.22289340098695</v>
      </c>
      <c r="F544" s="16">
        <v>561.5885859897294</v>
      </c>
      <c r="G544" s="19">
        <v>9.958333333333332</v>
      </c>
      <c r="H544" s="30">
        <v>8.699333333333334</v>
      </c>
      <c r="I544" s="31">
        <v>42.766333333333336</v>
      </c>
      <c r="J544" s="19">
        <v>3.419333333333327</v>
      </c>
      <c r="K544" s="30">
        <v>2.16</v>
      </c>
      <c r="L544" s="30">
        <v>1.5276666666666667</v>
      </c>
      <c r="M544" s="31">
        <v>65.98066666666666</v>
      </c>
      <c r="N544" s="31">
        <v>23.65233333333333</v>
      </c>
      <c r="O544" s="32">
        <v>0.596</v>
      </c>
      <c r="P544" s="31">
        <v>54.882666666666665</v>
      </c>
      <c r="Q544" s="30">
        <v>3.215333333333333</v>
      </c>
      <c r="R544" s="31">
        <v>406.70433333333335</v>
      </c>
      <c r="S544" s="31">
        <v>147.71266666666665</v>
      </c>
      <c r="T544" s="32">
        <v>0.15966666666666665</v>
      </c>
      <c r="U544" s="30">
        <v>2.025333333333333</v>
      </c>
      <c r="V544" s="31" t="s">
        <v>45</v>
      </c>
      <c r="W544" s="31">
        <v>221.87500000000003</v>
      </c>
      <c r="X544" s="31">
        <v>110.93750000000001</v>
      </c>
      <c r="Y544" s="32">
        <v>0.043333333333333335</v>
      </c>
      <c r="Z544" s="32">
        <v>0.07</v>
      </c>
      <c r="AA544" s="32">
        <v>0.05</v>
      </c>
      <c r="AB544" s="32">
        <v>2.5766666666666667</v>
      </c>
      <c r="AC544" s="30" t="s">
        <v>45</v>
      </c>
    </row>
    <row r="545">
      <c r="A545" s="21">
        <f t="shared" si="2"/>
        <v>544</v>
      </c>
      <c r="B545" s="17" t="s">
        <v>583</v>
      </c>
      <c r="C545" s="29" t="s">
        <v>603</v>
      </c>
      <c r="D545" s="30">
        <v>81.10600000000001</v>
      </c>
      <c r="E545" s="16">
        <v>86.349230299592</v>
      </c>
      <c r="F545" s="16">
        <v>361.28517957349294</v>
      </c>
      <c r="G545" s="19">
        <v>8.55625</v>
      </c>
      <c r="H545" s="30">
        <v>2.672</v>
      </c>
      <c r="I545" s="37" t="s">
        <v>44</v>
      </c>
      <c r="J545" s="19">
        <v>6.644083333333324</v>
      </c>
      <c r="K545" s="30">
        <v>1.6666666666666667</v>
      </c>
      <c r="L545" s="30">
        <v>1.0216666666666665</v>
      </c>
      <c r="M545" s="31">
        <v>7.684666666666668</v>
      </c>
      <c r="N545" s="31">
        <v>10.395</v>
      </c>
      <c r="O545" s="32">
        <v>0.05333333333333334</v>
      </c>
      <c r="P545" s="31">
        <v>42.525</v>
      </c>
      <c r="Q545" s="30">
        <v>0.7783333333333333</v>
      </c>
      <c r="R545" s="31">
        <v>246.614</v>
      </c>
      <c r="S545" s="31">
        <v>152.81266666666667</v>
      </c>
      <c r="T545" s="32">
        <v>0.606</v>
      </c>
      <c r="U545" s="30">
        <v>1.6366666666666667</v>
      </c>
      <c r="V545" s="31" t="s">
        <v>45</v>
      </c>
      <c r="W545" s="31">
        <v>104.9166667</v>
      </c>
      <c r="X545" s="31">
        <f>W545/2</f>
        <v>52.45833335</v>
      </c>
      <c r="Y545" s="32" t="s">
        <v>45</v>
      </c>
      <c r="Z545" s="32">
        <v>0.03</v>
      </c>
      <c r="AA545" s="32">
        <v>0.036666666666666674</v>
      </c>
      <c r="AB545" s="51"/>
      <c r="AC545" s="30" t="s">
        <v>45</v>
      </c>
    </row>
    <row r="546">
      <c r="A546" s="21">
        <f t="shared" si="2"/>
        <v>545</v>
      </c>
      <c r="B546" s="17" t="s">
        <v>583</v>
      </c>
      <c r="C546" s="18" t="s">
        <v>604</v>
      </c>
      <c r="D546" s="27">
        <v>82.03733333333334</v>
      </c>
      <c r="E546" s="16">
        <v>96.10358839845655</v>
      </c>
      <c r="F546" s="16">
        <v>402.09741385914225</v>
      </c>
      <c r="G546" s="19">
        <v>1.05</v>
      </c>
      <c r="H546" s="27">
        <v>7.039000000000001</v>
      </c>
      <c r="I546" s="26">
        <v>7.201333333333333</v>
      </c>
      <c r="J546" s="19">
        <v>8.923999999999994</v>
      </c>
      <c r="K546" s="27">
        <v>2.216666666666667</v>
      </c>
      <c r="L546" s="27">
        <v>0.9496666666666665</v>
      </c>
      <c r="M546" s="26">
        <v>12.128333333333332</v>
      </c>
      <c r="N546" s="26">
        <v>8.714333333333334</v>
      </c>
      <c r="O546" s="24">
        <v>0.09666666666666668</v>
      </c>
      <c r="P546" s="26">
        <v>22.265</v>
      </c>
      <c r="Q546" s="27">
        <v>0.229</v>
      </c>
      <c r="R546" s="26">
        <v>228.42566666666667</v>
      </c>
      <c r="S546" s="26">
        <v>141.29433333333333</v>
      </c>
      <c r="T546" s="24">
        <v>0.035</v>
      </c>
      <c r="U546" s="27">
        <v>0.15633333333333332</v>
      </c>
      <c r="V546" s="26" t="s">
        <v>45</v>
      </c>
      <c r="W546" s="26">
        <v>282.75</v>
      </c>
      <c r="X546" s="26">
        <v>141.375</v>
      </c>
      <c r="Y546" s="24">
        <v>0.036666666666666674</v>
      </c>
      <c r="Z546" s="24" t="s">
        <v>45</v>
      </c>
      <c r="AA546" s="24">
        <v>0.04</v>
      </c>
      <c r="AB546" s="24" t="s">
        <v>45</v>
      </c>
      <c r="AC546" s="27" t="s">
        <v>45</v>
      </c>
    </row>
    <row r="547">
      <c r="A547" s="21">
        <f t="shared" si="2"/>
        <v>546</v>
      </c>
      <c r="B547" s="17" t="s">
        <v>583</v>
      </c>
      <c r="C547" s="18" t="s">
        <v>605</v>
      </c>
      <c r="D547" s="27">
        <v>89.979</v>
      </c>
      <c r="E547" s="16">
        <v>35.40810429847241</v>
      </c>
      <c r="F547" s="16">
        <v>148.14750838480856</v>
      </c>
      <c r="G547" s="19">
        <v>2.00625</v>
      </c>
      <c r="H547" s="27">
        <v>0.3116666666666667</v>
      </c>
      <c r="I547" s="37" t="s">
        <v>44</v>
      </c>
      <c r="J547" s="19">
        <v>7.089083333333335</v>
      </c>
      <c r="K547" s="52">
        <f>(2.57+2.48+2.49)/3</f>
        <v>2.513333333</v>
      </c>
      <c r="L547" s="27">
        <v>0.614</v>
      </c>
      <c r="M547" s="26">
        <v>32.895</v>
      </c>
      <c r="N547" s="26">
        <v>18.578333333333337</v>
      </c>
      <c r="O547" s="24">
        <v>0.2353333333333333</v>
      </c>
      <c r="P547" s="26">
        <v>44.791</v>
      </c>
      <c r="Q547" s="27">
        <v>0.4406666666666667</v>
      </c>
      <c r="R547" s="26">
        <v>2.5096666666666665</v>
      </c>
      <c r="S547" s="26">
        <v>244.30366666666666</v>
      </c>
      <c r="T547" s="24">
        <v>0.17133333333333334</v>
      </c>
      <c r="U547" s="27">
        <v>0.3</v>
      </c>
      <c r="V547" s="26" t="s">
        <v>44</v>
      </c>
      <c r="W547" s="26">
        <v>510.0</v>
      </c>
      <c r="X547" s="26">
        <v>255.0</v>
      </c>
      <c r="Y547" s="24">
        <v>0.05</v>
      </c>
      <c r="Z547" s="24">
        <v>0.03</v>
      </c>
      <c r="AA547" s="24">
        <v>0.03333333333333333</v>
      </c>
      <c r="AB547" s="24" t="s">
        <v>45</v>
      </c>
      <c r="AC547" s="27">
        <v>29.35</v>
      </c>
    </row>
    <row r="548">
      <c r="A548" s="21">
        <f t="shared" si="2"/>
        <v>547</v>
      </c>
      <c r="B548" s="17" t="s">
        <v>583</v>
      </c>
      <c r="C548" s="29" t="s">
        <v>606</v>
      </c>
      <c r="D548" s="30">
        <v>72.52766666666668</v>
      </c>
      <c r="E548" s="16">
        <v>147.8645961340268</v>
      </c>
      <c r="F548" s="16">
        <v>618.6654702247682</v>
      </c>
      <c r="G548" s="19">
        <v>13.925</v>
      </c>
      <c r="H548" s="30">
        <v>7.8406666666666665</v>
      </c>
      <c r="I548" s="31">
        <v>52.523666666666664</v>
      </c>
      <c r="J548" s="19">
        <v>4.568999999999992</v>
      </c>
      <c r="K548" s="36">
        <v>0.41</v>
      </c>
      <c r="L548" s="30">
        <v>1.1376666666666668</v>
      </c>
      <c r="M548" s="31">
        <v>9.408999999999999</v>
      </c>
      <c r="N548" s="31">
        <v>13.254</v>
      </c>
      <c r="O548" s="32">
        <v>0.027</v>
      </c>
      <c r="P548" s="31">
        <v>102.58300000000001</v>
      </c>
      <c r="Q548" s="30">
        <v>0.31833333333333336</v>
      </c>
      <c r="R548" s="31">
        <v>248.3456666666667</v>
      </c>
      <c r="S548" s="31">
        <v>148.968</v>
      </c>
      <c r="T548" s="32">
        <v>0.07766666666666666</v>
      </c>
      <c r="U548" s="30">
        <v>0.39266666666666666</v>
      </c>
      <c r="V548" s="31" t="s">
        <v>45</v>
      </c>
      <c r="W548" s="31">
        <v>14.5</v>
      </c>
      <c r="X548" s="31">
        <v>7.25</v>
      </c>
      <c r="Y548" s="32">
        <v>0.05</v>
      </c>
      <c r="Z548" s="53" t="s">
        <v>45</v>
      </c>
      <c r="AA548" s="53" t="s">
        <v>45</v>
      </c>
      <c r="AB548" s="32">
        <v>1.4766666666666666</v>
      </c>
      <c r="AC548" s="36">
        <v>9.256666666666666</v>
      </c>
    </row>
    <row r="549">
      <c r="A549" s="21">
        <f t="shared" si="2"/>
        <v>548</v>
      </c>
      <c r="B549" s="17" t="s">
        <v>583</v>
      </c>
      <c r="C549" s="42" t="s">
        <v>607</v>
      </c>
      <c r="D549" s="27">
        <v>74.95133333333332</v>
      </c>
      <c r="E549" s="16">
        <v>122.98185821243132</v>
      </c>
      <c r="F549" s="16">
        <v>514.5560947608127</v>
      </c>
      <c r="G549" s="19">
        <v>18.47291666666667</v>
      </c>
      <c r="H549" s="27">
        <v>4.42</v>
      </c>
      <c r="I549" s="26">
        <v>315.3573333333333</v>
      </c>
      <c r="J549" s="19">
        <v>1.09408333333334</v>
      </c>
      <c r="K549" s="19"/>
      <c r="L549" s="27">
        <v>1.0616666666666665</v>
      </c>
      <c r="M549" s="26">
        <v>12.234333333333334</v>
      </c>
      <c r="N549" s="26">
        <v>12.796999999999999</v>
      </c>
      <c r="O549" s="24">
        <v>0.10366666666666667</v>
      </c>
      <c r="P549" s="26">
        <v>163.50199999999998</v>
      </c>
      <c r="Q549" s="27">
        <v>7.176333333333333</v>
      </c>
      <c r="R549" s="26">
        <v>215.62266666666667</v>
      </c>
      <c r="S549" s="26">
        <v>198.75699999999998</v>
      </c>
      <c r="T549" s="24">
        <v>1.4833333333333334</v>
      </c>
      <c r="U549" s="27">
        <v>1.7703333333333333</v>
      </c>
      <c r="V549" s="26">
        <v>1463.6666666666667</v>
      </c>
      <c r="W549" s="26"/>
      <c r="X549" s="26"/>
      <c r="Y549" s="24" t="s">
        <v>45</v>
      </c>
      <c r="Z549" s="24">
        <v>0.11</v>
      </c>
      <c r="AA549" s="24" t="s">
        <v>45</v>
      </c>
      <c r="AB549" s="24">
        <v>3.8366666666666664</v>
      </c>
      <c r="AC549" s="27" t="s">
        <v>45</v>
      </c>
    </row>
    <row r="550">
      <c r="A550" s="21">
        <f t="shared" si="2"/>
        <v>549</v>
      </c>
      <c r="B550" s="17" t="s">
        <v>583</v>
      </c>
      <c r="C550" s="42" t="s">
        <v>608</v>
      </c>
      <c r="D550" s="27">
        <v>85.77</v>
      </c>
      <c r="E550" s="16">
        <v>57.45347668848058</v>
      </c>
      <c r="F550" s="16">
        <v>240.38534646460275</v>
      </c>
      <c r="G550" s="19">
        <v>2.046329973220825</v>
      </c>
      <c r="H550" s="27">
        <v>1.208</v>
      </c>
      <c r="I550" s="37" t="s">
        <v>44</v>
      </c>
      <c r="J550" s="19">
        <v>10.581003360112511</v>
      </c>
      <c r="K550" s="27">
        <v>2.0833333333333335</v>
      </c>
      <c r="L550" s="27">
        <v>0.3946666666666667</v>
      </c>
      <c r="M550" s="26">
        <v>18.847333333333335</v>
      </c>
      <c r="N550" s="26">
        <v>17.977333333333334</v>
      </c>
      <c r="O550" s="24">
        <v>0.36833333333333335</v>
      </c>
      <c r="P550" s="26">
        <v>35.470333333333336</v>
      </c>
      <c r="Q550" s="27">
        <v>0.5513333333333333</v>
      </c>
      <c r="R550" s="26">
        <v>1.192</v>
      </c>
      <c r="S550" s="26">
        <v>187.62666666666667</v>
      </c>
      <c r="T550" s="24">
        <v>0.12133333333333333</v>
      </c>
      <c r="U550" s="27">
        <v>0.578</v>
      </c>
      <c r="V550" s="16" t="s">
        <v>44</v>
      </c>
      <c r="W550" s="16"/>
      <c r="X550" s="16"/>
      <c r="Y550" s="24">
        <v>0.03</v>
      </c>
      <c r="Z550" s="24" t="s">
        <v>45</v>
      </c>
      <c r="AA550" s="24" t="s">
        <v>45</v>
      </c>
      <c r="AB550" s="24">
        <v>0.6</v>
      </c>
      <c r="AC550" s="27">
        <v>16.216666666666665</v>
      </c>
    </row>
    <row r="551">
      <c r="A551" s="21">
        <f t="shared" si="2"/>
        <v>550</v>
      </c>
      <c r="B551" s="17" t="s">
        <v>583</v>
      </c>
      <c r="C551" s="42" t="s">
        <v>609</v>
      </c>
      <c r="D551" s="27">
        <v>85.193</v>
      </c>
      <c r="E551" s="16">
        <v>46.88917715120316</v>
      </c>
      <c r="F551" s="16">
        <v>196.184317200634</v>
      </c>
      <c r="G551" s="19">
        <v>6.958333333333335</v>
      </c>
      <c r="H551" s="27">
        <v>0.35966666666666663</v>
      </c>
      <c r="I551" s="26">
        <v>70.562</v>
      </c>
      <c r="J551" s="19">
        <v>3.39</v>
      </c>
      <c r="K551" s="27">
        <v>0.21333333333333335</v>
      </c>
      <c r="L551" s="27">
        <v>4.099</v>
      </c>
      <c r="M551" s="26">
        <v>44.81866666666667</v>
      </c>
      <c r="N551" s="26">
        <v>29.899</v>
      </c>
      <c r="O551" s="24">
        <v>0.11533333333333334</v>
      </c>
      <c r="P551" s="26">
        <v>89.168</v>
      </c>
      <c r="Q551" s="27">
        <v>0.9493333333333333</v>
      </c>
      <c r="R551" s="26">
        <v>1349.0626666666667</v>
      </c>
      <c r="S551" s="26">
        <v>240.1833333333333</v>
      </c>
      <c r="T551" s="24">
        <v>0.219</v>
      </c>
      <c r="U551" s="27">
        <v>0.794</v>
      </c>
      <c r="V551" s="26" t="s">
        <v>45</v>
      </c>
      <c r="W551" s="26">
        <v>35.361111111111114</v>
      </c>
      <c r="X551" s="26">
        <v>17.680555555555557</v>
      </c>
      <c r="Y551" s="24">
        <v>0.04666666666666667</v>
      </c>
      <c r="Z551" s="24" t="s">
        <v>45</v>
      </c>
      <c r="AA551" s="24" t="s">
        <v>45</v>
      </c>
      <c r="AB551" s="20"/>
      <c r="AC551" s="27" t="s">
        <v>45</v>
      </c>
    </row>
    <row r="552">
      <c r="A552" s="21">
        <f t="shared" si="2"/>
        <v>551</v>
      </c>
      <c r="B552" s="17" t="s">
        <v>583</v>
      </c>
      <c r="C552" s="42" t="s">
        <v>610</v>
      </c>
      <c r="D552" s="27">
        <v>24.902333333333335</v>
      </c>
      <c r="E552" s="16">
        <v>347.8265562578241</v>
      </c>
      <c r="F552" s="16">
        <v>1455.306311382736</v>
      </c>
      <c r="G552" s="19">
        <v>0.08958333333333332</v>
      </c>
      <c r="H552" s="27">
        <v>10.908333333333333</v>
      </c>
      <c r="I552" s="26">
        <v>31.19033333333333</v>
      </c>
      <c r="J552" s="19">
        <v>63.59175</v>
      </c>
      <c r="K552" s="27" t="s">
        <v>45</v>
      </c>
      <c r="L552" s="27">
        <v>0.508</v>
      </c>
      <c r="M552" s="26">
        <v>30.025333333333336</v>
      </c>
      <c r="N552" s="26">
        <v>3.218</v>
      </c>
      <c r="O552" s="24">
        <v>0.06</v>
      </c>
      <c r="P552" s="26">
        <v>8.427</v>
      </c>
      <c r="Q552" s="27">
        <v>0.24</v>
      </c>
      <c r="R552" s="26">
        <v>157.52433333333335</v>
      </c>
      <c r="S552" s="26">
        <v>19.305</v>
      </c>
      <c r="T552" s="24">
        <v>0.008</v>
      </c>
      <c r="U552" s="27">
        <v>0.038</v>
      </c>
      <c r="V552" s="26">
        <v>75.26666666666667</v>
      </c>
      <c r="W552" s="26"/>
      <c r="X552" s="26"/>
      <c r="Y552" s="24" t="s">
        <v>45</v>
      </c>
      <c r="Z552" s="24" t="s">
        <v>45</v>
      </c>
      <c r="AA552" s="24" t="s">
        <v>45</v>
      </c>
      <c r="AB552" s="24" t="s">
        <v>45</v>
      </c>
      <c r="AC552" s="27" t="s">
        <v>45</v>
      </c>
    </row>
    <row r="553">
      <c r="A553" s="21">
        <f t="shared" si="2"/>
        <v>552</v>
      </c>
      <c r="B553" s="17" t="s">
        <v>583</v>
      </c>
      <c r="C553" s="42" t="s">
        <v>611</v>
      </c>
      <c r="D553" s="27">
        <v>91.88433333333334</v>
      </c>
      <c r="E553" s="16">
        <v>27.1837984027266</v>
      </c>
      <c r="F553" s="16">
        <v>113.73701251700811</v>
      </c>
      <c r="G553" s="19">
        <v>2.05625</v>
      </c>
      <c r="H553" s="27">
        <v>0.2836666666666667</v>
      </c>
      <c r="I553" s="37" t="s">
        <v>44</v>
      </c>
      <c r="J553" s="19">
        <v>4.737749999999988</v>
      </c>
      <c r="K553" s="27">
        <v>0.22666666666666668</v>
      </c>
      <c r="L553" s="27">
        <v>1.038</v>
      </c>
      <c r="M553" s="26">
        <v>28.256</v>
      </c>
      <c r="N553" s="26">
        <v>42.48566666666667</v>
      </c>
      <c r="O553" s="24">
        <v>0.5213333333333333</v>
      </c>
      <c r="P553" s="26">
        <v>30.808000000000003</v>
      </c>
      <c r="Q553" s="27">
        <v>1.1483333333333332</v>
      </c>
      <c r="R553" s="26">
        <v>5.131</v>
      </c>
      <c r="S553" s="26">
        <v>390.83733333333333</v>
      </c>
      <c r="T553" s="24">
        <v>0.11966666666666666</v>
      </c>
      <c r="U553" s="27">
        <v>0.8536666666666667</v>
      </c>
      <c r="V553" s="16" t="s">
        <v>44</v>
      </c>
      <c r="W553" s="21">
        <f>X553*2</f>
        <v>50.583334</v>
      </c>
      <c r="X553" s="16">
        <v>25.291667</v>
      </c>
      <c r="Y553" s="24" t="s">
        <v>45</v>
      </c>
      <c r="Z553" s="24" t="s">
        <v>45</v>
      </c>
      <c r="AA553" s="24">
        <v>0.05333333333333334</v>
      </c>
      <c r="AB553" s="24" t="s">
        <v>45</v>
      </c>
      <c r="AC553" s="27">
        <v>46.39666666666667</v>
      </c>
    </row>
    <row r="554">
      <c r="A554" s="21">
        <f t="shared" si="2"/>
        <v>553</v>
      </c>
      <c r="B554" s="17" t="s">
        <v>583</v>
      </c>
      <c r="C554" s="42" t="s">
        <v>612</v>
      </c>
      <c r="D554" s="27">
        <v>74.95133333333332</v>
      </c>
      <c r="E554" s="16">
        <v>144.89697968479</v>
      </c>
      <c r="F554" s="16">
        <v>606.2489630011614</v>
      </c>
      <c r="G554" s="19">
        <v>5.122916666666667</v>
      </c>
      <c r="H554" s="27">
        <v>9.322000000000001</v>
      </c>
      <c r="I554" s="26">
        <v>18.586333333333332</v>
      </c>
      <c r="J554" s="19">
        <v>10.061416666666673</v>
      </c>
      <c r="K554" s="27">
        <v>2.3433333333333333</v>
      </c>
      <c r="L554" s="27">
        <v>0.5423333333333333</v>
      </c>
      <c r="M554" s="26">
        <v>62.659</v>
      </c>
      <c r="N554" s="26">
        <v>15.754333333333333</v>
      </c>
      <c r="O554" s="24">
        <v>0.039</v>
      </c>
      <c r="P554" s="26">
        <v>71.77</v>
      </c>
      <c r="Q554" s="27">
        <v>0.73</v>
      </c>
      <c r="R554" s="26">
        <v>25.633666666666667</v>
      </c>
      <c r="S554" s="26">
        <v>219.81133333333332</v>
      </c>
      <c r="T554" s="24">
        <v>0.12033333333333333</v>
      </c>
      <c r="U554" s="27">
        <v>1.196</v>
      </c>
      <c r="V554" s="26" t="s">
        <v>45</v>
      </c>
      <c r="W554" s="26"/>
      <c r="X554" s="26"/>
      <c r="Y554" s="24" t="s">
        <v>45</v>
      </c>
      <c r="Z554" s="24" t="s">
        <v>45</v>
      </c>
      <c r="AA554" s="24" t="s">
        <v>45</v>
      </c>
      <c r="AB554" s="24">
        <v>0.77</v>
      </c>
      <c r="AC554" s="27" t="s">
        <v>45</v>
      </c>
    </row>
    <row r="555">
      <c r="A555" s="21">
        <f t="shared" si="2"/>
        <v>554</v>
      </c>
      <c r="B555" s="17" t="s">
        <v>583</v>
      </c>
      <c r="C555" s="42" t="s">
        <v>613</v>
      </c>
      <c r="D555" s="27">
        <v>58.36233333333333</v>
      </c>
      <c r="E555" s="16">
        <v>254.89328572415508</v>
      </c>
      <c r="F555" s="16">
        <v>1066.473507469865</v>
      </c>
      <c r="G555" s="19">
        <v>5.99783354918162</v>
      </c>
      <c r="H555" s="27">
        <v>23.226333333333333</v>
      </c>
      <c r="I555" s="26">
        <v>44.44966666666667</v>
      </c>
      <c r="J555" s="19">
        <v>9.748499784151715</v>
      </c>
      <c r="K555" s="27">
        <v>1.6966666666666665</v>
      </c>
      <c r="L555" s="27">
        <v>2.665</v>
      </c>
      <c r="M555" s="26">
        <v>46.81733333333333</v>
      </c>
      <c r="N555" s="26">
        <v>39.316333333333326</v>
      </c>
      <c r="O555" s="24">
        <v>0.48</v>
      </c>
      <c r="P555" s="26">
        <v>108.44200000000001</v>
      </c>
      <c r="Q555" s="27">
        <v>1.4429999999999998</v>
      </c>
      <c r="R555" s="26">
        <v>879.8506666666666</v>
      </c>
      <c r="S555" s="26">
        <v>209.405</v>
      </c>
      <c r="T555" s="24">
        <v>0.279</v>
      </c>
      <c r="U555" s="27">
        <v>0.8506666666666667</v>
      </c>
      <c r="V555" s="26" t="s">
        <v>45</v>
      </c>
      <c r="W555" s="26"/>
      <c r="X555" s="26"/>
      <c r="Y555" s="24" t="s">
        <v>45</v>
      </c>
      <c r="Z555" s="24" t="s">
        <v>45</v>
      </c>
      <c r="AA555" s="24" t="s">
        <v>45</v>
      </c>
      <c r="AB555" s="24">
        <v>1.7966666666666669</v>
      </c>
      <c r="AC555" s="27" t="s">
        <v>45</v>
      </c>
    </row>
    <row r="556">
      <c r="A556" s="21">
        <f t="shared" si="2"/>
        <v>555</v>
      </c>
      <c r="B556" s="17" t="s">
        <v>583</v>
      </c>
      <c r="C556" s="42" t="s">
        <v>614</v>
      </c>
      <c r="D556" s="27">
        <v>48.59033333333334</v>
      </c>
      <c r="E556" s="16">
        <v>306.94678645131984</v>
      </c>
      <c r="F556" s="16">
        <v>1284.2653545123223</v>
      </c>
      <c r="G556" s="19">
        <v>10.18125</v>
      </c>
      <c r="H556" s="27">
        <v>25.590666666666664</v>
      </c>
      <c r="I556" s="26">
        <v>65.84266666666667</v>
      </c>
      <c r="J556" s="19">
        <v>14.10908333333333</v>
      </c>
      <c r="K556" s="27">
        <v>2.1633333333333336</v>
      </c>
      <c r="L556" s="27">
        <v>1.5286666666666668</v>
      </c>
      <c r="M556" s="26">
        <v>40.70666666666667</v>
      </c>
      <c r="N556" s="26">
        <v>21.810333333333332</v>
      </c>
      <c r="O556" s="24">
        <v>0.154</v>
      </c>
      <c r="P556" s="26">
        <v>135.494</v>
      </c>
      <c r="Q556" s="27">
        <v>1.051</v>
      </c>
      <c r="R556" s="26">
        <v>345.526</v>
      </c>
      <c r="S556" s="26">
        <v>237.26166666666666</v>
      </c>
      <c r="T556" s="24">
        <v>0.07200000000000001</v>
      </c>
      <c r="U556" s="27">
        <v>1.0410000000000001</v>
      </c>
      <c r="V556" s="26">
        <v>10.173333333333332</v>
      </c>
      <c r="W556" s="26"/>
      <c r="X556" s="26"/>
      <c r="Y556" s="24">
        <v>0.14</v>
      </c>
      <c r="Z556" s="24">
        <v>0.05</v>
      </c>
      <c r="AA556" s="24" t="s">
        <v>45</v>
      </c>
      <c r="AB556" s="24">
        <v>2.5966666666666667</v>
      </c>
      <c r="AC556" s="27" t="s">
        <v>45</v>
      </c>
    </row>
    <row r="557">
      <c r="A557" s="21">
        <f t="shared" si="2"/>
        <v>556</v>
      </c>
      <c r="B557" s="17" t="s">
        <v>583</v>
      </c>
      <c r="C557" s="42" t="s">
        <v>615</v>
      </c>
      <c r="D557" s="27">
        <v>69.37666666666667</v>
      </c>
      <c r="E557" s="16">
        <v>112.80204125340781</v>
      </c>
      <c r="F557" s="16">
        <v>471.9637406042583</v>
      </c>
      <c r="G557" s="19">
        <v>7.5166666666666675</v>
      </c>
      <c r="H557" s="27">
        <v>2.6069999999999998</v>
      </c>
      <c r="I557" s="37" t="s">
        <v>44</v>
      </c>
      <c r="J557" s="19">
        <v>18.251333333333335</v>
      </c>
      <c r="K557" s="27">
        <v>1.0566666666666666</v>
      </c>
      <c r="L557" s="27">
        <v>2.2483333333333335</v>
      </c>
      <c r="M557" s="26">
        <v>13.946999999999997</v>
      </c>
      <c r="N557" s="26">
        <v>13.335</v>
      </c>
      <c r="O557" s="24">
        <v>0.147</v>
      </c>
      <c r="P557" s="26">
        <v>83.02566666666667</v>
      </c>
      <c r="Q557" s="27">
        <v>0.6223333333333333</v>
      </c>
      <c r="R557" s="26">
        <v>793.7620000000001</v>
      </c>
      <c r="S557" s="26">
        <v>158.57133333333334</v>
      </c>
      <c r="T557" s="24">
        <v>0.061</v>
      </c>
      <c r="U557" s="27">
        <v>0.6796666666666668</v>
      </c>
      <c r="V557" s="16" t="s">
        <v>44</v>
      </c>
      <c r="W557" s="16">
        <v>62.0</v>
      </c>
      <c r="X557" s="16">
        <v>31.0</v>
      </c>
      <c r="Y557" s="24">
        <v>0.16333333333333333</v>
      </c>
      <c r="Z557" s="24" t="s">
        <v>45</v>
      </c>
      <c r="AA557" s="24" t="s">
        <v>45</v>
      </c>
      <c r="AB557" s="24">
        <v>2.0933333333333333</v>
      </c>
      <c r="AC557" s="27" t="s">
        <v>45</v>
      </c>
    </row>
    <row r="558">
      <c r="A558" s="21">
        <f t="shared" si="2"/>
        <v>557</v>
      </c>
      <c r="B558" s="17" t="s">
        <v>616</v>
      </c>
      <c r="C558" s="18" t="s">
        <v>617</v>
      </c>
      <c r="D558" s="19">
        <v>6.427</v>
      </c>
      <c r="E558" s="16">
        <v>544.0526557994334</v>
      </c>
      <c r="F558" s="16">
        <v>2276.3163118648295</v>
      </c>
      <c r="G558" s="19">
        <v>27.190800189971927</v>
      </c>
      <c r="H558" s="19">
        <v>43.85</v>
      </c>
      <c r="I558" s="16" t="s">
        <v>44</v>
      </c>
      <c r="J558" s="19">
        <v>20.313533333333336</v>
      </c>
      <c r="K558" s="19">
        <v>8.036</v>
      </c>
      <c r="L558" s="19">
        <v>2.218666666666667</v>
      </c>
      <c r="M558" s="16" t="s">
        <v>45</v>
      </c>
      <c r="N558" s="16">
        <v>170.511</v>
      </c>
      <c r="O558" s="20">
        <v>1.9573333333333334</v>
      </c>
      <c r="P558" s="16">
        <v>407.201</v>
      </c>
      <c r="Q558" s="19">
        <v>2.532</v>
      </c>
      <c r="R558" s="16" t="s">
        <v>45</v>
      </c>
      <c r="S558" s="16">
        <v>580.436</v>
      </c>
      <c r="T558" s="20">
        <v>0.7806666666666667</v>
      </c>
      <c r="U558" s="19">
        <v>3.1673333333333336</v>
      </c>
      <c r="V558" s="16" t="s">
        <v>44</v>
      </c>
      <c r="W558" s="16"/>
      <c r="X558" s="16"/>
      <c r="Y558" s="20">
        <v>0.1</v>
      </c>
      <c r="Z558" s="20">
        <v>0.03</v>
      </c>
      <c r="AA558" s="20">
        <v>0.7633333333333333</v>
      </c>
      <c r="AB558" s="20">
        <v>10.176666666666668</v>
      </c>
      <c r="AC558" s="19" t="s">
        <v>45</v>
      </c>
    </row>
    <row r="559">
      <c r="A559" s="37">
        <f t="shared" si="2"/>
        <v>558</v>
      </c>
      <c r="B559" s="17" t="s">
        <v>616</v>
      </c>
      <c r="C559" s="29" t="s">
        <v>618</v>
      </c>
      <c r="D559" s="30">
        <v>1.6866666666666668</v>
      </c>
      <c r="E559" s="16">
        <v>605.7810929170192</v>
      </c>
      <c r="F559" s="16">
        <v>2534.5880927648086</v>
      </c>
      <c r="G559" s="19">
        <v>22.475180157025655</v>
      </c>
      <c r="H559" s="30">
        <v>53.96333333333334</v>
      </c>
      <c r="I559" s="16" t="s">
        <v>44</v>
      </c>
      <c r="J559" s="19">
        <v>18.702486509641012</v>
      </c>
      <c r="K559" s="30">
        <v>7.763333333333333</v>
      </c>
      <c r="L559" s="30">
        <v>3.172333333333333</v>
      </c>
      <c r="M559" s="31">
        <v>39.425666666666665</v>
      </c>
      <c r="N559" s="31">
        <v>159.33633333333333</v>
      </c>
      <c r="O559" s="32">
        <v>1.7009999999999998</v>
      </c>
      <c r="P559" s="31">
        <v>260.7556666666667</v>
      </c>
      <c r="Q559" s="30">
        <v>1.3326666666666667</v>
      </c>
      <c r="R559" s="31">
        <v>375.7326666666666</v>
      </c>
      <c r="S559" s="31">
        <v>495.671</v>
      </c>
      <c r="T559" s="32">
        <v>0.681666666666667</v>
      </c>
      <c r="U559" s="30">
        <v>2.1159999999999997</v>
      </c>
      <c r="V559" s="16" t="s">
        <v>44</v>
      </c>
      <c r="W559" s="37"/>
      <c r="X559" s="37"/>
      <c r="Y559" s="32">
        <v>0.08333333333333333</v>
      </c>
      <c r="Z559" s="32" t="s">
        <v>45</v>
      </c>
      <c r="AA559" s="32">
        <v>0.21</v>
      </c>
      <c r="AB559" s="32">
        <v>7.47</v>
      </c>
      <c r="AC559" s="30" t="s">
        <v>45</v>
      </c>
    </row>
    <row r="560">
      <c r="A560" s="37">
        <f t="shared" si="2"/>
        <v>559</v>
      </c>
      <c r="B560" s="17" t="s">
        <v>616</v>
      </c>
      <c r="C560" s="18" t="s">
        <v>619</v>
      </c>
      <c r="D560" s="19">
        <v>76.84133333333334</v>
      </c>
      <c r="E560" s="16">
        <v>88.09358199977854</v>
      </c>
      <c r="F560" s="16">
        <v>366.9671897866666</v>
      </c>
      <c r="G560" s="19">
        <v>7.4520833333333325</v>
      </c>
      <c r="H560" s="19">
        <v>0.47100000000000003</v>
      </c>
      <c r="I560" s="16" t="s">
        <v>44</v>
      </c>
      <c r="J560" s="19">
        <v>14.227583333333328</v>
      </c>
      <c r="K560" s="19">
        <v>9.721</v>
      </c>
      <c r="L560" s="19">
        <v>1.008</v>
      </c>
      <c r="M560" s="16">
        <v>24.443966666666668</v>
      </c>
      <c r="N560" s="16">
        <v>41.75966666666667</v>
      </c>
      <c r="O560" s="20">
        <v>0.4023333333333334</v>
      </c>
      <c r="P560" s="16">
        <v>151.97833333333332</v>
      </c>
      <c r="Q560" s="19">
        <v>1.439</v>
      </c>
      <c r="R560" s="16" t="s">
        <v>45</v>
      </c>
      <c r="S560" s="16">
        <v>310.97633333333334</v>
      </c>
      <c r="T560" s="20">
        <v>0.19633333333333333</v>
      </c>
      <c r="U560" s="19">
        <v>1.23</v>
      </c>
      <c r="V560" s="16" t="s">
        <v>44</v>
      </c>
      <c r="W560" s="16"/>
      <c r="X560" s="16"/>
      <c r="Y560" s="20">
        <v>0.2733333333333334</v>
      </c>
      <c r="Z560" s="20">
        <v>0.07</v>
      </c>
      <c r="AA560" s="20">
        <v>0.06</v>
      </c>
      <c r="AB560" s="20">
        <v>1.1633333333333333</v>
      </c>
      <c r="AC560" s="19">
        <v>12.443333333333333</v>
      </c>
    </row>
    <row r="561">
      <c r="A561" s="37">
        <f t="shared" si="2"/>
        <v>560</v>
      </c>
      <c r="B561" s="17" t="s">
        <v>616</v>
      </c>
      <c r="C561" s="18" t="s">
        <v>620</v>
      </c>
      <c r="D561" s="19">
        <v>80.14333333333333</v>
      </c>
      <c r="E561" s="16">
        <v>73.8447043478261</v>
      </c>
      <c r="F561" s="16">
        <v>308.9662429913044</v>
      </c>
      <c r="G561" s="19">
        <v>4.597826086956522</v>
      </c>
      <c r="H561" s="19">
        <v>0.38</v>
      </c>
      <c r="I561" s="16" t="s">
        <v>44</v>
      </c>
      <c r="J561" s="19">
        <v>13.44217391304348</v>
      </c>
      <c r="K561" s="19">
        <v>5.08</v>
      </c>
      <c r="L561" s="19">
        <v>1.4366666666666665</v>
      </c>
      <c r="M561" s="16">
        <v>22.215</v>
      </c>
      <c r="N561" s="16">
        <v>23.19033333333333</v>
      </c>
      <c r="O561" s="20">
        <v>0.4603333333333333</v>
      </c>
      <c r="P561" s="16">
        <v>78.51033333333334</v>
      </c>
      <c r="Q561" s="19">
        <v>1.3853333333333335</v>
      </c>
      <c r="R561" s="16">
        <v>372.1096666666667</v>
      </c>
      <c r="S561" s="16">
        <v>147.12333333333333</v>
      </c>
      <c r="T561" s="20">
        <v>0.1376666666666667</v>
      </c>
      <c r="U561" s="19">
        <v>0.8783333333333333</v>
      </c>
      <c r="V561" s="16" t="s">
        <v>44</v>
      </c>
      <c r="W561" s="16">
        <v>9.166666666666668</v>
      </c>
      <c r="X561" s="16">
        <v>4.583333333333334</v>
      </c>
      <c r="Y561" s="20">
        <v>0.06666666666666667</v>
      </c>
      <c r="Z561" s="20">
        <v>0.03</v>
      </c>
      <c r="AA561" s="20" t="s">
        <v>45</v>
      </c>
      <c r="AB561" s="20" t="s">
        <v>45</v>
      </c>
      <c r="AC561" s="19" t="s">
        <v>54</v>
      </c>
    </row>
    <row r="562">
      <c r="A562" s="37">
        <f t="shared" si="2"/>
        <v>561</v>
      </c>
      <c r="B562" s="17" t="s">
        <v>616</v>
      </c>
      <c r="C562" s="18" t="s">
        <v>621</v>
      </c>
      <c r="D562" s="19">
        <v>80.35063333333333</v>
      </c>
      <c r="E562" s="16">
        <v>76.42408566666668</v>
      </c>
      <c r="F562" s="16">
        <v>319.7583744293334</v>
      </c>
      <c r="G562" s="19">
        <v>4.775</v>
      </c>
      <c r="H562" s="19">
        <v>0.5423333333333334</v>
      </c>
      <c r="I562" s="16" t="s">
        <v>44</v>
      </c>
      <c r="J562" s="19">
        <v>13.591033333333334</v>
      </c>
      <c r="K562" s="19">
        <v>8.510333333333334</v>
      </c>
      <c r="L562" s="19">
        <v>0.741</v>
      </c>
      <c r="M562" s="16">
        <v>26.594666666666665</v>
      </c>
      <c r="N562" s="16">
        <v>42.339666666666666</v>
      </c>
      <c r="O562" s="20">
        <v>0.2843333333333333</v>
      </c>
      <c r="P562" s="16">
        <v>86.85433333333333</v>
      </c>
      <c r="Q562" s="19">
        <v>1.289</v>
      </c>
      <c r="R562" s="16">
        <v>1.7590000000000001</v>
      </c>
      <c r="S562" s="16">
        <v>254.61666666666667</v>
      </c>
      <c r="T562" s="20">
        <v>0.18833333333333332</v>
      </c>
      <c r="U562" s="19">
        <v>0.7</v>
      </c>
      <c r="V562" s="16" t="s">
        <v>44</v>
      </c>
      <c r="W562" s="16"/>
      <c r="X562" s="16"/>
      <c r="Y562" s="20">
        <v>0.04</v>
      </c>
      <c r="Z562" s="20" t="s">
        <v>45</v>
      </c>
      <c r="AA562" s="20" t="s">
        <v>45</v>
      </c>
      <c r="AB562" s="20" t="s">
        <v>45</v>
      </c>
      <c r="AC562" s="19" t="s">
        <v>45</v>
      </c>
    </row>
    <row r="563">
      <c r="A563" s="21">
        <f t="shared" si="2"/>
        <v>562</v>
      </c>
      <c r="B563" s="17" t="s">
        <v>616</v>
      </c>
      <c r="C563" s="18" t="s">
        <v>622</v>
      </c>
      <c r="D563" s="19">
        <v>13.996666666666668</v>
      </c>
      <c r="E563" s="16">
        <v>329.0267362318841</v>
      </c>
      <c r="F563" s="16">
        <v>1376.6478643942032</v>
      </c>
      <c r="G563" s="19">
        <v>19.981884057971016</v>
      </c>
      <c r="H563" s="19">
        <v>1.2566666666666666</v>
      </c>
      <c r="I563" s="16" t="s">
        <v>44</v>
      </c>
      <c r="J563" s="19">
        <v>61.22144927536232</v>
      </c>
      <c r="K563" s="19">
        <v>18.42</v>
      </c>
      <c r="L563" s="19">
        <v>3.5433333333333334</v>
      </c>
      <c r="M563" s="16">
        <v>122.57</v>
      </c>
      <c r="N563" s="16">
        <v>209.9466666666667</v>
      </c>
      <c r="O563" s="20">
        <v>1.02</v>
      </c>
      <c r="P563" s="16">
        <v>385.3766666666667</v>
      </c>
      <c r="Q563" s="19">
        <v>7.986666666666667</v>
      </c>
      <c r="R563" s="16" t="s">
        <v>45</v>
      </c>
      <c r="S563" s="16">
        <v>1352.4566666666667</v>
      </c>
      <c r="T563" s="20">
        <v>0.79</v>
      </c>
      <c r="U563" s="19">
        <v>2.903333333333333</v>
      </c>
      <c r="V563" s="16" t="s">
        <v>44</v>
      </c>
      <c r="W563" s="16"/>
      <c r="X563" s="16"/>
      <c r="Y563" s="20">
        <v>0.16666666666666666</v>
      </c>
      <c r="Z563" s="20" t="s">
        <v>45</v>
      </c>
      <c r="AA563" s="20">
        <v>0.65</v>
      </c>
      <c r="AB563" s="20">
        <v>4.023333333333333</v>
      </c>
      <c r="AC563" s="19" t="s">
        <v>54</v>
      </c>
    </row>
    <row r="564">
      <c r="A564" s="21">
        <f t="shared" si="2"/>
        <v>563</v>
      </c>
      <c r="B564" s="17" t="s">
        <v>616</v>
      </c>
      <c r="C564" s="42" t="s">
        <v>623</v>
      </c>
      <c r="D564" s="27">
        <v>80.00933333333333</v>
      </c>
      <c r="E564" s="16">
        <v>78.00889666666667</v>
      </c>
      <c r="F564" s="26">
        <v>326.3892236533334</v>
      </c>
      <c r="G564" s="19">
        <v>5.09375</v>
      </c>
      <c r="H564" s="19">
        <v>0.644</v>
      </c>
      <c r="I564" s="16" t="s">
        <v>44</v>
      </c>
      <c r="J564" s="19">
        <v>13.499583333333337</v>
      </c>
      <c r="K564" s="27">
        <v>7.472</v>
      </c>
      <c r="L564" s="27">
        <v>0.7533333333333333</v>
      </c>
      <c r="M564" s="26">
        <v>17.453333333333333</v>
      </c>
      <c r="N564" s="26">
        <v>38.11833333333333</v>
      </c>
      <c r="O564" s="24">
        <v>0.53</v>
      </c>
      <c r="P564" s="26">
        <v>84.59266666666667</v>
      </c>
      <c r="Q564" s="27">
        <v>1.0596666666666665</v>
      </c>
      <c r="R564" s="26">
        <v>0.9819999999999999</v>
      </c>
      <c r="S564" s="26">
        <v>252.97633333333332</v>
      </c>
      <c r="T564" s="24">
        <v>0.10266666666666667</v>
      </c>
      <c r="U564" s="27">
        <v>1.1153333333333335</v>
      </c>
      <c r="V564" s="16" t="s">
        <v>44</v>
      </c>
      <c r="W564" s="16"/>
      <c r="X564" s="16"/>
      <c r="Y564" s="24">
        <v>0.12333333333333334</v>
      </c>
      <c r="Z564" s="20" t="s">
        <v>45</v>
      </c>
      <c r="AA564" s="20" t="s">
        <v>45</v>
      </c>
      <c r="AB564" s="20" t="s">
        <v>45</v>
      </c>
      <c r="AC564" s="19" t="s">
        <v>45</v>
      </c>
    </row>
    <row r="565">
      <c r="A565" s="21">
        <f t="shared" si="2"/>
        <v>564</v>
      </c>
      <c r="B565" s="17" t="s">
        <v>616</v>
      </c>
      <c r="C565" s="18" t="s">
        <v>624</v>
      </c>
      <c r="D565" s="19">
        <v>12.696666666666667</v>
      </c>
      <c r="E565" s="16">
        <v>339.16476666666665</v>
      </c>
      <c r="F565" s="16">
        <v>1419.0653837333334</v>
      </c>
      <c r="G565" s="19">
        <v>20.208333333333336</v>
      </c>
      <c r="H565" s="19">
        <v>2.365</v>
      </c>
      <c r="I565" s="16" t="s">
        <v>44</v>
      </c>
      <c r="J565" s="19">
        <v>61.24</v>
      </c>
      <c r="K565" s="27">
        <v>23.593333333333334</v>
      </c>
      <c r="L565" s="27">
        <v>3.49</v>
      </c>
      <c r="M565" s="26">
        <v>77.523</v>
      </c>
      <c r="N565" s="26">
        <v>178.39066666666668</v>
      </c>
      <c r="O565" s="24">
        <v>1.428</v>
      </c>
      <c r="P565" s="26">
        <v>354.515</v>
      </c>
      <c r="Q565" s="27">
        <v>5.128666666666667</v>
      </c>
      <c r="R565" s="26">
        <v>10.313666666666668</v>
      </c>
      <c r="S565" s="26">
        <v>1082.7433333333333</v>
      </c>
      <c r="T565" s="24">
        <v>0.6986666666666667</v>
      </c>
      <c r="U565" s="27">
        <v>3.8826666666666667</v>
      </c>
      <c r="V565" s="16" t="s">
        <v>44</v>
      </c>
      <c r="W565" s="16"/>
      <c r="X565" s="16"/>
      <c r="Y565" s="20">
        <v>0.1366666666666667</v>
      </c>
      <c r="Z565" s="20">
        <v>0.03</v>
      </c>
      <c r="AA565" s="20">
        <v>0.26</v>
      </c>
      <c r="AB565" s="20" t="s">
        <v>45</v>
      </c>
      <c r="AC565" s="19" t="s">
        <v>45</v>
      </c>
    </row>
    <row r="566">
      <c r="A566" s="21">
        <f t="shared" si="2"/>
        <v>565</v>
      </c>
      <c r="B566" s="17" t="s">
        <v>616</v>
      </c>
      <c r="C566" s="42" t="s">
        <v>625</v>
      </c>
      <c r="D566" s="27">
        <v>75.84233333333333</v>
      </c>
      <c r="E566" s="16">
        <v>92.73992</v>
      </c>
      <c r="F566" s="16">
        <v>388.02382528</v>
      </c>
      <c r="G566" s="19">
        <v>6.14375</v>
      </c>
      <c r="H566" s="19">
        <v>0.512</v>
      </c>
      <c r="I566" s="16" t="s">
        <v>44</v>
      </c>
      <c r="J566" s="19">
        <v>16.495250000000002</v>
      </c>
      <c r="K566" s="27">
        <v>13.866</v>
      </c>
      <c r="L566" s="27">
        <v>1.0066666666666666</v>
      </c>
      <c r="M566" s="26">
        <v>29.400666666666666</v>
      </c>
      <c r="N566" s="26">
        <v>44.104000000000006</v>
      </c>
      <c r="O566" s="24">
        <v>0.32033333333333336</v>
      </c>
      <c r="P566" s="26">
        <v>121.00833333333333</v>
      </c>
      <c r="Q566" s="27">
        <v>1.921</v>
      </c>
      <c r="R566" s="26">
        <v>0.5203333333333333</v>
      </c>
      <c r="S566" s="26">
        <v>347.72066666666666</v>
      </c>
      <c r="T566" s="24">
        <v>0.2363333333333333</v>
      </c>
      <c r="U566" s="27">
        <v>1.014</v>
      </c>
      <c r="V566" s="16" t="s">
        <v>44</v>
      </c>
      <c r="W566" s="16"/>
      <c r="X566" s="16"/>
      <c r="Y566" s="24">
        <v>0.12666666666666668</v>
      </c>
      <c r="Z566" s="20" t="s">
        <v>45</v>
      </c>
      <c r="AA566" s="24">
        <v>0.04</v>
      </c>
      <c r="AB566" s="20" t="s">
        <v>45</v>
      </c>
      <c r="AC566" s="19" t="s">
        <v>45</v>
      </c>
    </row>
    <row r="567">
      <c r="A567" s="21">
        <f t="shared" si="2"/>
        <v>566</v>
      </c>
      <c r="B567" s="17" t="s">
        <v>616</v>
      </c>
      <c r="C567" s="18" t="s">
        <v>626</v>
      </c>
      <c r="D567" s="27">
        <v>13.533333333333333</v>
      </c>
      <c r="E567" s="16">
        <v>327.90526666666665</v>
      </c>
      <c r="F567" s="16">
        <v>1371.9556357333333</v>
      </c>
      <c r="G567" s="19">
        <v>20.104166666666668</v>
      </c>
      <c r="H567" s="19">
        <v>0.9466666666666667</v>
      </c>
      <c r="I567" s="16" t="s">
        <v>44</v>
      </c>
      <c r="J567" s="19">
        <v>61.47916666666666</v>
      </c>
      <c r="K567" s="27">
        <v>30.32</v>
      </c>
      <c r="L567" s="27">
        <v>3.936666666666667</v>
      </c>
      <c r="M567" s="26">
        <v>97.97</v>
      </c>
      <c r="N567" s="26">
        <v>169.90300000000002</v>
      </c>
      <c r="O567" s="24">
        <v>0.991</v>
      </c>
      <c r="P567" s="26">
        <v>427.189</v>
      </c>
      <c r="Q567" s="27">
        <v>7.027666666666666</v>
      </c>
      <c r="R567" s="26">
        <v>24.580333333333332</v>
      </c>
      <c r="S567" s="26">
        <v>1275.9513333333334</v>
      </c>
      <c r="T567" s="24">
        <v>0.951</v>
      </c>
      <c r="U567" s="27">
        <v>3.0060000000000002</v>
      </c>
      <c r="V567" s="16" t="s">
        <v>44</v>
      </c>
      <c r="W567" s="16"/>
      <c r="X567" s="16"/>
      <c r="Y567" s="20">
        <v>0.1</v>
      </c>
      <c r="Z567" s="20" t="s">
        <v>45</v>
      </c>
      <c r="AA567" s="20">
        <v>0.12333333333333334</v>
      </c>
      <c r="AB567" s="20" t="s">
        <v>45</v>
      </c>
      <c r="AC567" s="19" t="s">
        <v>45</v>
      </c>
    </row>
    <row r="568">
      <c r="A568" s="21">
        <f t="shared" si="2"/>
        <v>567</v>
      </c>
      <c r="B568" s="17" t="s">
        <v>616</v>
      </c>
      <c r="C568" s="18" t="s">
        <v>627</v>
      </c>
      <c r="D568" s="19">
        <v>80.218</v>
      </c>
      <c r="E568" s="16">
        <v>77.02726666666668</v>
      </c>
      <c r="F568" s="16">
        <v>322.28208373333337</v>
      </c>
      <c r="G568" s="19">
        <v>4.479166666666667</v>
      </c>
      <c r="H568" s="19">
        <v>0.5356666666666666</v>
      </c>
      <c r="I568" s="16" t="s">
        <v>44</v>
      </c>
      <c r="J568" s="19">
        <v>14.00516666666666</v>
      </c>
      <c r="K568" s="19">
        <v>8.402333333333333</v>
      </c>
      <c r="L568" s="19">
        <v>0.762</v>
      </c>
      <c r="M568" s="16">
        <v>29.004333333333335</v>
      </c>
      <c r="N568" s="16">
        <v>40.37133333333333</v>
      </c>
      <c r="O568" s="20">
        <v>0.36533333333333334</v>
      </c>
      <c r="P568" s="16">
        <v>88.03066666666666</v>
      </c>
      <c r="Q568" s="19">
        <v>1.4656666666666667</v>
      </c>
      <c r="R568" s="16">
        <v>1.854</v>
      </c>
      <c r="S568" s="16">
        <v>256.37333333333333</v>
      </c>
      <c r="T568" s="20">
        <v>0.19766666666666666</v>
      </c>
      <c r="U568" s="19">
        <v>0.721</v>
      </c>
      <c r="V568" s="16" t="s">
        <v>44</v>
      </c>
      <c r="W568" s="16"/>
      <c r="X568" s="16"/>
      <c r="Y568" s="20">
        <v>0.06</v>
      </c>
      <c r="Z568" s="20" t="s">
        <v>45</v>
      </c>
      <c r="AA568" s="20">
        <v>0.03</v>
      </c>
      <c r="AB568" s="20" t="s">
        <v>45</v>
      </c>
      <c r="AC568" s="19" t="s">
        <v>45</v>
      </c>
    </row>
    <row r="569">
      <c r="A569" s="21">
        <f t="shared" si="2"/>
        <v>568</v>
      </c>
      <c r="B569" s="17" t="s">
        <v>616</v>
      </c>
      <c r="C569" s="18" t="s">
        <v>628</v>
      </c>
      <c r="D569" s="19">
        <v>14.876666666666665</v>
      </c>
      <c r="E569" s="16">
        <v>323.5657115942029</v>
      </c>
      <c r="F569" s="16">
        <v>1353.798937310145</v>
      </c>
      <c r="G569" s="19">
        <v>21.344202898550723</v>
      </c>
      <c r="H569" s="19">
        <v>1.24</v>
      </c>
      <c r="I569" s="16" t="s">
        <v>44</v>
      </c>
      <c r="J569" s="19">
        <v>58.75246376811595</v>
      </c>
      <c r="K569" s="19">
        <v>21.833333333333332</v>
      </c>
      <c r="L569" s="19">
        <v>3.7866666666666666</v>
      </c>
      <c r="M569" s="16">
        <v>110.90333333333335</v>
      </c>
      <c r="N569" s="16">
        <v>188.10666666666665</v>
      </c>
      <c r="O569" s="20">
        <v>1.316</v>
      </c>
      <c r="P569" s="16">
        <v>471.1566666666667</v>
      </c>
      <c r="Q569" s="19">
        <v>6.463333333333334</v>
      </c>
      <c r="R569" s="16" t="s">
        <v>45</v>
      </c>
      <c r="S569" s="16">
        <v>1415.68</v>
      </c>
      <c r="T569" s="20">
        <v>0.8266666666666667</v>
      </c>
      <c r="U569" s="19">
        <v>2.8533333333333335</v>
      </c>
      <c r="V569" s="16" t="s">
        <v>44</v>
      </c>
      <c r="W569" s="16"/>
      <c r="X569" s="16"/>
      <c r="Y569" s="20">
        <v>0.11666666666666665</v>
      </c>
      <c r="Z569" s="20" t="s">
        <v>45</v>
      </c>
      <c r="AA569" s="20">
        <v>0.59</v>
      </c>
      <c r="AB569" s="20">
        <v>4.6</v>
      </c>
      <c r="AC569" s="19" t="s">
        <v>54</v>
      </c>
    </row>
    <row r="570">
      <c r="A570" s="21">
        <f t="shared" si="2"/>
        <v>569</v>
      </c>
      <c r="B570" s="17" t="s">
        <v>616</v>
      </c>
      <c r="C570" s="42" t="s">
        <v>629</v>
      </c>
      <c r="D570" s="27">
        <v>77.86433333333332</v>
      </c>
      <c r="E570" s="16">
        <v>84.7018527334929</v>
      </c>
      <c r="F570" s="16">
        <v>354.39255183693433</v>
      </c>
      <c r="G570" s="19">
        <v>5.5375</v>
      </c>
      <c r="H570" s="19">
        <v>0.4</v>
      </c>
      <c r="I570" s="16" t="s">
        <v>44</v>
      </c>
      <c r="J570" s="19">
        <v>15.2675</v>
      </c>
      <c r="K570" s="27">
        <v>9.318</v>
      </c>
      <c r="L570" s="27">
        <v>0.9306666666666666</v>
      </c>
      <c r="M570" s="26">
        <v>29.189666666666668</v>
      </c>
      <c r="N570" s="26">
        <v>41.70733333333334</v>
      </c>
      <c r="O570" s="24">
        <v>0.29433333333333334</v>
      </c>
      <c r="P570" s="26">
        <v>112.93166666666667</v>
      </c>
      <c r="Q570" s="27">
        <v>1.3573333333333333</v>
      </c>
      <c r="R570" s="26">
        <v>0.6869999999999999</v>
      </c>
      <c r="S570" s="26">
        <v>314.584</v>
      </c>
      <c r="T570" s="24">
        <v>0.227</v>
      </c>
      <c r="U570" s="27">
        <v>0.919</v>
      </c>
      <c r="V570" s="16" t="s">
        <v>44</v>
      </c>
      <c r="W570" s="16"/>
      <c r="X570" s="16"/>
      <c r="Y570" s="24">
        <v>0.09333333333333334</v>
      </c>
      <c r="Z570" s="20" t="s">
        <v>45</v>
      </c>
      <c r="AA570" s="24">
        <v>0.04</v>
      </c>
      <c r="AB570" s="20" t="s">
        <v>45</v>
      </c>
      <c r="AC570" s="19" t="s">
        <v>45</v>
      </c>
    </row>
    <row r="571">
      <c r="A571" s="21">
        <f t="shared" si="2"/>
        <v>570</v>
      </c>
      <c r="B571" s="17" t="s">
        <v>616</v>
      </c>
      <c r="C571" s="18" t="s">
        <v>630</v>
      </c>
      <c r="D571" s="27">
        <v>14.963333333333333</v>
      </c>
      <c r="E571" s="16">
        <v>325.84441116273405</v>
      </c>
      <c r="F571" s="16">
        <v>1363.3330163048793</v>
      </c>
      <c r="G571" s="19">
        <v>17.270833333333332</v>
      </c>
      <c r="H571" s="19">
        <v>1.17</v>
      </c>
      <c r="I571" s="16" t="s">
        <v>44</v>
      </c>
      <c r="J571" s="19">
        <v>62.92916666666667</v>
      </c>
      <c r="K571" s="27">
        <v>24.00666666666667</v>
      </c>
      <c r="L571" s="27">
        <v>3.6666666666666665</v>
      </c>
      <c r="M571" s="26">
        <v>111.42533333333334</v>
      </c>
      <c r="N571" s="26">
        <v>169.90033333333335</v>
      </c>
      <c r="O571" s="24">
        <v>1.17</v>
      </c>
      <c r="P571" s="26">
        <v>334.78833333333336</v>
      </c>
      <c r="Q571" s="27">
        <v>18.581666666666667</v>
      </c>
      <c r="R571" s="26">
        <v>13.650333333333334</v>
      </c>
      <c r="S571" s="26">
        <v>1134.5416666666667</v>
      </c>
      <c r="T571" s="24">
        <v>0.8443333333333333</v>
      </c>
      <c r="U571" s="27">
        <v>2.5966666666666662</v>
      </c>
      <c r="V571" s="16" t="s">
        <v>44</v>
      </c>
      <c r="W571" s="16"/>
      <c r="X571" s="16"/>
      <c r="Y571" s="20">
        <v>0.07</v>
      </c>
      <c r="Z571" s="20">
        <v>0.03</v>
      </c>
      <c r="AA571" s="20">
        <v>0.06666666666666667</v>
      </c>
      <c r="AB571" s="20" t="s">
        <v>45</v>
      </c>
      <c r="AC571" s="19" t="s">
        <v>45</v>
      </c>
    </row>
    <row r="572">
      <c r="A572" s="21">
        <f t="shared" si="2"/>
        <v>571</v>
      </c>
      <c r="B572" s="17" t="s">
        <v>616</v>
      </c>
      <c r="C572" s="18" t="s">
        <v>631</v>
      </c>
      <c r="D572" s="19">
        <v>82.581</v>
      </c>
      <c r="E572" s="16">
        <v>67.86622877142827</v>
      </c>
      <c r="F572" s="16">
        <v>283.9523011796559</v>
      </c>
      <c r="G572" s="19">
        <v>4.539583333333333</v>
      </c>
      <c r="H572" s="19">
        <v>0.47733333333333333</v>
      </c>
      <c r="I572" s="16" t="s">
        <v>44</v>
      </c>
      <c r="J572" s="19">
        <v>11.822749999999997</v>
      </c>
      <c r="K572" s="19">
        <v>4.76</v>
      </c>
      <c r="L572" s="19">
        <v>0.5793333333333334</v>
      </c>
      <c r="M572" s="16">
        <v>19.244</v>
      </c>
      <c r="N572" s="16">
        <v>42.95966666666667</v>
      </c>
      <c r="O572" s="20">
        <v>0.4613333333333334</v>
      </c>
      <c r="P572" s="16">
        <v>89.509</v>
      </c>
      <c r="Q572" s="19">
        <v>1.1843333333333332</v>
      </c>
      <c r="R572" s="16">
        <v>2.0806666666666667</v>
      </c>
      <c r="S572" s="16">
        <v>240.567</v>
      </c>
      <c r="T572" s="20">
        <v>0.09166666666666667</v>
      </c>
      <c r="U572" s="19">
        <v>1.305</v>
      </c>
      <c r="V572" s="16" t="s">
        <v>44</v>
      </c>
      <c r="W572" s="16"/>
      <c r="X572" s="16"/>
      <c r="Y572" s="20" t="s">
        <v>45</v>
      </c>
      <c r="Z572" s="20" t="s">
        <v>45</v>
      </c>
      <c r="AA572" s="20" t="s">
        <v>45</v>
      </c>
      <c r="AB572" s="20">
        <v>3.69</v>
      </c>
      <c r="AC572" s="19" t="s">
        <v>45</v>
      </c>
    </row>
    <row r="573">
      <c r="A573" s="21">
        <f t="shared" si="2"/>
        <v>572</v>
      </c>
      <c r="B573" s="17" t="s">
        <v>616</v>
      </c>
      <c r="C573" s="42" t="s">
        <v>632</v>
      </c>
      <c r="D573" s="19">
        <v>11.953333333333333</v>
      </c>
      <c r="E573" s="16">
        <v>336.9619111275673</v>
      </c>
      <c r="F573" s="26">
        <v>1409.8486361577416</v>
      </c>
      <c r="G573" s="19">
        <v>20.916666666666668</v>
      </c>
      <c r="H573" s="19">
        <v>1.33</v>
      </c>
      <c r="I573" s="16" t="s">
        <v>44</v>
      </c>
      <c r="J573" s="19">
        <v>62.22333333333333</v>
      </c>
      <c r="K573" s="19">
        <v>20.626666666666665</v>
      </c>
      <c r="L573" s="19">
        <v>3.576666666666666</v>
      </c>
      <c r="M573" s="16">
        <v>67.66166666666666</v>
      </c>
      <c r="N573" s="16">
        <v>184.49733333333333</v>
      </c>
      <c r="O573" s="20">
        <v>1.0783333333333334</v>
      </c>
      <c r="P573" s="16">
        <v>393.586</v>
      </c>
      <c r="Q573" s="19">
        <v>5.320333333333333</v>
      </c>
      <c r="R573" s="16">
        <v>24.11433333333333</v>
      </c>
      <c r="S573" s="16">
        <v>1108.6596666666667</v>
      </c>
      <c r="T573" s="20">
        <v>0.5953333333333333</v>
      </c>
      <c r="U573" s="19">
        <v>3.978</v>
      </c>
      <c r="V573" s="16" t="s">
        <v>44</v>
      </c>
      <c r="W573" s="16"/>
      <c r="X573" s="16"/>
      <c r="Y573" s="24">
        <v>0.16333333333333333</v>
      </c>
      <c r="Z573" s="24">
        <v>0.03</v>
      </c>
      <c r="AA573" s="20" t="s">
        <v>45</v>
      </c>
      <c r="AB573" s="24">
        <v>3.9233333333333333</v>
      </c>
      <c r="AC573" s="19" t="s">
        <v>45</v>
      </c>
    </row>
    <row r="574">
      <c r="A574" s="21">
        <f t="shared" si="2"/>
        <v>573</v>
      </c>
      <c r="B574" s="17" t="s">
        <v>616</v>
      </c>
      <c r="C574" s="42" t="s">
        <v>633</v>
      </c>
      <c r="D574" s="27">
        <v>79.986</v>
      </c>
      <c r="E574" s="16">
        <v>76.89338231790063</v>
      </c>
      <c r="F574" s="26">
        <v>321.72191161809627</v>
      </c>
      <c r="G574" s="19">
        <v>5.720833333333334</v>
      </c>
      <c r="H574" s="19">
        <v>0.5383333333333334</v>
      </c>
      <c r="I574" s="16" t="s">
        <v>44</v>
      </c>
      <c r="J574" s="19">
        <v>12.90816666666666</v>
      </c>
      <c r="K574" s="27">
        <v>11.514333333333335</v>
      </c>
      <c r="L574" s="27">
        <v>0.8466666666666667</v>
      </c>
      <c r="M574" s="26">
        <v>22.532</v>
      </c>
      <c r="N574" s="26">
        <v>34.39266666666666</v>
      </c>
      <c r="O574" s="24">
        <v>0.321</v>
      </c>
      <c r="P574" s="26">
        <v>106.325</v>
      </c>
      <c r="Q574" s="27">
        <v>1.4109999999999998</v>
      </c>
      <c r="R574" s="26">
        <v>1.457</v>
      </c>
      <c r="S574" s="26">
        <v>268.08633333333336</v>
      </c>
      <c r="T574" s="24">
        <v>0.22466666666666668</v>
      </c>
      <c r="U574" s="27">
        <v>1.006</v>
      </c>
      <c r="V574" s="16" t="s">
        <v>44</v>
      </c>
      <c r="W574" s="16"/>
      <c r="X574" s="16"/>
      <c r="Y574" s="24">
        <v>0.1466666666666667</v>
      </c>
      <c r="Z574" s="20" t="s">
        <v>45</v>
      </c>
      <c r="AA574" s="24">
        <v>0.03</v>
      </c>
      <c r="AB574" s="20" t="s">
        <v>45</v>
      </c>
      <c r="AC574" s="19" t="s">
        <v>45</v>
      </c>
    </row>
    <row r="575">
      <c r="A575" s="21">
        <f t="shared" si="2"/>
        <v>574</v>
      </c>
      <c r="B575" s="17" t="s">
        <v>616</v>
      </c>
      <c r="C575" s="18" t="s">
        <v>634</v>
      </c>
      <c r="D575" s="19">
        <v>12.636666666666665</v>
      </c>
      <c r="E575" s="16">
        <v>331.4149774567286</v>
      </c>
      <c r="F575" s="16">
        <v>1386.6402656789526</v>
      </c>
      <c r="G575" s="19">
        <v>22.166666666666668</v>
      </c>
      <c r="H575" s="19">
        <v>1.2366666666666666</v>
      </c>
      <c r="I575" s="16" t="s">
        <v>44</v>
      </c>
      <c r="J575" s="19">
        <v>59.98666666666666</v>
      </c>
      <c r="K575" s="19">
        <v>33.843333333333334</v>
      </c>
      <c r="L575" s="19">
        <v>3.973333333333333</v>
      </c>
      <c r="M575" s="16">
        <v>120.45766666666667</v>
      </c>
      <c r="N575" s="16">
        <v>161.93533333333335</v>
      </c>
      <c r="O575" s="20">
        <v>1.3406666666666667</v>
      </c>
      <c r="P575" s="16">
        <v>393.6983333333333</v>
      </c>
      <c r="Q575" s="19">
        <v>6.9173333333333344</v>
      </c>
      <c r="R575" s="16">
        <v>9.757666666666667</v>
      </c>
      <c r="S575" s="16">
        <v>1221.397</v>
      </c>
      <c r="T575" s="20">
        <v>1.0373333333333334</v>
      </c>
      <c r="U575" s="19">
        <v>3.2929999999999997</v>
      </c>
      <c r="V575" s="16" t="s">
        <v>44</v>
      </c>
      <c r="W575" s="16"/>
      <c r="X575" s="16"/>
      <c r="Y575" s="20">
        <v>0.26333333333333336</v>
      </c>
      <c r="Z575" s="20" t="s">
        <v>45</v>
      </c>
      <c r="AA575" s="20">
        <v>0.08</v>
      </c>
      <c r="AB575" s="20" t="s">
        <v>45</v>
      </c>
      <c r="AC575" s="19" t="s">
        <v>45</v>
      </c>
    </row>
    <row r="576">
      <c r="A576" s="21">
        <f t="shared" si="2"/>
        <v>575</v>
      </c>
      <c r="B576" s="17" t="s">
        <v>616</v>
      </c>
      <c r="C576" s="18" t="s">
        <v>635</v>
      </c>
      <c r="D576" s="19">
        <v>12.29</v>
      </c>
      <c r="E576" s="16">
        <v>354.70287658909956</v>
      </c>
      <c r="F576" s="16">
        <v>1484.0768356487927</v>
      </c>
      <c r="G576" s="19">
        <v>21.229166666666664</v>
      </c>
      <c r="H576" s="19">
        <v>5.43</v>
      </c>
      <c r="I576" s="16" t="s">
        <v>44</v>
      </c>
      <c r="J576" s="19">
        <v>57.88416666666667</v>
      </c>
      <c r="K576" s="19">
        <v>12.356666666666667</v>
      </c>
      <c r="L576" s="19">
        <v>3.1666666666666665</v>
      </c>
      <c r="M576" s="16">
        <v>114.35933333333332</v>
      </c>
      <c r="N576" s="16">
        <v>146.38700000000003</v>
      </c>
      <c r="O576" s="20">
        <v>3.1566666666666667</v>
      </c>
      <c r="P576" s="16">
        <v>342.3353333333334</v>
      </c>
      <c r="Q576" s="19">
        <v>5.377666666666666</v>
      </c>
      <c r="R576" s="26">
        <v>5.194</v>
      </c>
      <c r="S576" s="26">
        <v>1115.7016666666668</v>
      </c>
      <c r="T576" s="20">
        <v>0.6706666666666666</v>
      </c>
      <c r="U576" s="19">
        <v>3.1910000000000003</v>
      </c>
      <c r="V576" s="16" t="s">
        <v>44</v>
      </c>
      <c r="W576" s="16"/>
      <c r="X576" s="16"/>
      <c r="Y576" s="20">
        <v>0.52</v>
      </c>
      <c r="Z576" s="20" t="s">
        <v>45</v>
      </c>
      <c r="AA576" s="20">
        <v>0.7533333333333333</v>
      </c>
      <c r="AB576" s="20" t="s">
        <v>45</v>
      </c>
      <c r="AC576" s="19" t="s">
        <v>45</v>
      </c>
    </row>
    <row r="577">
      <c r="A577" s="21">
        <f t="shared" si="2"/>
        <v>576</v>
      </c>
      <c r="B577" s="17" t="s">
        <v>616</v>
      </c>
      <c r="C577" s="18" t="s">
        <v>636</v>
      </c>
      <c r="D577" s="19">
        <v>11.449</v>
      </c>
      <c r="E577" s="16">
        <v>344.1336512849927</v>
      </c>
      <c r="F577" s="16">
        <v>1439.8551969764096</v>
      </c>
      <c r="G577" s="19">
        <v>18.964583333333334</v>
      </c>
      <c r="H577" s="19">
        <v>2.132</v>
      </c>
      <c r="I577" s="16" t="s">
        <v>44</v>
      </c>
      <c r="J577" s="19">
        <v>64.00041666666667</v>
      </c>
      <c r="K577" s="19">
        <v>21.313666666666666</v>
      </c>
      <c r="L577" s="19">
        <v>3.454</v>
      </c>
      <c r="M577" s="16">
        <v>129.33766666666665</v>
      </c>
      <c r="N577" s="16">
        <v>166.0</v>
      </c>
      <c r="O577" s="20">
        <v>1.0156666666666665</v>
      </c>
      <c r="P577" s="16">
        <v>269.1943333333333</v>
      </c>
      <c r="Q577" s="27">
        <v>1.9433333333333334</v>
      </c>
      <c r="R577" s="26">
        <v>1.617</v>
      </c>
      <c r="S577" s="16">
        <v>1214.7976666666666</v>
      </c>
      <c r="T577" s="20">
        <v>0.573</v>
      </c>
      <c r="U577" s="19">
        <v>2.016666666666667</v>
      </c>
      <c r="V577" s="16" t="s">
        <v>44</v>
      </c>
      <c r="W577" s="16"/>
      <c r="X577" s="16"/>
      <c r="Y577" s="20">
        <v>1.0633333333333335</v>
      </c>
      <c r="Z577" s="24" t="s">
        <v>45</v>
      </c>
      <c r="AA577" s="24">
        <v>0.07</v>
      </c>
      <c r="AB577" s="20">
        <v>2.6933333333333334</v>
      </c>
      <c r="AC577" s="19">
        <v>1.4666666666666668</v>
      </c>
    </row>
    <row r="578">
      <c r="A578" s="21">
        <f t="shared" si="2"/>
        <v>577</v>
      </c>
      <c r="B578" s="17" t="s">
        <v>616</v>
      </c>
      <c r="C578" s="18" t="s">
        <v>637</v>
      </c>
      <c r="D578" s="19">
        <v>76.25066666666667</v>
      </c>
      <c r="E578" s="16">
        <v>92.63876625229915</v>
      </c>
      <c r="F578" s="16">
        <v>387.60059799961965</v>
      </c>
      <c r="G578" s="19">
        <v>6.310416666666667</v>
      </c>
      <c r="H578" s="19">
        <v>0.5246666666666667</v>
      </c>
      <c r="I578" s="16" t="s">
        <v>44</v>
      </c>
      <c r="J578" s="19">
        <v>16.30224999999999</v>
      </c>
      <c r="K578" s="19">
        <v>7.862333333333333</v>
      </c>
      <c r="L578" s="19">
        <v>0.612</v>
      </c>
      <c r="M578" s="26">
        <v>16.101</v>
      </c>
      <c r="N578" s="26">
        <v>21.646</v>
      </c>
      <c r="O578" s="24">
        <v>0.2853333333333333</v>
      </c>
      <c r="P578" s="26">
        <v>103.74</v>
      </c>
      <c r="Q578" s="27">
        <v>1.4793333333333336</v>
      </c>
      <c r="R578" s="26">
        <v>1.1763333333333332</v>
      </c>
      <c r="S578" s="26">
        <v>219.90366666666668</v>
      </c>
      <c r="T578" s="24">
        <v>0.17466666666666666</v>
      </c>
      <c r="U578" s="27">
        <v>1.1306666666666667</v>
      </c>
      <c r="V578" s="16" t="s">
        <v>44</v>
      </c>
      <c r="W578" s="16"/>
      <c r="X578" s="16"/>
      <c r="Y578" s="24">
        <v>0.03</v>
      </c>
      <c r="Z578" s="24" t="s">
        <v>45</v>
      </c>
      <c r="AA578" s="24" t="s">
        <v>45</v>
      </c>
      <c r="AB578" s="24" t="s">
        <v>45</v>
      </c>
      <c r="AC578" s="27" t="s">
        <v>45</v>
      </c>
    </row>
    <row r="579">
      <c r="A579" s="21">
        <f t="shared" si="2"/>
        <v>578</v>
      </c>
      <c r="B579" s="17" t="s">
        <v>616</v>
      </c>
      <c r="C579" s="18" t="s">
        <v>638</v>
      </c>
      <c r="D579" s="19">
        <v>11.466666666666667</v>
      </c>
      <c r="E579" s="16">
        <v>339.1412402035533</v>
      </c>
      <c r="F579" s="16">
        <v>1418.966949011667</v>
      </c>
      <c r="G579" s="19">
        <v>23.152173913043477</v>
      </c>
      <c r="H579" s="19">
        <v>0.77</v>
      </c>
      <c r="I579" s="16" t="s">
        <v>44</v>
      </c>
      <c r="J579" s="19">
        <v>62.00449275362318</v>
      </c>
      <c r="K579" s="19">
        <v>16.936666666666667</v>
      </c>
      <c r="L579" s="19">
        <v>2.606666666666667</v>
      </c>
      <c r="M579" s="16">
        <v>53.52333333333333</v>
      </c>
      <c r="N579" s="16">
        <v>93.53</v>
      </c>
      <c r="O579" s="20">
        <v>1.0843333333333334</v>
      </c>
      <c r="P579" s="16">
        <v>367.7366666666667</v>
      </c>
      <c r="Q579" s="19">
        <v>7.046666666666666</v>
      </c>
      <c r="R579" s="16" t="s">
        <v>45</v>
      </c>
      <c r="S579" s="16">
        <v>886.8833333333332</v>
      </c>
      <c r="T579" s="20">
        <v>0.8333333333333334</v>
      </c>
      <c r="U579" s="19">
        <v>3.4866666666666664</v>
      </c>
      <c r="V579" s="16" t="s">
        <v>44</v>
      </c>
      <c r="W579" s="16" t="s">
        <v>54</v>
      </c>
      <c r="X579" s="16" t="s">
        <v>54</v>
      </c>
      <c r="Y579" s="20">
        <v>0.11333333333333333</v>
      </c>
      <c r="Z579" s="20" t="s">
        <v>45</v>
      </c>
      <c r="AA579" s="20">
        <v>0.4166666666666667</v>
      </c>
      <c r="AB579" s="20">
        <v>5.073333333333333</v>
      </c>
      <c r="AC579" s="19" t="s">
        <v>54</v>
      </c>
    </row>
    <row r="580">
      <c r="A580" s="21">
        <f t="shared" si="2"/>
        <v>579</v>
      </c>
      <c r="B580" s="17" t="s">
        <v>616</v>
      </c>
      <c r="C580" s="18" t="s">
        <v>639</v>
      </c>
      <c r="D580" s="19">
        <v>1.801</v>
      </c>
      <c r="E580" s="16">
        <v>486.9270864645243</v>
      </c>
      <c r="F580" s="16">
        <v>2037.3029297675696</v>
      </c>
      <c r="G580" s="19">
        <v>15.995833333333334</v>
      </c>
      <c r="H580" s="19">
        <v>26.075333333333333</v>
      </c>
      <c r="I580" s="16" t="s">
        <v>44</v>
      </c>
      <c r="J580" s="19">
        <v>52.37616666666666</v>
      </c>
      <c r="K580" s="19">
        <v>7.319</v>
      </c>
      <c r="L580" s="19">
        <v>3.7516666666666665</v>
      </c>
      <c r="M580" s="26">
        <v>22.481333333333335</v>
      </c>
      <c r="N580" s="16">
        <v>100.67466666666667</v>
      </c>
      <c r="O580" s="20">
        <v>1.055</v>
      </c>
      <c r="P580" s="16">
        <v>198.49666666666667</v>
      </c>
      <c r="Q580" s="19">
        <v>1.1346666666666667</v>
      </c>
      <c r="R580" s="16">
        <v>166.84066666666666</v>
      </c>
      <c r="S580" s="16">
        <v>347.60099999999994</v>
      </c>
      <c r="T580" s="20">
        <v>0.3793333333333333</v>
      </c>
      <c r="U580" s="19">
        <v>1.56</v>
      </c>
      <c r="V580" s="16" t="s">
        <v>44</v>
      </c>
      <c r="W580" s="16"/>
      <c r="X580" s="16"/>
      <c r="Y580" s="20" t="s">
        <v>45</v>
      </c>
      <c r="Z580" s="20" t="s">
        <v>45</v>
      </c>
      <c r="AA580" s="20">
        <v>1.1966666666666665</v>
      </c>
      <c r="AB580" s="20" t="s">
        <v>45</v>
      </c>
      <c r="AC580" s="19" t="s">
        <v>45</v>
      </c>
    </row>
    <row r="581">
      <c r="A581" s="21">
        <f t="shared" si="2"/>
        <v>580</v>
      </c>
      <c r="B581" s="17" t="s">
        <v>616</v>
      </c>
      <c r="C581" s="29" t="s">
        <v>640</v>
      </c>
      <c r="D581" s="30">
        <v>2.91</v>
      </c>
      <c r="E581" s="16">
        <v>503.1903658399557</v>
      </c>
      <c r="F581" s="16">
        <v>2105.3484906743747</v>
      </c>
      <c r="G581" s="19">
        <v>13.162240091959635</v>
      </c>
      <c r="H581" s="30">
        <v>28.048333333333336</v>
      </c>
      <c r="I581" s="37" t="s">
        <v>44</v>
      </c>
      <c r="J581" s="19">
        <v>54.73042657470704</v>
      </c>
      <c r="K581" s="30">
        <v>3.393333333333333</v>
      </c>
      <c r="L581" s="30">
        <v>1.149</v>
      </c>
      <c r="M581" s="31">
        <v>27.108</v>
      </c>
      <c r="N581" s="31">
        <v>107.90366666666667</v>
      </c>
      <c r="O581" s="32">
        <v>1.0890000000000002</v>
      </c>
      <c r="P581" s="31">
        <v>170.70833333333334</v>
      </c>
      <c r="Q581" s="30">
        <v>1.2566666666666666</v>
      </c>
      <c r="R581" s="31">
        <v>16.345333333333333</v>
      </c>
      <c r="S581" s="31">
        <v>355.4146666666666</v>
      </c>
      <c r="T581" s="32">
        <v>0.427</v>
      </c>
      <c r="U581" s="30">
        <v>1.431</v>
      </c>
      <c r="V581" s="37" t="s">
        <v>44</v>
      </c>
      <c r="W581" s="37"/>
      <c r="X581" s="37"/>
      <c r="Y581" s="32">
        <v>0.043333333333333335</v>
      </c>
      <c r="Z581" s="32">
        <v>0.03</v>
      </c>
      <c r="AA581" s="32">
        <v>0.11</v>
      </c>
      <c r="AB581" s="32">
        <v>5.94</v>
      </c>
      <c r="AC581" s="30" t="s">
        <v>45</v>
      </c>
    </row>
    <row r="582">
      <c r="A582" s="21">
        <f t="shared" si="2"/>
        <v>581</v>
      </c>
      <c r="B582" s="17" t="s">
        <v>616</v>
      </c>
      <c r="C582" s="18" t="s">
        <v>641</v>
      </c>
      <c r="D582" s="19">
        <v>5.75</v>
      </c>
      <c r="E582" s="16">
        <v>403.955845810399</v>
      </c>
      <c r="F582" s="16">
        <v>1690.1512588707096</v>
      </c>
      <c r="G582" s="19">
        <v>36.0301002407074</v>
      </c>
      <c r="H582" s="19">
        <v>14.633333333333333</v>
      </c>
      <c r="I582" s="16" t="s">
        <v>44</v>
      </c>
      <c r="J582" s="19">
        <v>38.43989975929261</v>
      </c>
      <c r="K582" s="19">
        <v>20.18</v>
      </c>
      <c r="L582" s="19">
        <v>5.146666666666667</v>
      </c>
      <c r="M582" s="16">
        <v>206.0203333333333</v>
      </c>
      <c r="N582" s="26">
        <v>241.9</v>
      </c>
      <c r="O582" s="20">
        <v>2.8713333333333337</v>
      </c>
      <c r="P582" s="16">
        <v>539.2493333333333</v>
      </c>
      <c r="Q582" s="27">
        <v>13.055333333333335</v>
      </c>
      <c r="R582" s="26">
        <v>5.753666666666667</v>
      </c>
      <c r="S582" s="16">
        <v>1922.3916666666667</v>
      </c>
      <c r="T582" s="20">
        <v>1.287</v>
      </c>
      <c r="U582" s="19">
        <v>4.54</v>
      </c>
      <c r="V582" s="16" t="s">
        <v>44</v>
      </c>
      <c r="W582" s="16"/>
      <c r="X582" s="16"/>
      <c r="Y582" s="20">
        <v>0.2</v>
      </c>
      <c r="Z582" s="20">
        <v>0.036666666666666674</v>
      </c>
      <c r="AA582" s="20">
        <v>0.03</v>
      </c>
      <c r="AB582" s="20" t="s">
        <v>45</v>
      </c>
      <c r="AC582" s="19" t="s">
        <v>45</v>
      </c>
    </row>
    <row r="583">
      <c r="A583" s="21">
        <f t="shared" si="2"/>
        <v>582</v>
      </c>
      <c r="B583" s="17" t="s">
        <v>616</v>
      </c>
      <c r="C583" s="18" t="s">
        <v>642</v>
      </c>
      <c r="D583" s="19">
        <v>91.28399999999999</v>
      </c>
      <c r="E583" s="16">
        <v>39.10485527535076</v>
      </c>
      <c r="F583" s="16">
        <v>163.6147144720676</v>
      </c>
      <c r="G583" s="19">
        <v>2.3810700159072873</v>
      </c>
      <c r="H583" s="19">
        <v>1.606</v>
      </c>
      <c r="I583" s="16" t="s">
        <v>44</v>
      </c>
      <c r="J583" s="19">
        <v>4.275263333333342</v>
      </c>
      <c r="K583" s="27">
        <v>0.36633333333333334</v>
      </c>
      <c r="L583" s="19">
        <v>0.45366666666666666</v>
      </c>
      <c r="M583" s="26">
        <v>16.517</v>
      </c>
      <c r="N583" s="26">
        <v>15.454</v>
      </c>
      <c r="O583" s="20">
        <v>0.14633333333333332</v>
      </c>
      <c r="P583" s="16">
        <v>52.89166666666667</v>
      </c>
      <c r="Q583" s="19">
        <v>0.434</v>
      </c>
      <c r="R583" s="16">
        <v>56.528</v>
      </c>
      <c r="S583" s="16">
        <v>121.044</v>
      </c>
      <c r="T583" s="20">
        <v>0.083</v>
      </c>
      <c r="U583" s="19">
        <v>0.2776666666666667</v>
      </c>
      <c r="V583" s="16" t="s">
        <v>44</v>
      </c>
      <c r="W583" s="16"/>
      <c r="X583" s="16"/>
      <c r="Y583" s="20" t="s">
        <v>45</v>
      </c>
      <c r="Z583" s="20" t="s">
        <v>45</v>
      </c>
      <c r="AA583" s="20" t="s">
        <v>45</v>
      </c>
      <c r="AB583" s="20" t="s">
        <v>45</v>
      </c>
      <c r="AC583" s="19" t="s">
        <v>45</v>
      </c>
    </row>
    <row r="584">
      <c r="A584" s="21">
        <f t="shared" si="2"/>
        <v>583</v>
      </c>
      <c r="B584" s="17" t="s">
        <v>616</v>
      </c>
      <c r="C584" s="18" t="s">
        <v>643</v>
      </c>
      <c r="D584" s="19">
        <v>4.468333333333333</v>
      </c>
      <c r="E584" s="16">
        <v>458.8957294378677</v>
      </c>
      <c r="F584" s="16">
        <v>1920.0197319680385</v>
      </c>
      <c r="G584" s="19">
        <v>35.68750023841858</v>
      </c>
      <c r="H584" s="19">
        <v>26.180999999999997</v>
      </c>
      <c r="I584" s="16" t="s">
        <v>44</v>
      </c>
      <c r="J584" s="19">
        <v>28.482833333333335</v>
      </c>
      <c r="K584" s="27">
        <v>7.313</v>
      </c>
      <c r="L584" s="19">
        <v>5.1803333333333335</v>
      </c>
      <c r="M584" s="16">
        <v>359.038</v>
      </c>
      <c r="N584" s="16">
        <v>215.61566666666667</v>
      </c>
      <c r="O584" s="20">
        <v>2.6756666666666664</v>
      </c>
      <c r="P584" s="16">
        <v>646.55</v>
      </c>
      <c r="Q584" s="19">
        <v>7.009</v>
      </c>
      <c r="R584" s="16">
        <v>83.47099999999999</v>
      </c>
      <c r="S584" s="16">
        <v>1606.8006666666668</v>
      </c>
      <c r="T584" s="20">
        <v>1.1853333333333333</v>
      </c>
      <c r="U584" s="19">
        <v>5.837666666666666</v>
      </c>
      <c r="V584" s="16" t="s">
        <v>44</v>
      </c>
      <c r="W584" s="16"/>
      <c r="X584" s="16"/>
      <c r="Y584" s="20" t="s">
        <v>45</v>
      </c>
      <c r="Z584" s="20">
        <v>0.10666666666666667</v>
      </c>
      <c r="AA584" s="20">
        <v>0.35333333333333333</v>
      </c>
      <c r="AB584" s="20" t="s">
        <v>45</v>
      </c>
      <c r="AC584" s="27">
        <v>9.213333333333333</v>
      </c>
    </row>
    <row r="585">
      <c r="A585" s="21">
        <f t="shared" si="2"/>
        <v>584</v>
      </c>
      <c r="B585" s="17" t="s">
        <v>616</v>
      </c>
      <c r="C585" s="18" t="s">
        <v>644</v>
      </c>
      <c r="D585" s="19">
        <v>86.646</v>
      </c>
      <c r="E585" s="16">
        <v>64.48509407389021</v>
      </c>
      <c r="F585" s="16">
        <v>269.80563360515663</v>
      </c>
      <c r="G585" s="19">
        <v>6.553176710446675</v>
      </c>
      <c r="H585" s="19">
        <v>3.953333333333333</v>
      </c>
      <c r="I585" s="16" t="s">
        <v>44</v>
      </c>
      <c r="J585" s="19">
        <v>2.126823333333333</v>
      </c>
      <c r="K585" s="19">
        <v>0.7526666666666667</v>
      </c>
      <c r="L585" s="19">
        <v>0.7206666666666667</v>
      </c>
      <c r="M585" s="26">
        <v>80.75733333333334</v>
      </c>
      <c r="N585" s="16">
        <v>38.202</v>
      </c>
      <c r="O585" s="20">
        <v>0.33433333333333337</v>
      </c>
      <c r="P585" s="16">
        <v>129.51633333333334</v>
      </c>
      <c r="Q585" s="27">
        <v>1.4303333333333335</v>
      </c>
      <c r="R585" s="26">
        <v>1.2136666666666667</v>
      </c>
      <c r="S585" s="16">
        <v>181.691</v>
      </c>
      <c r="T585" s="20">
        <v>0.17866666666666667</v>
      </c>
      <c r="U585" s="19">
        <v>0.8933333333333332</v>
      </c>
      <c r="V585" s="16" t="s">
        <v>44</v>
      </c>
      <c r="W585" s="16"/>
      <c r="X585" s="16"/>
      <c r="Y585" s="20">
        <v>0.036666666666666674</v>
      </c>
      <c r="Z585" s="20" t="s">
        <v>45</v>
      </c>
      <c r="AA585" s="20">
        <v>0.03333333333333333</v>
      </c>
      <c r="AB585" s="20" t="s">
        <v>45</v>
      </c>
      <c r="AC585" s="19" t="s">
        <v>45</v>
      </c>
    </row>
    <row r="586">
      <c r="A586" s="21">
        <f t="shared" si="2"/>
        <v>585</v>
      </c>
      <c r="B586" s="17" t="s">
        <v>616</v>
      </c>
      <c r="C586" s="18" t="s">
        <v>645</v>
      </c>
      <c r="D586" s="19">
        <v>9.692</v>
      </c>
      <c r="E586" s="16">
        <v>381.27817396012944</v>
      </c>
      <c r="F586" s="16">
        <v>1595.2678798491816</v>
      </c>
      <c r="G586" s="19">
        <v>33.575</v>
      </c>
      <c r="H586" s="19">
        <v>10.341999999999999</v>
      </c>
      <c r="I586" s="38" t="s">
        <v>44</v>
      </c>
      <c r="J586" s="19">
        <v>43.786333333333324</v>
      </c>
      <c r="K586" s="19">
        <v>32.306999999999995</v>
      </c>
      <c r="L586" s="19">
        <v>2.6046666666666667</v>
      </c>
      <c r="M586" s="16">
        <v>176.74533333333332</v>
      </c>
      <c r="N586" s="16">
        <v>121.43233333333335</v>
      </c>
      <c r="O586" s="20" t="s">
        <v>1</v>
      </c>
      <c r="P586" s="16">
        <v>264.6836666666667</v>
      </c>
      <c r="Q586" s="19">
        <v>2.7886666666666664</v>
      </c>
      <c r="R586" s="16">
        <v>3.2906666666666666</v>
      </c>
      <c r="S586" s="16">
        <v>708.3209999999999</v>
      </c>
      <c r="T586" s="20">
        <v>0.791</v>
      </c>
      <c r="U586" s="19">
        <v>4.237666666666667</v>
      </c>
      <c r="V586" s="38" t="s">
        <v>44</v>
      </c>
      <c r="W586" s="38"/>
      <c r="X586" s="38"/>
      <c r="Y586" s="20">
        <v>0.24</v>
      </c>
      <c r="Z586" s="20" t="s">
        <v>45</v>
      </c>
      <c r="AA586" s="20">
        <v>0.06666666666666667</v>
      </c>
      <c r="AB586" s="20" t="s">
        <v>45</v>
      </c>
      <c r="AC586" s="19">
        <v>24.97333333333333</v>
      </c>
    </row>
    <row r="587">
      <c r="A587" s="21">
        <f t="shared" si="2"/>
        <v>586</v>
      </c>
      <c r="B587" s="17" t="s">
        <v>616</v>
      </c>
      <c r="C587" s="18" t="s">
        <v>646</v>
      </c>
      <c r="D587" s="19">
        <v>67.68433333333333</v>
      </c>
      <c r="E587" s="16">
        <v>120.64258534487091</v>
      </c>
      <c r="F587" s="16">
        <v>504.7685770829399</v>
      </c>
      <c r="G587" s="19">
        <v>11.108333333333333</v>
      </c>
      <c r="H587" s="19">
        <v>3.7840000000000003</v>
      </c>
      <c r="I587" s="38" t="s">
        <v>44</v>
      </c>
      <c r="J587" s="19">
        <v>12.38933333333334</v>
      </c>
      <c r="K587" s="19">
        <v>14.44</v>
      </c>
      <c r="L587" s="19">
        <v>5.034</v>
      </c>
      <c r="M587" s="16">
        <v>15.537333333333331</v>
      </c>
      <c r="N587" s="16">
        <v>3.517</v>
      </c>
      <c r="O587" s="20" t="s">
        <v>1</v>
      </c>
      <c r="P587" s="16">
        <v>39.724666666666664</v>
      </c>
      <c r="Q587" s="19">
        <v>0.338</v>
      </c>
      <c r="R587" s="16">
        <v>1808.7576666666666</v>
      </c>
      <c r="S587" s="21">
        <f>(5.157+5.21+5.247)/3</f>
        <v>5.204666667</v>
      </c>
      <c r="T587" s="20">
        <v>0.26533333333333337</v>
      </c>
      <c r="U587" s="19">
        <v>0.6363333333333333</v>
      </c>
      <c r="V587" s="38" t="s">
        <v>44</v>
      </c>
      <c r="W587" s="38"/>
      <c r="X587" s="38"/>
      <c r="Y587" s="20" t="s">
        <v>45</v>
      </c>
      <c r="Z587" s="20" t="s">
        <v>45</v>
      </c>
      <c r="AA587" s="20" t="s">
        <v>45</v>
      </c>
      <c r="AB587" s="20" t="s">
        <v>45</v>
      </c>
      <c r="AC587" s="19" t="s">
        <v>45</v>
      </c>
    </row>
    <row r="588">
      <c r="A588" s="21">
        <f t="shared" si="2"/>
        <v>587</v>
      </c>
      <c r="B588" s="17" t="s">
        <v>647</v>
      </c>
      <c r="C588" s="18" t="s">
        <v>648</v>
      </c>
      <c r="D588" s="19">
        <v>3.106</v>
      </c>
      <c r="E588" s="16">
        <v>580.7469545560705</v>
      </c>
      <c r="F588" s="16">
        <v>2429.845257862599</v>
      </c>
      <c r="G588" s="19">
        <v>18.554759385108948</v>
      </c>
      <c r="H588" s="19">
        <v>47.324333333333335</v>
      </c>
      <c r="I588" s="16" t="s">
        <v>44</v>
      </c>
      <c r="J588" s="19">
        <v>29.547240000000002</v>
      </c>
      <c r="K588" s="19">
        <v>11.64</v>
      </c>
      <c r="L588" s="19">
        <v>1.4676666666666665</v>
      </c>
      <c r="M588" s="16">
        <v>236.70433333333335</v>
      </c>
      <c r="N588" s="16">
        <v>222.09900000000002</v>
      </c>
      <c r="O588" s="20">
        <v>1.9480000000000002</v>
      </c>
      <c r="P588" s="16">
        <v>493.0566666666667</v>
      </c>
      <c r="Q588" s="19">
        <v>3.0556666666666668</v>
      </c>
      <c r="R588" s="16">
        <v>278.5226666666667</v>
      </c>
      <c r="S588" s="16">
        <v>639.602</v>
      </c>
      <c r="T588" s="20">
        <v>0.932</v>
      </c>
      <c r="U588" s="19">
        <v>2.5766666666666667</v>
      </c>
      <c r="V588" s="38" t="s">
        <v>44</v>
      </c>
      <c r="W588" s="38"/>
      <c r="X588" s="38"/>
      <c r="Y588" s="20">
        <v>0.29</v>
      </c>
      <c r="Z588" s="20">
        <v>0.16333333333333333</v>
      </c>
      <c r="AA588" s="20" t="s">
        <v>45</v>
      </c>
      <c r="AB588" s="20" t="s">
        <v>45</v>
      </c>
      <c r="AC588" s="19" t="s">
        <v>45</v>
      </c>
    </row>
    <row r="589">
      <c r="A589" s="21">
        <f t="shared" si="2"/>
        <v>588</v>
      </c>
      <c r="B589" s="17" t="s">
        <v>647</v>
      </c>
      <c r="C589" s="18" t="s">
        <v>649</v>
      </c>
      <c r="D589" s="19">
        <v>3.464</v>
      </c>
      <c r="E589" s="16">
        <v>570.167626501619</v>
      </c>
      <c r="F589" s="16">
        <v>2385.5813492827738</v>
      </c>
      <c r="G589" s="19">
        <v>18.50936733277639</v>
      </c>
      <c r="H589" s="19">
        <v>46.279666666666664</v>
      </c>
      <c r="I589" s="16" t="s">
        <v>44</v>
      </c>
      <c r="J589" s="19">
        <v>29.13496600055695</v>
      </c>
      <c r="K589" s="19">
        <v>3.6630000000000003</v>
      </c>
      <c r="L589" s="19">
        <v>2.612</v>
      </c>
      <c r="M589" s="16">
        <v>32.58766666666667</v>
      </c>
      <c r="N589" s="16">
        <v>236.61</v>
      </c>
      <c r="O589" s="20">
        <v>1.59</v>
      </c>
      <c r="P589" s="16">
        <v>594.2223333333333</v>
      </c>
      <c r="Q589" s="19">
        <v>5.221</v>
      </c>
      <c r="R589" s="16">
        <v>125.0</v>
      </c>
      <c r="S589" s="16">
        <v>671.4636666666667</v>
      </c>
      <c r="T589" s="20">
        <v>1.9153333333333336</v>
      </c>
      <c r="U589" s="19">
        <v>4.716666666666668</v>
      </c>
      <c r="V589" s="38" t="s">
        <v>44</v>
      </c>
      <c r="W589" s="38"/>
      <c r="X589" s="38"/>
      <c r="Y589" s="20">
        <v>0.2866666666666667</v>
      </c>
      <c r="Z589" s="20">
        <v>0.04666666666666667</v>
      </c>
      <c r="AA589" s="20">
        <v>0.3933333333333333</v>
      </c>
      <c r="AB589" s="20" t="s">
        <v>45</v>
      </c>
      <c r="AC589" s="19" t="s">
        <v>45</v>
      </c>
    </row>
    <row r="590">
      <c r="A590" s="21">
        <f t="shared" si="2"/>
        <v>589</v>
      </c>
      <c r="B590" s="17" t="s">
        <v>647</v>
      </c>
      <c r="C590" s="18" t="s">
        <v>650</v>
      </c>
      <c r="D590" s="19">
        <v>3.5239999999999996</v>
      </c>
      <c r="E590" s="16">
        <v>642.9630716810693</v>
      </c>
      <c r="F590" s="16">
        <v>2690.157491913594</v>
      </c>
      <c r="G590" s="19">
        <v>14.536340101559956</v>
      </c>
      <c r="H590" s="19">
        <v>63.459</v>
      </c>
      <c r="I590" s="16" t="s">
        <v>44</v>
      </c>
      <c r="J590" s="19">
        <v>15.078659898440039</v>
      </c>
      <c r="K590" s="19">
        <v>7.931</v>
      </c>
      <c r="L590" s="19">
        <v>3.4019999999999997</v>
      </c>
      <c r="M590" s="16">
        <v>146.33666666666667</v>
      </c>
      <c r="N590" s="16">
        <v>365.1233333333334</v>
      </c>
      <c r="O590" s="20">
        <v>1.1036666666666666</v>
      </c>
      <c r="P590" s="16">
        <v>853.2833333333333</v>
      </c>
      <c r="Q590" s="19">
        <v>2.31</v>
      </c>
      <c r="R590" s="16">
        <v>0.6539999999999999</v>
      </c>
      <c r="S590" s="16">
        <v>650.994</v>
      </c>
      <c r="T590" s="20">
        <v>1.7883333333333333</v>
      </c>
      <c r="U590" s="19">
        <v>4.219333333333334</v>
      </c>
      <c r="V590" s="38" t="s">
        <v>44</v>
      </c>
      <c r="W590" s="38"/>
      <c r="X590" s="38"/>
      <c r="Y590" s="20">
        <v>0.3033333333333333</v>
      </c>
      <c r="Z590" s="20" t="s">
        <v>45</v>
      </c>
      <c r="AA590" s="20">
        <v>0.44</v>
      </c>
      <c r="AB590" s="20" t="s">
        <v>45</v>
      </c>
      <c r="AC590" s="19" t="s">
        <v>45</v>
      </c>
    </row>
    <row r="591">
      <c r="A591" s="21">
        <f t="shared" si="2"/>
        <v>590</v>
      </c>
      <c r="B591" s="17" t="s">
        <v>647</v>
      </c>
      <c r="C591" s="18" t="s">
        <v>651</v>
      </c>
      <c r="D591" s="19">
        <v>42.96116666666667</v>
      </c>
      <c r="E591" s="16">
        <v>406.4873531078099</v>
      </c>
      <c r="F591" s="16">
        <v>1700.7430854030767</v>
      </c>
      <c r="G591" s="19">
        <v>3.69183412310697</v>
      </c>
      <c r="H591" s="19">
        <v>41.976333333333336</v>
      </c>
      <c r="I591" s="16" t="s">
        <v>44</v>
      </c>
      <c r="J591" s="19">
        <v>10.401665876893027</v>
      </c>
      <c r="K591" s="19">
        <v>5.378166666666667</v>
      </c>
      <c r="L591" s="19">
        <v>0.9689999999999999</v>
      </c>
      <c r="M591" s="16">
        <v>6.484500000000001</v>
      </c>
      <c r="N591" s="16">
        <v>51.4595</v>
      </c>
      <c r="O591" s="20">
        <v>0.9998333333333334</v>
      </c>
      <c r="P591" s="16">
        <v>117.54</v>
      </c>
      <c r="Q591" s="19">
        <v>1.7583333333333333</v>
      </c>
      <c r="R591" s="16">
        <v>15.32</v>
      </c>
      <c r="S591" s="16">
        <v>354.1491666666667</v>
      </c>
      <c r="T591" s="20">
        <v>0.45266666666666666</v>
      </c>
      <c r="U591" s="19">
        <v>0.9433333333333334</v>
      </c>
      <c r="V591" s="38" t="s">
        <v>44</v>
      </c>
      <c r="W591" s="38"/>
      <c r="X591" s="38"/>
      <c r="Y591" s="20" t="s">
        <v>45</v>
      </c>
      <c r="Z591" s="20" t="s">
        <v>45</v>
      </c>
      <c r="AA591" s="20">
        <v>0.025</v>
      </c>
      <c r="AB591" s="20" t="s">
        <v>45</v>
      </c>
      <c r="AC591" s="19">
        <v>2.493333333333333</v>
      </c>
    </row>
    <row r="592">
      <c r="A592" s="21">
        <f t="shared" si="2"/>
        <v>591</v>
      </c>
      <c r="B592" s="17" t="s">
        <v>647</v>
      </c>
      <c r="C592" s="18" t="s">
        <v>652</v>
      </c>
      <c r="D592" s="19" t="s">
        <v>1</v>
      </c>
      <c r="E592" s="16" t="s">
        <v>1</v>
      </c>
      <c r="F592" s="16" t="s">
        <v>1</v>
      </c>
      <c r="G592" s="19" t="s">
        <v>1</v>
      </c>
      <c r="H592" s="19" t="s">
        <v>1</v>
      </c>
      <c r="I592" s="16" t="s">
        <v>1</v>
      </c>
      <c r="J592" s="19" t="s">
        <v>1</v>
      </c>
      <c r="K592" s="19" t="s">
        <v>1</v>
      </c>
      <c r="L592" s="19" t="s">
        <v>1</v>
      </c>
      <c r="M592" s="16" t="s">
        <v>1</v>
      </c>
      <c r="N592" s="16" t="s">
        <v>1</v>
      </c>
      <c r="O592" s="20" t="s">
        <v>1</v>
      </c>
      <c r="P592" s="16" t="s">
        <v>1</v>
      </c>
      <c r="Q592" s="19" t="s">
        <v>1</v>
      </c>
      <c r="R592" s="16" t="s">
        <v>1</v>
      </c>
      <c r="S592" s="16" t="s">
        <v>1</v>
      </c>
      <c r="T592" s="20" t="s">
        <v>1</v>
      </c>
      <c r="U592" s="19" t="s">
        <v>1</v>
      </c>
      <c r="V592" s="16" t="s">
        <v>44</v>
      </c>
      <c r="W592" s="16"/>
      <c r="X592" s="16"/>
      <c r="Y592" s="20" t="s">
        <v>1</v>
      </c>
      <c r="Z592" s="20" t="s">
        <v>1</v>
      </c>
      <c r="AA592" s="20" t="s">
        <v>1</v>
      </c>
      <c r="AB592" s="20" t="s">
        <v>1</v>
      </c>
      <c r="AC592" s="19" t="s">
        <v>1</v>
      </c>
    </row>
    <row r="593">
      <c r="A593" s="21">
        <f t="shared" si="2"/>
        <v>592</v>
      </c>
      <c r="B593" s="17" t="s">
        <v>647</v>
      </c>
      <c r="C593" s="41" t="s">
        <v>653</v>
      </c>
      <c r="D593" s="30">
        <v>15.823333333333332</v>
      </c>
      <c r="E593" s="16">
        <v>328.7714002448336</v>
      </c>
      <c r="F593" s="16">
        <v>1375.579538624384</v>
      </c>
      <c r="G593" s="19">
        <v>1.4062667172749839</v>
      </c>
      <c r="H593" s="30">
        <v>0.19800000000000004</v>
      </c>
      <c r="I593" s="37" t="s">
        <v>44</v>
      </c>
      <c r="J593" s="19">
        <v>79.17306661605835</v>
      </c>
      <c r="K593" s="36">
        <v>17.86</v>
      </c>
      <c r="L593" s="30">
        <v>3.3993333333333333</v>
      </c>
      <c r="M593" s="31">
        <v>60.952333333333335</v>
      </c>
      <c r="N593" s="31">
        <v>39.345666666666666</v>
      </c>
      <c r="O593" s="32">
        <v>0.38233333333333336</v>
      </c>
      <c r="P593" s="31">
        <v>25.560999999999996</v>
      </c>
      <c r="Q593" s="30">
        <v>18.33366666666667</v>
      </c>
      <c r="R593" s="31">
        <v>12.463000000000001</v>
      </c>
      <c r="S593" s="31">
        <v>362.07466666666664</v>
      </c>
      <c r="T593" s="32">
        <v>0.223</v>
      </c>
      <c r="U593" s="30">
        <v>0.3406666666666667</v>
      </c>
      <c r="V593" s="37" t="s">
        <v>44</v>
      </c>
      <c r="W593" s="31"/>
      <c r="X593" s="31"/>
      <c r="Y593" s="32" t="s">
        <v>45</v>
      </c>
      <c r="Z593" s="32" t="s">
        <v>45</v>
      </c>
      <c r="AA593" s="32" t="s">
        <v>45</v>
      </c>
      <c r="AB593" s="32">
        <v>2.5766666666666667</v>
      </c>
      <c r="AC593" s="36" t="s">
        <v>45</v>
      </c>
    </row>
    <row r="594">
      <c r="A594" s="21">
        <f t="shared" si="2"/>
        <v>593</v>
      </c>
      <c r="B594" s="17" t="s">
        <v>647</v>
      </c>
      <c r="C594" s="18" t="s">
        <v>654</v>
      </c>
      <c r="D594" s="19">
        <v>3.8593333333333333</v>
      </c>
      <c r="E594" s="16">
        <v>583.5467147545495</v>
      </c>
      <c r="F594" s="16">
        <v>2441.559454533035</v>
      </c>
      <c r="G594" s="19">
        <v>21.164667428334557</v>
      </c>
      <c r="H594" s="19">
        <v>50.43266666666667</v>
      </c>
      <c r="I594" s="16" t="s">
        <v>44</v>
      </c>
      <c r="J594" s="19">
        <v>21.617665904998766</v>
      </c>
      <c r="K594" s="19">
        <v>11.868333333333334</v>
      </c>
      <c r="L594" s="19">
        <v>2.925666666666667</v>
      </c>
      <c r="M594" s="21">
        <f>(824.751+823.122+828.466)/3</f>
        <v>825.4463333</v>
      </c>
      <c r="N594" s="21">
        <f>(363.896+358.84+359.33)/3</f>
        <v>360.6886667</v>
      </c>
      <c r="O594" s="23">
        <f>(2.671+2.666+2.681)/3</f>
        <v>2.672666667</v>
      </c>
      <c r="P594" s="37">
        <f>(731.144+732.605+758.378)/3</f>
        <v>740.709</v>
      </c>
      <c r="Q594" s="54">
        <f>(5.446+5.488+5.409)/3</f>
        <v>5.447666667</v>
      </c>
      <c r="R594" s="21">
        <f>(2.769+2.325+2.631)/3</f>
        <v>2.575</v>
      </c>
      <c r="S594" s="21">
        <f>(544.919+545.99+547.949)/3</f>
        <v>546.286</v>
      </c>
      <c r="T594" s="23">
        <f>(1.495+1.511+1.523)/3</f>
        <v>1.509666667</v>
      </c>
      <c r="U594" s="54">
        <f>(5.229+5.22+5.256)/3</f>
        <v>5.235</v>
      </c>
      <c r="V594" s="16" t="s">
        <v>44</v>
      </c>
      <c r="W594" s="16"/>
      <c r="X594" s="16"/>
      <c r="Y594" s="24">
        <v>0.9366666666666666</v>
      </c>
      <c r="Z594" s="24" t="s">
        <v>45</v>
      </c>
      <c r="AA594" s="24">
        <v>0.13</v>
      </c>
      <c r="AB594" s="24">
        <v>5.923333333333333</v>
      </c>
      <c r="AC594" s="27" t="s">
        <v>45</v>
      </c>
    </row>
    <row r="595">
      <c r="A595" s="21">
        <f t="shared" si="2"/>
        <v>594</v>
      </c>
      <c r="B595" s="17" t="s">
        <v>647</v>
      </c>
      <c r="C595" s="18" t="s">
        <v>655</v>
      </c>
      <c r="D595" s="19">
        <v>6.683</v>
      </c>
      <c r="E595" s="16">
        <v>495.09611384365076</v>
      </c>
      <c r="F595" s="16">
        <v>2071.5349145049904</v>
      </c>
      <c r="G595" s="19">
        <v>14.083867173512777</v>
      </c>
      <c r="H595" s="19">
        <v>32.25293333333334</v>
      </c>
      <c r="I595" s="16" t="s">
        <v>44</v>
      </c>
      <c r="J595" s="19">
        <v>43.31219949315389</v>
      </c>
      <c r="K595" s="19">
        <v>33.50266666666667</v>
      </c>
      <c r="L595" s="19">
        <v>3.6680000000000006</v>
      </c>
      <c r="M595" s="16">
        <v>211.49766666666665</v>
      </c>
      <c r="N595" s="26">
        <v>346.92233333333337</v>
      </c>
      <c r="O595" s="20">
        <v>2.8143333333333334</v>
      </c>
      <c r="P595" s="16">
        <v>615.182</v>
      </c>
      <c r="Q595" s="19">
        <v>4.697</v>
      </c>
      <c r="R595" s="26">
        <v>8.673333333333334</v>
      </c>
      <c r="S595" s="16">
        <v>869.2869999999999</v>
      </c>
      <c r="T595" s="20">
        <v>1.0873333333333333</v>
      </c>
      <c r="U595" s="19">
        <v>4.388333333333334</v>
      </c>
      <c r="V595" s="16" t="s">
        <v>44</v>
      </c>
      <c r="W595" s="16"/>
      <c r="X595" s="16"/>
      <c r="Y595" s="20">
        <v>0.11666666666666665</v>
      </c>
      <c r="Z595" s="24" t="s">
        <v>45</v>
      </c>
      <c r="AA595" s="24">
        <v>0.13333333333333333</v>
      </c>
      <c r="AB595" s="24" t="s">
        <v>45</v>
      </c>
      <c r="AC595" s="27" t="s">
        <v>45</v>
      </c>
    </row>
    <row r="596">
      <c r="A596" s="21">
        <f t="shared" si="2"/>
        <v>595</v>
      </c>
      <c r="B596" s="17" t="s">
        <v>647</v>
      </c>
      <c r="C596" s="18" t="s">
        <v>656</v>
      </c>
      <c r="D596" s="19">
        <v>50.51333333333333</v>
      </c>
      <c r="E596" s="16">
        <v>174.36990200000002</v>
      </c>
      <c r="F596" s="16">
        <v>729.5636699680001</v>
      </c>
      <c r="G596" s="19">
        <v>2.980366666666666</v>
      </c>
      <c r="H596" s="19">
        <v>0.747</v>
      </c>
      <c r="I596" s="16" t="s">
        <v>44</v>
      </c>
      <c r="J596" s="19">
        <v>43.917633333333335</v>
      </c>
      <c r="K596" s="19">
        <v>15.6033333333333</v>
      </c>
      <c r="L596" s="19">
        <v>1.8416666666666666</v>
      </c>
      <c r="M596" s="16">
        <v>15.767333333333333</v>
      </c>
      <c r="N596" s="16">
        <v>52.974333333333334</v>
      </c>
      <c r="O596" s="20">
        <v>0.4093333333333333</v>
      </c>
      <c r="P596" s="16">
        <v>165.841</v>
      </c>
      <c r="Q596" s="19">
        <v>0.7553333333333333</v>
      </c>
      <c r="R596" s="16">
        <v>0.8626666666666667</v>
      </c>
      <c r="S596" s="16">
        <v>727.0063333333333</v>
      </c>
      <c r="T596" s="20">
        <v>0.18333333333333335</v>
      </c>
      <c r="U596" s="19">
        <v>0.827</v>
      </c>
      <c r="V596" s="38" t="s">
        <v>44</v>
      </c>
      <c r="W596" s="38"/>
      <c r="X596" s="38"/>
      <c r="Y596" s="20" t="s">
        <v>45</v>
      </c>
      <c r="Z596" s="20" t="s">
        <v>45</v>
      </c>
      <c r="AA596" s="20" t="s">
        <v>45</v>
      </c>
      <c r="AB596" s="20" t="s">
        <v>45</v>
      </c>
      <c r="AC596" s="19">
        <v>27.69</v>
      </c>
    </row>
    <row r="597">
      <c r="A597" s="21">
        <f t="shared" si="2"/>
        <v>596</v>
      </c>
      <c r="B597" s="17" t="s">
        <v>647</v>
      </c>
      <c r="C597" s="41" t="s">
        <v>657</v>
      </c>
      <c r="D597" s="30">
        <v>54.46</v>
      </c>
      <c r="E597" s="16">
        <v>218.53388087660073</v>
      </c>
      <c r="F597" s="16">
        <v>914.3457575876974</v>
      </c>
      <c r="G597" s="19">
        <v>2.5229166666666667</v>
      </c>
      <c r="H597" s="30">
        <v>12.761666666666668</v>
      </c>
      <c r="I597" s="37" t="s">
        <v>44</v>
      </c>
      <c r="J597" s="19">
        <v>29.569416666666662</v>
      </c>
      <c r="K597" s="30">
        <v>4.253333333333334</v>
      </c>
      <c r="L597" s="30">
        <v>0.6859999999999999</v>
      </c>
      <c r="M597" s="31">
        <v>27.58633333333333</v>
      </c>
      <c r="N597" s="31">
        <v>25.28933333333333</v>
      </c>
      <c r="O597" s="32">
        <v>0.12666666666666668</v>
      </c>
      <c r="P597" s="31">
        <v>48.774</v>
      </c>
      <c r="Q597" s="30">
        <v>0.5186666666666667</v>
      </c>
      <c r="R597" s="31">
        <v>0.9086666666666666</v>
      </c>
      <c r="S597" s="31">
        <v>303.35533333333336</v>
      </c>
      <c r="T597" s="32">
        <v>0.2823333333333333</v>
      </c>
      <c r="U597" s="30">
        <v>0.2916666666666667</v>
      </c>
      <c r="V597" s="37" t="s">
        <v>44</v>
      </c>
      <c r="W597" s="37">
        <v>875.4444444444443</v>
      </c>
      <c r="X597" s="37">
        <v>437.7222222222222</v>
      </c>
      <c r="Y597" s="32" t="s">
        <v>45</v>
      </c>
      <c r="Z597" s="32">
        <v>0.08666666666666667</v>
      </c>
      <c r="AA597" s="32">
        <v>0.03</v>
      </c>
      <c r="AB597" s="32" t="s">
        <v>45</v>
      </c>
      <c r="AC597" s="30">
        <v>2.18</v>
      </c>
    </row>
    <row r="598">
      <c r="A598" s="21">
        <f t="shared" si="2"/>
        <v>597</v>
      </c>
      <c r="B598" s="17" t="s">
        <v>647</v>
      </c>
      <c r="C598" s="18" t="s">
        <v>658</v>
      </c>
      <c r="D598" s="19">
        <v>6.244666666666667</v>
      </c>
      <c r="E598" s="16">
        <v>620.0600197905668</v>
      </c>
      <c r="F598" s="16">
        <v>2594.3311228037314</v>
      </c>
      <c r="G598" s="19">
        <v>13.9708005027771</v>
      </c>
      <c r="H598" s="19">
        <v>59.35966666666667</v>
      </c>
      <c r="I598" s="16" t="s">
        <v>44</v>
      </c>
      <c r="J598" s="19">
        <v>18.36386616388957</v>
      </c>
      <c r="K598" s="19">
        <v>7.249666666666667</v>
      </c>
      <c r="L598" s="19">
        <v>2.061</v>
      </c>
      <c r="M598" s="16">
        <v>105.30633333333333</v>
      </c>
      <c r="N598" s="16">
        <v>152.89066666666668</v>
      </c>
      <c r="O598" s="20">
        <v>4.052666666666667</v>
      </c>
      <c r="P598" s="16">
        <v>396.27666666666664</v>
      </c>
      <c r="Q598" s="19">
        <v>2.035</v>
      </c>
      <c r="R598" s="16">
        <v>4.570666666666667</v>
      </c>
      <c r="S598" s="16">
        <v>533.255</v>
      </c>
      <c r="T598" s="20">
        <v>0.7543333333333333</v>
      </c>
      <c r="U598" s="19">
        <v>2.0643333333333334</v>
      </c>
      <c r="V598" s="38" t="s">
        <v>44</v>
      </c>
      <c r="W598" s="38"/>
      <c r="X598" s="38"/>
      <c r="Y598" s="20">
        <v>0.37666666666666665</v>
      </c>
      <c r="Z598" s="24" t="s">
        <v>45</v>
      </c>
      <c r="AA598" s="20">
        <v>0.13</v>
      </c>
      <c r="AB598" s="20">
        <v>1.0833333333333333</v>
      </c>
      <c r="AC598" s="27" t="s">
        <v>45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0"/>
    <col customWidth="1" min="2" max="2" width="66.29"/>
    <col customWidth="1" min="3" max="3" width="18.29"/>
    <col customWidth="1" min="4" max="4" width="27.43"/>
    <col customWidth="1" min="5" max="5" width="25.29"/>
    <col customWidth="1" min="6" max="16" width="10.57"/>
    <col customWidth="1" min="17" max="18" width="15.43"/>
    <col customWidth="1" min="19" max="22" width="10.57"/>
    <col customWidth="1" min="23" max="24" width="11.57"/>
  </cols>
  <sheetData>
    <row r="1" ht="11.25" customHeight="1">
      <c r="A1" s="55" t="s">
        <v>13</v>
      </c>
      <c r="B1" s="55" t="s">
        <v>15</v>
      </c>
      <c r="C1" s="56" t="s">
        <v>659</v>
      </c>
      <c r="D1" s="56" t="s">
        <v>660</v>
      </c>
      <c r="E1" s="56" t="s">
        <v>661</v>
      </c>
      <c r="F1" s="57" t="s">
        <v>662</v>
      </c>
      <c r="G1" s="57" t="s">
        <v>663</v>
      </c>
      <c r="H1" s="57" t="s">
        <v>664</v>
      </c>
      <c r="I1" s="57" t="s">
        <v>665</v>
      </c>
      <c r="J1" s="57" t="s">
        <v>666</v>
      </c>
      <c r="K1" s="57" t="s">
        <v>667</v>
      </c>
      <c r="L1" s="57" t="s">
        <v>668</v>
      </c>
      <c r="M1" s="57" t="s">
        <v>669</v>
      </c>
      <c r="N1" s="57" t="s">
        <v>670</v>
      </c>
      <c r="O1" s="57" t="s">
        <v>671</v>
      </c>
      <c r="P1" s="57" t="s">
        <v>672</v>
      </c>
      <c r="Q1" s="57" t="s">
        <v>673</v>
      </c>
      <c r="R1" s="57" t="s">
        <v>674</v>
      </c>
      <c r="S1" s="57" t="s">
        <v>675</v>
      </c>
      <c r="T1" s="57" t="s">
        <v>676</v>
      </c>
      <c r="U1" s="57" t="s">
        <v>677</v>
      </c>
      <c r="V1" s="57" t="s">
        <v>678</v>
      </c>
      <c r="W1" s="57" t="s">
        <v>679</v>
      </c>
      <c r="X1" s="57" t="s">
        <v>680</v>
      </c>
    </row>
    <row r="2" ht="11.25" customHeight="1">
      <c r="A2" s="58">
        <v>1.0</v>
      </c>
      <c r="B2" s="59" t="s">
        <v>43</v>
      </c>
      <c r="C2" s="60">
        <v>0.3</v>
      </c>
      <c r="D2" s="60">
        <v>0.4</v>
      </c>
      <c r="E2" s="60">
        <v>0.3</v>
      </c>
      <c r="F2" s="61"/>
      <c r="G2" s="61" t="s">
        <v>45</v>
      </c>
      <c r="H2" s="61">
        <v>0.25</v>
      </c>
      <c r="I2" s="61">
        <v>0.02</v>
      </c>
      <c r="J2" s="61" t="s">
        <v>45</v>
      </c>
      <c r="K2" s="61" t="s">
        <v>45</v>
      </c>
      <c r="L2" s="61" t="s">
        <v>45</v>
      </c>
      <c r="M2" s="61"/>
      <c r="N2" s="61"/>
      <c r="O2" s="61">
        <v>0.36</v>
      </c>
      <c r="P2" s="61" t="s">
        <v>45</v>
      </c>
      <c r="Q2" s="61">
        <v>0.31</v>
      </c>
      <c r="R2" s="61">
        <v>0.01</v>
      </c>
      <c r="S2" s="61"/>
      <c r="T2" s="61"/>
      <c r="U2" s="61" t="s">
        <v>45</v>
      </c>
      <c r="V2" s="61"/>
      <c r="W2" s="61"/>
      <c r="X2" s="61"/>
    </row>
    <row r="3" ht="11.25" customHeight="1">
      <c r="A3" s="1">
        <f t="shared" ref="A3:A39" si="1">A2+1</f>
        <v>2</v>
      </c>
      <c r="B3" s="59" t="s">
        <v>46</v>
      </c>
      <c r="C3" s="60">
        <v>0.3</v>
      </c>
      <c r="D3" s="60">
        <v>0.5</v>
      </c>
      <c r="E3" s="60">
        <v>0.4</v>
      </c>
      <c r="F3" s="61"/>
      <c r="G3" s="61">
        <v>0.01</v>
      </c>
      <c r="H3" s="61">
        <v>0.2393333392937978</v>
      </c>
      <c r="I3" s="61">
        <v>0.02</v>
      </c>
      <c r="J3" s="61">
        <v>0.01</v>
      </c>
      <c r="K3" s="61" t="s">
        <v>45</v>
      </c>
      <c r="L3" s="61" t="s">
        <v>45</v>
      </c>
      <c r="M3" s="61"/>
      <c r="N3" s="61" t="s">
        <v>45</v>
      </c>
      <c r="O3" s="61">
        <v>0.45</v>
      </c>
      <c r="P3" s="61" t="s">
        <v>45</v>
      </c>
      <c r="Q3" s="61">
        <v>0.38</v>
      </c>
      <c r="R3" s="61">
        <v>0.02</v>
      </c>
      <c r="S3" s="61"/>
      <c r="T3" s="61"/>
      <c r="U3" s="61"/>
      <c r="V3" s="61"/>
      <c r="W3" s="61"/>
      <c r="X3" s="61"/>
    </row>
    <row r="4" ht="11.25" customHeight="1">
      <c r="A4" s="1">
        <f t="shared" si="1"/>
        <v>3</v>
      </c>
      <c r="B4" s="59" t="s">
        <v>47</v>
      </c>
      <c r="C4" s="60">
        <v>0.2</v>
      </c>
      <c r="D4" s="60" t="s">
        <v>45</v>
      </c>
      <c r="E4" s="60" t="s">
        <v>45</v>
      </c>
      <c r="F4" s="61"/>
      <c r="G4" s="61" t="s">
        <v>45</v>
      </c>
      <c r="H4" s="61">
        <v>0.16</v>
      </c>
      <c r="I4" s="61">
        <v>0.01</v>
      </c>
      <c r="J4" s="61"/>
      <c r="K4" s="61"/>
      <c r="L4" s="61"/>
      <c r="M4" s="61"/>
      <c r="N4" s="61"/>
      <c r="O4" s="61">
        <v>0.04</v>
      </c>
      <c r="P4" s="61"/>
      <c r="Q4" s="61">
        <v>0.06</v>
      </c>
      <c r="R4" s="61"/>
      <c r="S4" s="61"/>
      <c r="T4" s="61"/>
      <c r="U4" s="61"/>
      <c r="V4" s="61"/>
      <c r="W4" s="61"/>
      <c r="X4" s="61"/>
    </row>
    <row r="5" ht="11.25" customHeight="1">
      <c r="A5" s="1">
        <f t="shared" si="1"/>
        <v>4</v>
      </c>
      <c r="B5" s="59" t="s">
        <v>48</v>
      </c>
      <c r="C5" s="60">
        <v>0.1</v>
      </c>
      <c r="D5" s="60">
        <v>0.1</v>
      </c>
      <c r="E5" s="60">
        <v>0.1</v>
      </c>
      <c r="F5" s="61" t="s">
        <v>45</v>
      </c>
      <c r="G5" s="61" t="s">
        <v>45</v>
      </c>
      <c r="H5" s="61">
        <v>0.06</v>
      </c>
      <c r="I5" s="61">
        <v>0.01</v>
      </c>
      <c r="J5" s="61" t="s">
        <v>45</v>
      </c>
      <c r="K5" s="61" t="s">
        <v>45</v>
      </c>
      <c r="L5" s="61" t="s">
        <v>45</v>
      </c>
      <c r="M5" s="61"/>
      <c r="N5" s="61"/>
      <c r="O5" s="61">
        <v>0.06</v>
      </c>
      <c r="P5" s="61"/>
      <c r="Q5" s="61">
        <v>0.08</v>
      </c>
      <c r="R5" s="61" t="s">
        <v>45</v>
      </c>
      <c r="S5" s="61"/>
      <c r="T5" s="61"/>
      <c r="U5" s="61"/>
      <c r="V5" s="61"/>
      <c r="W5" s="61"/>
      <c r="X5" s="61" t="s">
        <v>45</v>
      </c>
    </row>
    <row r="6" ht="11.25" customHeight="1">
      <c r="A6" s="1">
        <f t="shared" si="1"/>
        <v>5</v>
      </c>
      <c r="B6" s="59" t="s">
        <v>49</v>
      </c>
      <c r="C6" s="60">
        <v>0.1</v>
      </c>
      <c r="D6" s="60">
        <v>0.1</v>
      </c>
      <c r="E6" s="60">
        <v>0.1</v>
      </c>
      <c r="F6" s="61"/>
      <c r="G6" s="61" t="s">
        <v>45</v>
      </c>
      <c r="H6" s="61">
        <v>0.12</v>
      </c>
      <c r="I6" s="61">
        <v>0.02</v>
      </c>
      <c r="J6" s="61"/>
      <c r="K6" s="61"/>
      <c r="L6" s="61"/>
      <c r="M6" s="61"/>
      <c r="N6" s="61" t="s">
        <v>45</v>
      </c>
      <c r="O6" s="61">
        <v>0.12</v>
      </c>
      <c r="P6" s="61" t="s">
        <v>45</v>
      </c>
      <c r="Q6" s="61">
        <v>0.09</v>
      </c>
      <c r="R6" s="61" t="s">
        <v>45</v>
      </c>
      <c r="S6" s="61"/>
      <c r="T6" s="61"/>
      <c r="U6" s="61"/>
      <c r="V6" s="61"/>
      <c r="W6" s="61"/>
      <c r="X6" s="61"/>
    </row>
    <row r="7" ht="11.25" customHeight="1">
      <c r="A7" s="1">
        <f t="shared" si="1"/>
        <v>6</v>
      </c>
      <c r="B7" s="59" t="s">
        <v>50</v>
      </c>
      <c r="C7" s="60">
        <v>0.1</v>
      </c>
      <c r="D7" s="60">
        <v>0.1</v>
      </c>
      <c r="E7" s="60">
        <v>0.1</v>
      </c>
      <c r="F7" s="61"/>
      <c r="G7" s="61" t="s">
        <v>45</v>
      </c>
      <c r="H7" s="61">
        <v>0.06</v>
      </c>
      <c r="I7" s="61">
        <v>0.01</v>
      </c>
      <c r="J7" s="61" t="s">
        <v>45</v>
      </c>
      <c r="K7" s="61" t="s">
        <v>45</v>
      </c>
      <c r="L7" s="61" t="s">
        <v>45</v>
      </c>
      <c r="M7" s="61"/>
      <c r="N7" s="61"/>
      <c r="O7" s="61">
        <v>0.09</v>
      </c>
      <c r="P7" s="61" t="s">
        <v>45</v>
      </c>
      <c r="Q7" s="61">
        <v>0.09</v>
      </c>
      <c r="R7" s="61" t="s">
        <v>45</v>
      </c>
      <c r="S7" s="61"/>
      <c r="T7" s="61"/>
      <c r="U7" s="61"/>
      <c r="V7" s="61"/>
      <c r="W7" s="61"/>
      <c r="X7" s="61"/>
    </row>
    <row r="8" ht="11.25" customHeight="1">
      <c r="A8" s="1">
        <f t="shared" si="1"/>
        <v>7</v>
      </c>
      <c r="B8" s="59" t="s">
        <v>51</v>
      </c>
      <c r="C8" s="60">
        <v>1.54</v>
      </c>
      <c r="D8" s="60">
        <v>3.155666666666667</v>
      </c>
      <c r="E8" s="60">
        <v>3.0163333333333333</v>
      </c>
      <c r="F8" s="61"/>
      <c r="G8" s="61">
        <v>0.015333333333333332</v>
      </c>
      <c r="H8" s="61">
        <v>1.3703333333333336</v>
      </c>
      <c r="I8" s="61">
        <v>0.139</v>
      </c>
      <c r="J8" s="61" t="s">
        <v>45</v>
      </c>
      <c r="K8" s="61"/>
      <c r="L8" s="61">
        <v>0.015333333333333332</v>
      </c>
      <c r="M8" s="61"/>
      <c r="N8" s="61" t="s">
        <v>45</v>
      </c>
      <c r="O8" s="61">
        <v>3.101333333333333</v>
      </c>
      <c r="P8" s="61">
        <v>0.05433333333333334</v>
      </c>
      <c r="Q8" s="61">
        <v>2.954333333333333</v>
      </c>
      <c r="R8" s="61">
        <v>0.062</v>
      </c>
      <c r="S8" s="61"/>
      <c r="T8" s="61"/>
      <c r="U8" s="61"/>
      <c r="V8" s="61"/>
      <c r="W8" s="61"/>
      <c r="X8" s="61"/>
    </row>
    <row r="9" ht="11.25" customHeight="1">
      <c r="A9" s="1">
        <f t="shared" si="1"/>
        <v>8</v>
      </c>
      <c r="B9" s="59" t="s">
        <v>52</v>
      </c>
      <c r="C9" s="60">
        <v>3.9</v>
      </c>
      <c r="D9" s="60">
        <v>3.7</v>
      </c>
      <c r="E9" s="60">
        <v>2.2</v>
      </c>
      <c r="F9" s="61">
        <v>0.03</v>
      </c>
      <c r="G9" s="61">
        <v>0.07</v>
      </c>
      <c r="H9" s="61">
        <v>2.76</v>
      </c>
      <c r="I9" s="61">
        <v>0.94</v>
      </c>
      <c r="J9" s="61">
        <v>0.03</v>
      </c>
      <c r="K9" s="61">
        <v>0.02</v>
      </c>
      <c r="L9" s="61">
        <v>0.01</v>
      </c>
      <c r="M9" s="61"/>
      <c r="N9" s="61">
        <v>0.02</v>
      </c>
      <c r="O9" s="61">
        <v>3.7</v>
      </c>
      <c r="P9" s="61">
        <v>0.02</v>
      </c>
      <c r="Q9" s="61">
        <v>2.13</v>
      </c>
      <c r="R9" s="61">
        <v>0.1</v>
      </c>
      <c r="S9" s="61"/>
      <c r="T9" s="61"/>
      <c r="U9" s="61"/>
      <c r="V9" s="61"/>
      <c r="W9" s="61">
        <v>1.36</v>
      </c>
      <c r="X9" s="61">
        <v>0.22</v>
      </c>
    </row>
    <row r="10" ht="11.25" customHeight="1">
      <c r="A10" s="1">
        <f t="shared" si="1"/>
        <v>9</v>
      </c>
      <c r="B10" s="59" t="s">
        <v>53</v>
      </c>
      <c r="C10" s="60">
        <v>6.2</v>
      </c>
      <c r="D10" s="60">
        <v>6.6</v>
      </c>
      <c r="E10" s="60">
        <v>1.7</v>
      </c>
      <c r="F10" s="61">
        <v>0.19</v>
      </c>
      <c r="G10" s="61">
        <v>0.13</v>
      </c>
      <c r="H10" s="61">
        <v>3.11</v>
      </c>
      <c r="I10" s="61">
        <v>2.55</v>
      </c>
      <c r="J10" s="61">
        <v>0.07</v>
      </c>
      <c r="K10" s="61">
        <v>0.07</v>
      </c>
      <c r="L10" s="61">
        <v>0.02</v>
      </c>
      <c r="M10" s="61"/>
      <c r="N10" s="61">
        <v>0.02</v>
      </c>
      <c r="O10" s="61">
        <v>6.55</v>
      </c>
      <c r="P10" s="61">
        <v>0.04</v>
      </c>
      <c r="Q10" s="61">
        <v>1.68</v>
      </c>
      <c r="R10" s="61">
        <v>0.06</v>
      </c>
      <c r="S10" s="61"/>
      <c r="T10" s="61"/>
      <c r="U10" s="61"/>
      <c r="V10" s="61"/>
      <c r="W10" s="61">
        <v>3.84</v>
      </c>
      <c r="X10" s="61">
        <v>0.37</v>
      </c>
    </row>
    <row r="11" ht="11.25" customHeight="1">
      <c r="A11" s="1">
        <f t="shared" si="1"/>
        <v>10</v>
      </c>
      <c r="B11" s="59" t="s">
        <v>55</v>
      </c>
      <c r="C11" s="60">
        <v>6.1</v>
      </c>
      <c r="D11" s="60">
        <v>6.5</v>
      </c>
      <c r="E11" s="60">
        <v>1.7</v>
      </c>
      <c r="F11" s="61">
        <v>0.07</v>
      </c>
      <c r="G11" s="61">
        <v>0.07</v>
      </c>
      <c r="H11" s="61">
        <v>3.35</v>
      </c>
      <c r="I11" s="61">
        <v>2.41</v>
      </c>
      <c r="J11" s="61">
        <v>0.06</v>
      </c>
      <c r="K11" s="61"/>
      <c r="L11" s="61"/>
      <c r="M11" s="61"/>
      <c r="N11" s="61">
        <v>0.04</v>
      </c>
      <c r="O11" s="61">
        <v>6.4</v>
      </c>
      <c r="P11" s="61">
        <v>0.02</v>
      </c>
      <c r="Q11" s="61">
        <v>1.61</v>
      </c>
      <c r="R11" s="61">
        <v>0.06</v>
      </c>
      <c r="S11" s="61"/>
      <c r="T11" s="61"/>
      <c r="U11" s="61"/>
      <c r="V11" s="61"/>
      <c r="W11" s="61">
        <v>4.21</v>
      </c>
      <c r="X11" s="61">
        <v>0.32</v>
      </c>
    </row>
    <row r="12" ht="11.25" customHeight="1">
      <c r="A12" s="1">
        <f t="shared" si="1"/>
        <v>11</v>
      </c>
      <c r="B12" s="59" t="s">
        <v>56</v>
      </c>
      <c r="C12" s="60">
        <v>6.5</v>
      </c>
      <c r="D12" s="60">
        <v>8.1</v>
      </c>
      <c r="E12" s="60">
        <v>1.9</v>
      </c>
      <c r="F12" s="61"/>
      <c r="G12" s="61">
        <v>0.02</v>
      </c>
      <c r="H12" s="61">
        <v>3.21</v>
      </c>
      <c r="I12" s="61">
        <v>3.02</v>
      </c>
      <c r="J12" s="61">
        <v>0.09</v>
      </c>
      <c r="K12" s="61">
        <v>0.12</v>
      </c>
      <c r="L12" s="61">
        <v>0.02</v>
      </c>
      <c r="M12" s="61">
        <v>0.02</v>
      </c>
      <c r="N12" s="61">
        <v>0.02</v>
      </c>
      <c r="O12" s="61">
        <v>8.07</v>
      </c>
      <c r="P12" s="61">
        <v>0.02</v>
      </c>
      <c r="Q12" s="61">
        <v>1.84</v>
      </c>
      <c r="R12" s="61">
        <v>0.09</v>
      </c>
      <c r="S12" s="61"/>
      <c r="T12" s="61"/>
      <c r="U12" s="61"/>
      <c r="V12" s="61"/>
      <c r="W12" s="61">
        <v>6.63</v>
      </c>
      <c r="X12" s="61">
        <v>0.42</v>
      </c>
    </row>
    <row r="13" ht="11.25" customHeight="1">
      <c r="A13" s="1">
        <f t="shared" si="1"/>
        <v>12</v>
      </c>
      <c r="B13" s="59" t="s">
        <v>57</v>
      </c>
      <c r="C13" s="60">
        <v>6.7</v>
      </c>
      <c r="D13" s="60">
        <v>8.9</v>
      </c>
      <c r="E13" s="60">
        <v>1.8</v>
      </c>
      <c r="F13" s="61"/>
      <c r="G13" s="61">
        <v>0.03</v>
      </c>
      <c r="H13" s="61">
        <v>3.32</v>
      </c>
      <c r="I13" s="61">
        <v>3.1</v>
      </c>
      <c r="J13" s="61">
        <v>0.1</v>
      </c>
      <c r="K13" s="61">
        <v>0.1</v>
      </c>
      <c r="L13" s="61">
        <v>0.03</v>
      </c>
      <c r="M13" s="61"/>
      <c r="N13" s="61">
        <v>0.03</v>
      </c>
      <c r="O13" s="61">
        <v>8.83</v>
      </c>
      <c r="P13" s="61">
        <v>0.03</v>
      </c>
      <c r="Q13" s="61">
        <v>1.77</v>
      </c>
      <c r="R13" s="61">
        <v>0.08</v>
      </c>
      <c r="S13" s="61"/>
      <c r="T13" s="61"/>
      <c r="U13" s="61"/>
      <c r="V13" s="61"/>
      <c r="W13" s="61">
        <v>7.24</v>
      </c>
      <c r="X13" s="61">
        <v>0.56</v>
      </c>
    </row>
    <row r="14" ht="11.25" customHeight="1">
      <c r="A14" s="1">
        <f t="shared" si="1"/>
        <v>13</v>
      </c>
      <c r="B14" s="59" t="s">
        <v>58</v>
      </c>
      <c r="C14" s="60">
        <v>4.4</v>
      </c>
      <c r="D14" s="60">
        <v>4.6</v>
      </c>
      <c r="E14" s="60">
        <v>2.9</v>
      </c>
      <c r="F14" s="61">
        <v>0.01</v>
      </c>
      <c r="G14" s="61">
        <v>0.07</v>
      </c>
      <c r="H14" s="61">
        <v>2.99</v>
      </c>
      <c r="I14" s="61">
        <v>1.24</v>
      </c>
      <c r="J14" s="61">
        <v>0.04</v>
      </c>
      <c r="K14" s="61">
        <v>0.03</v>
      </c>
      <c r="L14" s="61">
        <v>0.01</v>
      </c>
      <c r="M14" s="61"/>
      <c r="N14" s="61">
        <v>0.06</v>
      </c>
      <c r="O14" s="61">
        <v>4.52</v>
      </c>
      <c r="P14" s="61">
        <v>0.03</v>
      </c>
      <c r="Q14" s="61">
        <v>2.79</v>
      </c>
      <c r="R14" s="61">
        <v>0.01</v>
      </c>
      <c r="S14" s="61"/>
      <c r="T14" s="61"/>
      <c r="U14" s="61"/>
      <c r="V14" s="61"/>
      <c r="W14" s="61">
        <v>1.57</v>
      </c>
      <c r="X14" s="61">
        <v>0.23</v>
      </c>
    </row>
    <row r="15" ht="11.25" customHeight="1">
      <c r="A15" s="1">
        <f t="shared" si="1"/>
        <v>14</v>
      </c>
      <c r="B15" s="59" t="s">
        <v>59</v>
      </c>
      <c r="C15" s="60">
        <v>2.095</v>
      </c>
      <c r="D15" s="60">
        <v>1.8901666666666663</v>
      </c>
      <c r="E15" s="60">
        <v>0.8130000000000001</v>
      </c>
      <c r="F15" s="61">
        <v>0.01</v>
      </c>
      <c r="G15" s="61">
        <v>0.026833333333333334</v>
      </c>
      <c r="H15" s="61">
        <v>1.0276666666666667</v>
      </c>
      <c r="I15" s="61">
        <v>0.9658333333333333</v>
      </c>
      <c r="J15" s="61">
        <v>0.021833333333333337</v>
      </c>
      <c r="K15" s="61">
        <v>0.021833333333333337</v>
      </c>
      <c r="L15" s="61">
        <v>0.005</v>
      </c>
      <c r="M15" s="61"/>
      <c r="N15" s="61">
        <v>0.005</v>
      </c>
      <c r="O15" s="61">
        <v>1.8801666666666665</v>
      </c>
      <c r="P15" s="61">
        <v>0.005</v>
      </c>
      <c r="Q15" s="61">
        <v>0.7781666666666667</v>
      </c>
      <c r="R15" s="61">
        <v>0.034833333333333334</v>
      </c>
      <c r="S15" s="61"/>
      <c r="T15" s="61"/>
      <c r="U15" s="61"/>
      <c r="V15" s="61"/>
      <c r="W15" s="61">
        <v>0.931</v>
      </c>
      <c r="X15" s="61">
        <v>0.15283333333333332</v>
      </c>
    </row>
    <row r="16" ht="11.25" customHeight="1">
      <c r="A16" s="1">
        <f t="shared" si="1"/>
        <v>15</v>
      </c>
      <c r="B16" s="59" t="s">
        <v>60</v>
      </c>
      <c r="C16" s="60">
        <v>5.0</v>
      </c>
      <c r="D16" s="60">
        <v>3.9</v>
      </c>
      <c r="E16" s="60">
        <v>1.1</v>
      </c>
      <c r="F16" s="61">
        <v>0.98</v>
      </c>
      <c r="G16" s="61">
        <v>0.48</v>
      </c>
      <c r="H16" s="61">
        <v>1.88</v>
      </c>
      <c r="I16" s="61">
        <v>1.28</v>
      </c>
      <c r="J16" s="61">
        <v>0.04</v>
      </c>
      <c r="K16" s="61">
        <v>0.04</v>
      </c>
      <c r="L16" s="61">
        <v>0.01</v>
      </c>
      <c r="M16" s="61"/>
      <c r="N16" s="61">
        <v>0.06</v>
      </c>
      <c r="O16" s="61">
        <v>3.8</v>
      </c>
      <c r="P16" s="61">
        <v>0.02</v>
      </c>
      <c r="Q16" s="61">
        <v>1.0</v>
      </c>
      <c r="R16" s="61">
        <v>0.06</v>
      </c>
      <c r="S16" s="61">
        <v>0.04</v>
      </c>
      <c r="T16" s="61"/>
      <c r="U16" s="61"/>
      <c r="V16" s="61"/>
      <c r="W16" s="61">
        <v>1.99</v>
      </c>
      <c r="X16" s="61"/>
    </row>
    <row r="17" ht="11.25" customHeight="1">
      <c r="A17" s="1">
        <f t="shared" si="1"/>
        <v>16</v>
      </c>
      <c r="B17" s="59" t="s">
        <v>61</v>
      </c>
      <c r="C17" s="60">
        <v>5.5</v>
      </c>
      <c r="D17" s="60">
        <v>6.2</v>
      </c>
      <c r="E17" s="60">
        <v>3.0</v>
      </c>
      <c r="F17" s="61"/>
      <c r="G17" s="61">
        <v>0.06</v>
      </c>
      <c r="H17" s="61">
        <v>2.97</v>
      </c>
      <c r="I17" s="61">
        <v>2.33</v>
      </c>
      <c r="J17" s="61">
        <v>0.07</v>
      </c>
      <c r="K17" s="61">
        <v>0.06</v>
      </c>
      <c r="L17" s="61">
        <v>0.02</v>
      </c>
      <c r="M17" s="61"/>
      <c r="N17" s="61">
        <v>0.06</v>
      </c>
      <c r="O17" s="61">
        <v>6.15</v>
      </c>
      <c r="P17" s="61">
        <v>0.04</v>
      </c>
      <c r="Q17" s="61">
        <v>2.83</v>
      </c>
      <c r="R17" s="61">
        <v>0.04</v>
      </c>
      <c r="S17" s="61">
        <v>0.02</v>
      </c>
      <c r="T17" s="61"/>
      <c r="U17" s="61"/>
      <c r="V17" s="61"/>
      <c r="W17" s="61">
        <v>2.49</v>
      </c>
      <c r="X17" s="61">
        <v>0.42</v>
      </c>
    </row>
    <row r="18" ht="11.25" customHeight="1">
      <c r="A18" s="1">
        <f t="shared" si="1"/>
        <v>17</v>
      </c>
      <c r="B18" s="59" t="s">
        <v>62</v>
      </c>
      <c r="C18" s="60">
        <v>4.9</v>
      </c>
      <c r="D18" s="60">
        <v>3.0</v>
      </c>
      <c r="E18" s="60">
        <v>1.8</v>
      </c>
      <c r="F18" s="61">
        <v>1.0</v>
      </c>
      <c r="G18" s="61">
        <v>0.48</v>
      </c>
      <c r="H18" s="61">
        <v>1.82</v>
      </c>
      <c r="I18" s="61">
        <v>1.24</v>
      </c>
      <c r="J18" s="61">
        <v>0.03</v>
      </c>
      <c r="K18" s="61">
        <v>0.03</v>
      </c>
      <c r="L18" s="61">
        <v>0.01</v>
      </c>
      <c r="M18" s="61"/>
      <c r="N18" s="61">
        <v>0.05</v>
      </c>
      <c r="O18" s="61">
        <v>2.92</v>
      </c>
      <c r="P18" s="61">
        <v>0.03</v>
      </c>
      <c r="Q18" s="61">
        <v>1.69</v>
      </c>
      <c r="R18" s="61">
        <v>0.06</v>
      </c>
      <c r="S18" s="61">
        <v>0.02</v>
      </c>
      <c r="T18" s="61"/>
      <c r="U18" s="61"/>
      <c r="V18" s="61"/>
      <c r="W18" s="61">
        <v>0.89</v>
      </c>
      <c r="X18" s="61">
        <v>0.19</v>
      </c>
    </row>
    <row r="19" ht="11.25" customHeight="1">
      <c r="A19" s="1">
        <f t="shared" si="1"/>
        <v>18</v>
      </c>
      <c r="B19" s="59" t="s">
        <v>63</v>
      </c>
      <c r="C19" s="60">
        <v>4.5</v>
      </c>
      <c r="D19" s="60">
        <v>3.9</v>
      </c>
      <c r="E19" s="60">
        <v>1.5</v>
      </c>
      <c r="F19" s="61">
        <v>0.79</v>
      </c>
      <c r="G19" s="61">
        <v>0.37</v>
      </c>
      <c r="H19" s="61">
        <v>1.79</v>
      </c>
      <c r="I19" s="61">
        <v>1.19</v>
      </c>
      <c r="J19" s="61">
        <v>0.04</v>
      </c>
      <c r="K19" s="61">
        <v>0.05</v>
      </c>
      <c r="L19" s="61">
        <v>0.01</v>
      </c>
      <c r="M19" s="61"/>
      <c r="N19" s="61">
        <v>0.06</v>
      </c>
      <c r="O19" s="61">
        <v>3.79</v>
      </c>
      <c r="P19" s="61">
        <v>0.03</v>
      </c>
      <c r="Q19" s="61">
        <v>1.34</v>
      </c>
      <c r="R19" s="61">
        <v>0.08</v>
      </c>
      <c r="S19" s="61">
        <v>0.04</v>
      </c>
      <c r="T19" s="61"/>
      <c r="U19" s="61"/>
      <c r="V19" s="61"/>
      <c r="W19" s="61">
        <v>1.82</v>
      </c>
      <c r="X19" s="61">
        <v>0.17</v>
      </c>
    </row>
    <row r="20" ht="11.25" customHeight="1">
      <c r="A20" s="1">
        <f t="shared" si="1"/>
        <v>19</v>
      </c>
      <c r="B20" s="59" t="s">
        <v>64</v>
      </c>
      <c r="C20" s="60">
        <v>0.3</v>
      </c>
      <c r="D20" s="60">
        <v>0.2</v>
      </c>
      <c r="E20" s="60">
        <v>0.4</v>
      </c>
      <c r="F20" s="61"/>
      <c r="G20" s="61"/>
      <c r="H20" s="61">
        <v>0.27</v>
      </c>
      <c r="I20" s="61">
        <v>0.03</v>
      </c>
      <c r="J20" s="61" t="s">
        <v>45</v>
      </c>
      <c r="K20" s="61"/>
      <c r="L20" s="61" t="s">
        <v>45</v>
      </c>
      <c r="M20" s="61"/>
      <c r="N20" s="61" t="s">
        <v>45</v>
      </c>
      <c r="O20" s="61">
        <v>0.24</v>
      </c>
      <c r="P20" s="61" t="s">
        <v>45</v>
      </c>
      <c r="Q20" s="61">
        <v>0.38</v>
      </c>
      <c r="R20" s="61">
        <v>0.01</v>
      </c>
      <c r="S20" s="61"/>
      <c r="T20" s="61"/>
      <c r="U20" s="61"/>
      <c r="V20" s="61"/>
      <c r="W20" s="61"/>
      <c r="X20" s="61"/>
    </row>
    <row r="21" ht="11.25" customHeight="1">
      <c r="A21" s="1">
        <f t="shared" si="1"/>
        <v>20</v>
      </c>
      <c r="B21" s="62" t="s">
        <v>65</v>
      </c>
      <c r="C21" s="63">
        <v>0.6036666666666666</v>
      </c>
      <c r="D21" s="63">
        <v>0.3656666666666667</v>
      </c>
      <c r="E21" s="63">
        <v>0.14966666666666664</v>
      </c>
      <c r="F21" s="64">
        <v>0.012333333333333335</v>
      </c>
      <c r="G21" s="64">
        <v>0.083</v>
      </c>
      <c r="H21" s="64">
        <v>0.37399999999999994</v>
      </c>
      <c r="I21" s="64">
        <v>0.14666666666666664</v>
      </c>
      <c r="J21" s="64" t="s">
        <v>45</v>
      </c>
      <c r="K21" s="65"/>
      <c r="L21" s="65"/>
      <c r="M21" s="65"/>
      <c r="N21" s="64">
        <v>0.019</v>
      </c>
      <c r="O21" s="65">
        <v>0.3466666666666667</v>
      </c>
      <c r="P21" s="65"/>
      <c r="Q21" s="64">
        <v>0.14966666666666664</v>
      </c>
      <c r="R21" s="64" t="s">
        <v>45</v>
      </c>
      <c r="S21" s="65"/>
      <c r="T21" s="65"/>
      <c r="U21" s="65"/>
      <c r="V21" s="65"/>
      <c r="W21" s="64">
        <v>0.024000000000000004</v>
      </c>
      <c r="X21" s="65"/>
    </row>
    <row r="22" ht="11.25" customHeight="1">
      <c r="A22" s="1">
        <f t="shared" si="1"/>
        <v>21</v>
      </c>
      <c r="B22" s="59" t="s">
        <v>66</v>
      </c>
      <c r="C22" s="60">
        <v>0.5</v>
      </c>
      <c r="D22" s="60">
        <v>0.6</v>
      </c>
      <c r="E22" s="60">
        <v>0.9</v>
      </c>
      <c r="F22" s="61"/>
      <c r="G22" s="61" t="s">
        <v>45</v>
      </c>
      <c r="H22" s="61">
        <v>0.39</v>
      </c>
      <c r="I22" s="61">
        <v>0.05</v>
      </c>
      <c r="J22" s="61">
        <v>0.01</v>
      </c>
      <c r="K22" s="61" t="s">
        <v>45</v>
      </c>
      <c r="L22" s="61">
        <v>0.01</v>
      </c>
      <c r="M22" s="61"/>
      <c r="N22" s="61" t="s">
        <v>45</v>
      </c>
      <c r="O22" s="61">
        <v>0.6</v>
      </c>
      <c r="P22" s="61">
        <v>0.01</v>
      </c>
      <c r="Q22" s="61">
        <v>0.89</v>
      </c>
      <c r="R22" s="61">
        <v>0.03</v>
      </c>
      <c r="S22" s="61"/>
      <c r="T22" s="61"/>
      <c r="U22" s="61"/>
      <c r="V22" s="61"/>
      <c r="W22" s="61"/>
      <c r="X22" s="61"/>
    </row>
    <row r="23" ht="11.25" customHeight="1">
      <c r="A23" s="1">
        <f t="shared" si="1"/>
        <v>22</v>
      </c>
      <c r="B23" s="59" t="s">
        <v>67</v>
      </c>
      <c r="C23" s="60">
        <v>0.3</v>
      </c>
      <c r="D23" s="60">
        <v>0.3</v>
      </c>
      <c r="E23" s="60">
        <v>0.6</v>
      </c>
      <c r="F23" s="61"/>
      <c r="G23" s="61" t="s">
        <v>45</v>
      </c>
      <c r="H23" s="61">
        <v>0.27</v>
      </c>
      <c r="I23" s="61">
        <v>0.03</v>
      </c>
      <c r="J23" s="61">
        <v>0.01</v>
      </c>
      <c r="K23" s="61" t="s">
        <v>45</v>
      </c>
      <c r="L23" s="61" t="s">
        <v>45</v>
      </c>
      <c r="M23" s="61"/>
      <c r="N23" s="61" t="s">
        <v>45</v>
      </c>
      <c r="O23" s="61">
        <v>0.33</v>
      </c>
      <c r="P23" s="61" t="s">
        <v>45</v>
      </c>
      <c r="Q23" s="61">
        <v>0.6</v>
      </c>
      <c r="R23" s="61">
        <v>0.02</v>
      </c>
      <c r="S23" s="61"/>
      <c r="T23" s="61"/>
      <c r="U23" s="61"/>
      <c r="V23" s="61"/>
      <c r="W23" s="61"/>
      <c r="X23" s="61"/>
    </row>
    <row r="24" ht="11.25" customHeight="1">
      <c r="A24" s="1">
        <f t="shared" si="1"/>
        <v>23</v>
      </c>
      <c r="B24" s="59" t="s">
        <v>68</v>
      </c>
      <c r="C24" s="60">
        <v>0.3</v>
      </c>
      <c r="D24" s="60">
        <v>0.3</v>
      </c>
      <c r="E24" s="60">
        <v>0.5</v>
      </c>
      <c r="F24" s="61"/>
      <c r="G24" s="61" t="s">
        <v>45</v>
      </c>
      <c r="H24" s="61">
        <v>0.26</v>
      </c>
      <c r="I24" s="61">
        <v>0.03</v>
      </c>
      <c r="J24" s="61" t="s">
        <v>45</v>
      </c>
      <c r="K24" s="61" t="s">
        <v>45</v>
      </c>
      <c r="L24" s="61"/>
      <c r="M24" s="61"/>
      <c r="N24" s="61"/>
      <c r="O24" s="61">
        <v>0.28</v>
      </c>
      <c r="P24" s="61" t="s">
        <v>45</v>
      </c>
      <c r="Q24" s="61">
        <v>0.45</v>
      </c>
      <c r="R24" s="61">
        <v>0.01</v>
      </c>
      <c r="S24" s="61"/>
      <c r="T24" s="61"/>
      <c r="U24" s="61"/>
      <c r="V24" s="61"/>
      <c r="W24" s="61" t="s">
        <v>45</v>
      </c>
      <c r="X24" s="61" t="s">
        <v>45</v>
      </c>
    </row>
    <row r="25" ht="11.25" customHeight="1">
      <c r="A25" s="1">
        <f t="shared" si="1"/>
        <v>24</v>
      </c>
      <c r="B25" s="59" t="s">
        <v>69</v>
      </c>
      <c r="C25" s="60">
        <v>0.5</v>
      </c>
      <c r="D25" s="60">
        <v>0.4</v>
      </c>
      <c r="E25" s="60">
        <v>1.0</v>
      </c>
      <c r="F25" s="61"/>
      <c r="G25" s="61" t="s">
        <v>45</v>
      </c>
      <c r="H25" s="61">
        <v>0.43</v>
      </c>
      <c r="I25" s="61">
        <v>0.03</v>
      </c>
      <c r="J25" s="61" t="s">
        <v>45</v>
      </c>
      <c r="K25" s="61" t="s">
        <v>45</v>
      </c>
      <c r="L25" s="61" t="s">
        <v>45</v>
      </c>
      <c r="M25" s="61"/>
      <c r="N25" s="61" t="s">
        <v>45</v>
      </c>
      <c r="O25" s="61">
        <v>0.34</v>
      </c>
      <c r="P25" s="61">
        <v>0.02</v>
      </c>
      <c r="Q25" s="61">
        <v>0.93</v>
      </c>
      <c r="R25" s="61">
        <v>0.06</v>
      </c>
      <c r="S25" s="61"/>
      <c r="T25" s="61"/>
      <c r="U25" s="61"/>
      <c r="V25" s="61"/>
      <c r="W25" s="61"/>
      <c r="X25" s="61">
        <v>0.01</v>
      </c>
    </row>
    <row r="26" ht="11.25" customHeight="1">
      <c r="A26" s="1">
        <f t="shared" si="1"/>
        <v>25</v>
      </c>
      <c r="B26" s="59" t="s">
        <v>70</v>
      </c>
      <c r="C26" s="60">
        <v>0.35666666666666663</v>
      </c>
      <c r="D26" s="60">
        <v>0.3196666666666667</v>
      </c>
      <c r="E26" s="60">
        <v>0.32866666666666666</v>
      </c>
      <c r="F26" s="61"/>
      <c r="G26" s="61"/>
      <c r="H26" s="61">
        <v>0.318</v>
      </c>
      <c r="I26" s="61">
        <v>0.03866666666666666</v>
      </c>
      <c r="J26" s="61" t="s">
        <v>45</v>
      </c>
      <c r="K26" s="61" t="s">
        <v>45</v>
      </c>
      <c r="L26" s="61" t="s">
        <v>45</v>
      </c>
      <c r="M26" s="61"/>
      <c r="N26" s="61" t="s">
        <v>45</v>
      </c>
      <c r="O26" s="61">
        <v>0.3196666666666667</v>
      </c>
      <c r="P26" s="61"/>
      <c r="Q26" s="61">
        <v>0.3133333333333333</v>
      </c>
      <c r="R26" s="61" t="s">
        <v>45</v>
      </c>
      <c r="S26" s="61"/>
      <c r="T26" s="61" t="s">
        <v>45</v>
      </c>
      <c r="U26" s="61"/>
      <c r="V26" s="61"/>
      <c r="W26" s="61" t="s">
        <v>45</v>
      </c>
      <c r="X26" s="61"/>
    </row>
    <row r="27" ht="11.25" customHeight="1">
      <c r="A27" s="1">
        <f t="shared" si="1"/>
        <v>26</v>
      </c>
      <c r="B27" s="59" t="s">
        <v>71</v>
      </c>
      <c r="C27" s="60">
        <v>0.23</v>
      </c>
      <c r="D27" s="60">
        <v>0.28633333333333333</v>
      </c>
      <c r="E27" s="60">
        <v>0.329</v>
      </c>
      <c r="F27" s="61"/>
      <c r="G27" s="61"/>
      <c r="H27" s="61">
        <v>0.20133333333333334</v>
      </c>
      <c r="I27" s="61">
        <v>0.028666666666666663</v>
      </c>
      <c r="J27" s="61" t="s">
        <v>45</v>
      </c>
      <c r="K27" s="61" t="s">
        <v>45</v>
      </c>
      <c r="L27" s="61" t="s">
        <v>45</v>
      </c>
      <c r="M27" s="61"/>
      <c r="N27" s="61" t="s">
        <v>45</v>
      </c>
      <c r="O27" s="61">
        <v>0.28633333333333333</v>
      </c>
      <c r="P27" s="61"/>
      <c r="Q27" s="61">
        <v>0.329</v>
      </c>
      <c r="R27" s="61" t="s">
        <v>45</v>
      </c>
      <c r="S27" s="61"/>
      <c r="T27" s="61" t="s">
        <v>45</v>
      </c>
      <c r="U27" s="61"/>
      <c r="V27" s="61"/>
      <c r="W27" s="61" t="s">
        <v>45</v>
      </c>
      <c r="X27" s="61"/>
    </row>
    <row r="28" ht="11.25" customHeight="1">
      <c r="A28" s="1">
        <f t="shared" si="1"/>
        <v>27</v>
      </c>
      <c r="B28" s="59" t="s">
        <v>72</v>
      </c>
      <c r="C28" s="60">
        <v>0.4</v>
      </c>
      <c r="D28" s="60">
        <v>0.3</v>
      </c>
      <c r="E28" s="60">
        <v>0.4</v>
      </c>
      <c r="F28" s="61"/>
      <c r="G28" s="61">
        <v>0.01</v>
      </c>
      <c r="H28" s="61">
        <v>0.37</v>
      </c>
      <c r="I28" s="61">
        <v>0.03</v>
      </c>
      <c r="J28" s="61" t="s">
        <v>45</v>
      </c>
      <c r="K28" s="61"/>
      <c r="L28" s="61">
        <v>0.01</v>
      </c>
      <c r="M28" s="61"/>
      <c r="N28" s="61" t="s">
        <v>45</v>
      </c>
      <c r="O28" s="61">
        <v>0.31</v>
      </c>
      <c r="P28" s="61" t="s">
        <v>45</v>
      </c>
      <c r="Q28" s="61">
        <v>0.43</v>
      </c>
      <c r="R28" s="61">
        <v>0.01</v>
      </c>
      <c r="S28" s="61"/>
      <c r="T28" s="61"/>
      <c r="U28" s="61"/>
      <c r="V28" s="61"/>
      <c r="W28" s="61"/>
      <c r="X28" s="61"/>
    </row>
    <row r="29" ht="11.25" customHeight="1">
      <c r="A29" s="1">
        <f t="shared" si="1"/>
        <v>28</v>
      </c>
      <c r="B29" s="59" t="s">
        <v>73</v>
      </c>
      <c r="C29" s="60">
        <v>0.3</v>
      </c>
      <c r="D29" s="60">
        <v>0.5</v>
      </c>
      <c r="E29" s="60">
        <v>0.8</v>
      </c>
      <c r="F29" s="61"/>
      <c r="G29" s="61"/>
      <c r="H29" s="61">
        <v>0.29</v>
      </c>
      <c r="I29" s="61">
        <v>0.04</v>
      </c>
      <c r="J29" s="61">
        <v>0.01</v>
      </c>
      <c r="K29" s="61"/>
      <c r="L29" s="61" t="s">
        <v>45</v>
      </c>
      <c r="M29" s="61"/>
      <c r="N29" s="61" t="s">
        <v>45</v>
      </c>
      <c r="O29" s="61">
        <v>0.45</v>
      </c>
      <c r="P29" s="61" t="s">
        <v>45</v>
      </c>
      <c r="Q29" s="61">
        <v>0.75</v>
      </c>
      <c r="R29" s="61">
        <v>0.02</v>
      </c>
      <c r="S29" s="61"/>
      <c r="T29" s="61"/>
      <c r="U29" s="61"/>
      <c r="V29" s="61"/>
      <c r="W29" s="61"/>
      <c r="X29" s="61"/>
    </row>
    <row r="30" ht="11.25" customHeight="1">
      <c r="A30" s="1">
        <f t="shared" si="1"/>
        <v>29</v>
      </c>
      <c r="B30" s="62" t="s">
        <v>74</v>
      </c>
      <c r="C30" s="63">
        <v>0.8173333333333334</v>
      </c>
      <c r="D30" s="63">
        <v>0.46799999999999997</v>
      </c>
      <c r="E30" s="63">
        <v>0.17466666666666666</v>
      </c>
      <c r="F30" s="64">
        <v>0.014666666666666666</v>
      </c>
      <c r="G30" s="64">
        <v>0.11233333333333334</v>
      </c>
      <c r="H30" s="64">
        <v>0.4836666666666667</v>
      </c>
      <c r="I30" s="64">
        <v>0.19366666666666665</v>
      </c>
      <c r="J30" s="64" t="s">
        <v>45</v>
      </c>
      <c r="K30" s="65"/>
      <c r="L30" s="65"/>
      <c r="M30" s="64" t="s">
        <v>45</v>
      </c>
      <c r="N30" s="64">
        <v>0.029666666666666664</v>
      </c>
      <c r="O30" s="65">
        <v>0.4383333333333333</v>
      </c>
      <c r="P30" s="65"/>
      <c r="Q30" s="64">
        <v>0.17466666666666666</v>
      </c>
      <c r="R30" s="64" t="s">
        <v>45</v>
      </c>
      <c r="S30" s="65"/>
      <c r="T30" s="65"/>
      <c r="U30" s="65"/>
      <c r="V30" s="65"/>
      <c r="W30" s="64">
        <v>0.03966666666666666</v>
      </c>
      <c r="X30" s="65"/>
    </row>
    <row r="31" ht="11.25" customHeight="1">
      <c r="A31" s="1">
        <f t="shared" si="1"/>
        <v>30</v>
      </c>
      <c r="B31" s="59" t="s">
        <v>75</v>
      </c>
      <c r="C31" s="60">
        <v>3.0</v>
      </c>
      <c r="D31" s="60">
        <v>4.9</v>
      </c>
      <c r="E31" s="60">
        <v>1.4</v>
      </c>
      <c r="F31" s="61"/>
      <c r="G31" s="61">
        <v>0.01</v>
      </c>
      <c r="H31" s="61">
        <v>1.55</v>
      </c>
      <c r="I31" s="61">
        <v>1.3</v>
      </c>
      <c r="J31" s="61">
        <v>0.05</v>
      </c>
      <c r="K31" s="61">
        <v>0.06</v>
      </c>
      <c r="L31" s="61">
        <v>0.03</v>
      </c>
      <c r="M31" s="61"/>
      <c r="N31" s="61" t="s">
        <v>54</v>
      </c>
      <c r="O31" s="61">
        <v>4.85</v>
      </c>
      <c r="P31" s="61">
        <v>0.03</v>
      </c>
      <c r="Q31" s="61">
        <v>1.38</v>
      </c>
      <c r="R31" s="61">
        <v>0.03</v>
      </c>
      <c r="S31" s="61"/>
      <c r="T31" s="61"/>
      <c r="U31" s="61"/>
      <c r="V31" s="61"/>
      <c r="W31" s="61">
        <v>2.81</v>
      </c>
      <c r="X31" s="61">
        <v>0.63</v>
      </c>
    </row>
    <row r="32" ht="11.25" customHeight="1">
      <c r="A32" s="1">
        <f t="shared" si="1"/>
        <v>31</v>
      </c>
      <c r="B32" s="59" t="s">
        <v>76</v>
      </c>
      <c r="C32" s="60">
        <v>0.2</v>
      </c>
      <c r="D32" s="60">
        <v>0.1</v>
      </c>
      <c r="E32" s="60">
        <v>0.2</v>
      </c>
      <c r="F32" s="61" t="s">
        <v>45</v>
      </c>
      <c r="G32" s="61" t="s">
        <v>45</v>
      </c>
      <c r="H32" s="61">
        <v>0.18</v>
      </c>
      <c r="I32" s="61">
        <v>0.01</v>
      </c>
      <c r="J32" s="61" t="s">
        <v>45</v>
      </c>
      <c r="K32" s="61" t="s">
        <v>45</v>
      </c>
      <c r="L32" s="61" t="s">
        <v>45</v>
      </c>
      <c r="M32" s="61"/>
      <c r="N32" s="61" t="s">
        <v>45</v>
      </c>
      <c r="O32" s="61">
        <v>0.08</v>
      </c>
      <c r="P32" s="61" t="s">
        <v>45</v>
      </c>
      <c r="Q32" s="61">
        <v>0.17</v>
      </c>
      <c r="R32" s="61">
        <v>0.01</v>
      </c>
      <c r="S32" s="61"/>
      <c r="T32" s="61"/>
      <c r="U32" s="61"/>
      <c r="V32" s="61"/>
      <c r="W32" s="61" t="s">
        <v>45</v>
      </c>
      <c r="X32" s="61" t="s">
        <v>45</v>
      </c>
    </row>
    <row r="33" ht="11.25" customHeight="1">
      <c r="A33" s="1">
        <f t="shared" si="1"/>
        <v>32</v>
      </c>
      <c r="B33" s="59" t="s">
        <v>77</v>
      </c>
      <c r="C33" s="60">
        <v>0.3</v>
      </c>
      <c r="D33" s="60">
        <v>0.3</v>
      </c>
      <c r="E33" s="60">
        <v>0.8</v>
      </c>
      <c r="F33" s="61"/>
      <c r="G33" s="61" t="s">
        <v>45</v>
      </c>
      <c r="H33" s="61">
        <v>0.31</v>
      </c>
      <c r="I33" s="61">
        <v>0.02</v>
      </c>
      <c r="J33" s="61" t="s">
        <v>45</v>
      </c>
      <c r="K33" s="61" t="s">
        <v>45</v>
      </c>
      <c r="L33" s="61"/>
      <c r="M33" s="61"/>
      <c r="N33" s="61" t="s">
        <v>45</v>
      </c>
      <c r="O33" s="61">
        <v>0.26</v>
      </c>
      <c r="P33" s="61">
        <v>0.01</v>
      </c>
      <c r="Q33" s="61">
        <v>0.73</v>
      </c>
      <c r="R33" s="61"/>
      <c r="S33" s="61"/>
      <c r="T33" s="61"/>
      <c r="U33" s="61"/>
      <c r="V33" s="61"/>
      <c r="W33" s="61"/>
      <c r="X33" s="61" t="s">
        <v>45</v>
      </c>
    </row>
    <row r="34" ht="11.25" customHeight="1">
      <c r="A34" s="1">
        <f t="shared" si="1"/>
        <v>33</v>
      </c>
      <c r="B34" s="59" t="s">
        <v>78</v>
      </c>
      <c r="C34" s="60">
        <v>0.4</v>
      </c>
      <c r="D34" s="60">
        <v>0.4</v>
      </c>
      <c r="E34" s="60">
        <v>0.6</v>
      </c>
      <c r="F34" s="61" t="s">
        <v>45</v>
      </c>
      <c r="G34" s="61" t="s">
        <v>45</v>
      </c>
      <c r="H34" s="61">
        <v>0.3</v>
      </c>
      <c r="I34" s="61">
        <v>0.04</v>
      </c>
      <c r="J34" s="61">
        <v>0.01</v>
      </c>
      <c r="K34" s="61"/>
      <c r="L34" s="61"/>
      <c r="M34" s="61"/>
      <c r="N34" s="61" t="s">
        <v>45</v>
      </c>
      <c r="O34" s="61">
        <v>0.38</v>
      </c>
      <c r="P34" s="61" t="s">
        <v>45</v>
      </c>
      <c r="Q34" s="61">
        <v>0.63</v>
      </c>
      <c r="R34" s="61">
        <v>0.02</v>
      </c>
      <c r="S34" s="61"/>
      <c r="T34" s="61"/>
      <c r="U34" s="61"/>
      <c r="V34" s="61"/>
      <c r="W34" s="61"/>
      <c r="X34" s="61"/>
    </row>
    <row r="35" ht="11.25" customHeight="1">
      <c r="A35" s="1">
        <f t="shared" si="1"/>
        <v>34</v>
      </c>
      <c r="B35" s="59" t="s">
        <v>79</v>
      </c>
      <c r="C35" s="60">
        <v>0.6</v>
      </c>
      <c r="D35" s="60">
        <v>0.4</v>
      </c>
      <c r="E35" s="60">
        <v>0.8</v>
      </c>
      <c r="F35" s="61">
        <v>0.01</v>
      </c>
      <c r="G35" s="61">
        <v>0.02</v>
      </c>
      <c r="H35" s="61">
        <v>0.44</v>
      </c>
      <c r="I35" s="61">
        <v>0.07</v>
      </c>
      <c r="J35" s="61" t="s">
        <v>45</v>
      </c>
      <c r="K35" s="61"/>
      <c r="L35" s="61"/>
      <c r="M35" s="61"/>
      <c r="N35" s="61">
        <v>0.01</v>
      </c>
      <c r="O35" s="61">
        <v>0.37</v>
      </c>
      <c r="P35" s="61">
        <v>0.01</v>
      </c>
      <c r="Q35" s="61">
        <v>0.74</v>
      </c>
      <c r="R35" s="61">
        <v>0.05</v>
      </c>
      <c r="S35" s="61"/>
      <c r="T35" s="61"/>
      <c r="U35" s="61"/>
      <c r="V35" s="61"/>
      <c r="W35" s="61">
        <v>0.02</v>
      </c>
      <c r="X35" s="61">
        <v>0.01</v>
      </c>
    </row>
    <row r="36" ht="11.25" customHeight="1">
      <c r="A36" s="1">
        <f t="shared" si="1"/>
        <v>35</v>
      </c>
      <c r="B36" s="59" t="s">
        <v>80</v>
      </c>
      <c r="C36" s="60">
        <v>0.31</v>
      </c>
      <c r="D36" s="60">
        <v>0.155</v>
      </c>
      <c r="E36" s="60">
        <v>0.445</v>
      </c>
      <c r="F36" s="61"/>
      <c r="G36" s="61" t="s">
        <v>45</v>
      </c>
      <c r="H36" s="61">
        <v>0.296</v>
      </c>
      <c r="I36" s="61">
        <v>0.014</v>
      </c>
      <c r="J36" s="61" t="s">
        <v>45</v>
      </c>
      <c r="K36" s="61" t="s">
        <v>45</v>
      </c>
      <c r="L36" s="61" t="s">
        <v>45</v>
      </c>
      <c r="M36" s="61"/>
      <c r="N36" s="61" t="s">
        <v>45</v>
      </c>
      <c r="O36" s="61">
        <v>0.13466666666666668</v>
      </c>
      <c r="P36" s="61"/>
      <c r="Q36" s="61">
        <v>0.431</v>
      </c>
      <c r="R36" s="61">
        <v>0.014</v>
      </c>
      <c r="S36" s="61"/>
      <c r="T36" s="61" t="s">
        <v>45</v>
      </c>
      <c r="U36" s="61" t="s">
        <v>45</v>
      </c>
      <c r="V36" s="61"/>
      <c r="W36" s="61"/>
      <c r="X36" s="61" t="s">
        <v>45</v>
      </c>
    </row>
    <row r="37" ht="11.25" customHeight="1">
      <c r="A37" s="1">
        <f t="shared" si="1"/>
        <v>36</v>
      </c>
      <c r="B37" s="59" t="s">
        <v>81</v>
      </c>
      <c r="C37" s="60">
        <v>3.3</v>
      </c>
      <c r="D37" s="60">
        <v>1.4</v>
      </c>
      <c r="E37" s="60">
        <v>0.6</v>
      </c>
      <c r="F37" s="61">
        <v>0.12</v>
      </c>
      <c r="G37" s="61">
        <v>0.5</v>
      </c>
      <c r="H37" s="61">
        <v>1.73</v>
      </c>
      <c r="I37" s="61">
        <v>0.58</v>
      </c>
      <c r="J37" s="61">
        <v>0.01</v>
      </c>
      <c r="K37" s="61">
        <v>0.01</v>
      </c>
      <c r="L37" s="61"/>
      <c r="M37" s="61">
        <v>0.03</v>
      </c>
      <c r="N37" s="61">
        <v>0.11</v>
      </c>
      <c r="O37" s="61">
        <v>1.2</v>
      </c>
      <c r="P37" s="61"/>
      <c r="Q37" s="61">
        <v>0.59</v>
      </c>
      <c r="R37" s="61">
        <v>0.03</v>
      </c>
      <c r="S37" s="61"/>
      <c r="T37" s="61"/>
      <c r="U37" s="61"/>
      <c r="V37" s="61"/>
      <c r="W37" s="61">
        <v>0.13</v>
      </c>
      <c r="X37" s="61">
        <v>0.02</v>
      </c>
    </row>
    <row r="38" ht="11.25" customHeight="1">
      <c r="A38" s="1">
        <f t="shared" si="1"/>
        <v>37</v>
      </c>
      <c r="B38" s="59" t="s">
        <v>82</v>
      </c>
      <c r="C38" s="60">
        <v>0.6</v>
      </c>
      <c r="D38" s="60">
        <v>0.4</v>
      </c>
      <c r="E38" s="60">
        <v>0.1</v>
      </c>
      <c r="F38" s="61"/>
      <c r="G38" s="61"/>
      <c r="H38" s="61">
        <v>0.48</v>
      </c>
      <c r="I38" s="61">
        <v>0.1</v>
      </c>
      <c r="J38" s="61"/>
      <c r="K38" s="61"/>
      <c r="L38" s="61"/>
      <c r="M38" s="61"/>
      <c r="N38" s="61">
        <v>0.02</v>
      </c>
      <c r="O38" s="61">
        <v>0.4</v>
      </c>
      <c r="P38" s="61" t="s">
        <v>45</v>
      </c>
      <c r="Q38" s="61">
        <v>0.1</v>
      </c>
      <c r="R38" s="61"/>
      <c r="S38" s="61"/>
      <c r="T38" s="61"/>
      <c r="U38" s="61"/>
      <c r="V38" s="61"/>
      <c r="W38" s="61"/>
      <c r="X38" s="61"/>
    </row>
    <row r="39" ht="11.25" customHeight="1">
      <c r="A39" s="1">
        <f t="shared" si="1"/>
        <v>38</v>
      </c>
      <c r="B39" s="59" t="s">
        <v>83</v>
      </c>
      <c r="C39" s="60">
        <v>0.5</v>
      </c>
      <c r="D39" s="60">
        <v>0.4</v>
      </c>
      <c r="E39" s="60">
        <v>0.4</v>
      </c>
      <c r="F39" s="61"/>
      <c r="G39" s="61"/>
      <c r="H39" s="61">
        <v>0.39</v>
      </c>
      <c r="I39" s="61">
        <v>0.08</v>
      </c>
      <c r="J39" s="61"/>
      <c r="K39" s="61"/>
      <c r="L39" s="61"/>
      <c r="M39" s="61"/>
      <c r="N39" s="61">
        <v>0.01</v>
      </c>
      <c r="O39" s="61">
        <v>0.39</v>
      </c>
      <c r="P39" s="61" t="s">
        <v>45</v>
      </c>
      <c r="Q39" s="61">
        <v>0.38</v>
      </c>
      <c r="R39" s="61">
        <v>0.01</v>
      </c>
      <c r="S39" s="61"/>
      <c r="T39" s="61"/>
      <c r="U39" s="61"/>
      <c r="V39" s="61"/>
      <c r="W39" s="61"/>
      <c r="X39" s="61"/>
    </row>
    <row r="40" ht="11.25" customHeight="1">
      <c r="A40" s="58">
        <v>41.0</v>
      </c>
      <c r="B40" s="59" t="s">
        <v>86</v>
      </c>
      <c r="C40" s="60">
        <v>0.5353333333333333</v>
      </c>
      <c r="D40" s="60">
        <v>0.37766666666666665</v>
      </c>
      <c r="E40" s="60">
        <v>0.7566666666666667</v>
      </c>
      <c r="F40" s="61"/>
      <c r="G40" s="61"/>
      <c r="H40" s="61">
        <v>0.4646666666666666</v>
      </c>
      <c r="I40" s="61">
        <v>0.07066666666666667</v>
      </c>
      <c r="J40" s="61" t="s">
        <v>45</v>
      </c>
      <c r="K40" s="61" t="s">
        <v>45</v>
      </c>
      <c r="L40" s="61" t="s">
        <v>45</v>
      </c>
      <c r="M40" s="61"/>
      <c r="N40" s="61" t="s">
        <v>45</v>
      </c>
      <c r="O40" s="61">
        <v>0.37766666666666665</v>
      </c>
      <c r="P40" s="61" t="s">
        <v>45</v>
      </c>
      <c r="Q40" s="61">
        <v>0.7303333333333333</v>
      </c>
      <c r="R40" s="61">
        <v>0.026333333333333334</v>
      </c>
      <c r="S40" s="61"/>
      <c r="T40" s="61"/>
      <c r="U40" s="61"/>
      <c r="V40" s="61"/>
      <c r="W40" s="61"/>
      <c r="X40" s="61" t="s">
        <v>45</v>
      </c>
    </row>
    <row r="41" ht="11.25" customHeight="1">
      <c r="A41" s="58">
        <v>43.0</v>
      </c>
      <c r="B41" s="59" t="s">
        <v>88</v>
      </c>
      <c r="C41" s="60">
        <v>0.4303333333333333</v>
      </c>
      <c r="D41" s="60">
        <v>0.892</v>
      </c>
      <c r="E41" s="60">
        <v>1.317</v>
      </c>
      <c r="F41" s="61"/>
      <c r="G41" s="61"/>
      <c r="H41" s="61">
        <v>0.3459999999999999</v>
      </c>
      <c r="I41" s="61">
        <v>0.06833333333333334</v>
      </c>
      <c r="J41" s="61">
        <v>0.016</v>
      </c>
      <c r="K41" s="61" t="s">
        <v>45</v>
      </c>
      <c r="L41" s="61" t="s">
        <v>45</v>
      </c>
      <c r="M41" s="61"/>
      <c r="N41" s="61" t="s">
        <v>45</v>
      </c>
      <c r="O41" s="61">
        <v>0.892</v>
      </c>
      <c r="P41" s="61" t="s">
        <v>45</v>
      </c>
      <c r="Q41" s="61">
        <v>1.2893333333333332</v>
      </c>
      <c r="R41" s="61">
        <v>0.027666666666666662</v>
      </c>
      <c r="S41" s="61"/>
      <c r="T41" s="61"/>
      <c r="U41" s="61" t="s">
        <v>45</v>
      </c>
      <c r="V41" s="61"/>
      <c r="W41" s="61"/>
      <c r="X41" s="61"/>
    </row>
    <row r="42" ht="11.25" customHeight="1">
      <c r="A42" s="66">
        <v>44.0</v>
      </c>
      <c r="B42" s="59" t="s">
        <v>89</v>
      </c>
      <c r="C42" s="60">
        <v>0.2</v>
      </c>
      <c r="D42" s="60">
        <v>0.2</v>
      </c>
      <c r="E42" s="60">
        <v>0.6</v>
      </c>
      <c r="F42" s="61"/>
      <c r="G42" s="61"/>
      <c r="H42" s="61">
        <v>0.16</v>
      </c>
      <c r="I42" s="61">
        <v>0.01</v>
      </c>
      <c r="J42" s="61" t="s">
        <v>45</v>
      </c>
      <c r="K42" s="61" t="s">
        <v>45</v>
      </c>
      <c r="L42" s="61" t="s">
        <v>45</v>
      </c>
      <c r="M42" s="61"/>
      <c r="N42" s="61" t="s">
        <v>45</v>
      </c>
      <c r="O42" s="61">
        <v>0.23</v>
      </c>
      <c r="P42" s="61" t="s">
        <v>45</v>
      </c>
      <c r="Q42" s="61">
        <v>0.53</v>
      </c>
      <c r="R42" s="61">
        <v>0.02</v>
      </c>
      <c r="S42" s="61"/>
      <c r="T42" s="61"/>
      <c r="U42" s="61"/>
      <c r="V42" s="61"/>
      <c r="W42" s="61"/>
      <c r="X42" s="61"/>
    </row>
    <row r="43" ht="11.25" customHeight="1">
      <c r="A43" s="66">
        <f t="shared" ref="A43:A54" si="2">A42+1</f>
        <v>45</v>
      </c>
      <c r="B43" s="59" t="s">
        <v>90</v>
      </c>
      <c r="C43" s="60">
        <v>0.6</v>
      </c>
      <c r="D43" s="60">
        <v>0.8</v>
      </c>
      <c r="E43" s="60">
        <v>0.9</v>
      </c>
      <c r="F43" s="61"/>
      <c r="G43" s="61"/>
      <c r="H43" s="61">
        <v>0.49</v>
      </c>
      <c r="I43" s="61">
        <v>0.06</v>
      </c>
      <c r="J43" s="61">
        <v>0.01</v>
      </c>
      <c r="K43" s="61"/>
      <c r="L43" s="61"/>
      <c r="M43" s="61"/>
      <c r="N43" s="61" t="s">
        <v>45</v>
      </c>
      <c r="O43" s="61">
        <v>0.78</v>
      </c>
      <c r="P43" s="61" t="s">
        <v>45</v>
      </c>
      <c r="Q43" s="61">
        <v>0.88</v>
      </c>
      <c r="R43" s="61">
        <v>0.03</v>
      </c>
      <c r="S43" s="61"/>
      <c r="T43" s="61"/>
      <c r="U43" s="61"/>
      <c r="V43" s="61"/>
      <c r="W43" s="61"/>
      <c r="X43" s="61"/>
    </row>
    <row r="44" ht="11.25" customHeight="1">
      <c r="A44" s="66">
        <f t="shared" si="2"/>
        <v>46</v>
      </c>
      <c r="B44" s="59" t="s">
        <v>91</v>
      </c>
      <c r="C44" s="60">
        <v>0.1</v>
      </c>
      <c r="D44" s="60" t="s">
        <v>45</v>
      </c>
      <c r="E44" s="60">
        <v>0.1</v>
      </c>
      <c r="F44" s="61" t="s">
        <v>45</v>
      </c>
      <c r="G44" s="61"/>
      <c r="H44" s="61">
        <v>0.12</v>
      </c>
      <c r="I44" s="61">
        <v>0.01</v>
      </c>
      <c r="J44" s="61"/>
      <c r="K44" s="61"/>
      <c r="L44" s="61"/>
      <c r="M44" s="61"/>
      <c r="N44" s="61"/>
      <c r="O44" s="61">
        <v>0.05</v>
      </c>
      <c r="P44" s="61"/>
      <c r="Q44" s="61">
        <v>0.13</v>
      </c>
      <c r="R44" s="61">
        <v>0.01</v>
      </c>
      <c r="S44" s="61"/>
      <c r="T44" s="61"/>
      <c r="U44" s="61"/>
      <c r="V44" s="61"/>
      <c r="W44" s="61"/>
      <c r="X44" s="61"/>
    </row>
    <row r="45" ht="11.25" customHeight="1">
      <c r="A45" s="66">
        <f t="shared" si="2"/>
        <v>47</v>
      </c>
      <c r="B45" s="59" t="s">
        <v>92</v>
      </c>
      <c r="C45" s="60">
        <v>0.5</v>
      </c>
      <c r="D45" s="60">
        <v>0.7</v>
      </c>
      <c r="E45" s="60">
        <v>1.4</v>
      </c>
      <c r="F45" s="61"/>
      <c r="G45" s="61">
        <v>0.01</v>
      </c>
      <c r="H45" s="61">
        <v>0.37</v>
      </c>
      <c r="I45" s="61">
        <v>0.12</v>
      </c>
      <c r="J45" s="61">
        <v>0.01</v>
      </c>
      <c r="K45" s="61">
        <v>0.01</v>
      </c>
      <c r="L45" s="61">
        <v>0.01</v>
      </c>
      <c r="M45" s="61"/>
      <c r="N45" s="61" t="s">
        <v>54</v>
      </c>
      <c r="O45" s="61">
        <v>0.65</v>
      </c>
      <c r="P45" s="61">
        <v>0.02</v>
      </c>
      <c r="Q45" s="61">
        <v>1.32</v>
      </c>
      <c r="R45" s="61">
        <v>0.09</v>
      </c>
      <c r="S45" s="61"/>
      <c r="T45" s="61"/>
      <c r="U45" s="61"/>
      <c r="V45" s="61"/>
      <c r="W45" s="61">
        <v>0.07</v>
      </c>
      <c r="X45" s="61">
        <v>0.04</v>
      </c>
    </row>
    <row r="46" ht="11.25" customHeight="1">
      <c r="A46" s="66">
        <f t="shared" si="2"/>
        <v>48</v>
      </c>
      <c r="B46" s="59" t="s">
        <v>93</v>
      </c>
      <c r="C46" s="60">
        <v>1.1</v>
      </c>
      <c r="D46" s="60">
        <v>1.0</v>
      </c>
      <c r="E46" s="60">
        <v>1.6</v>
      </c>
      <c r="F46" s="61" t="s">
        <v>45</v>
      </c>
      <c r="G46" s="61">
        <v>0.01</v>
      </c>
      <c r="H46" s="61">
        <v>0.62</v>
      </c>
      <c r="I46" s="61">
        <v>0.4</v>
      </c>
      <c r="J46" s="61">
        <v>0.01</v>
      </c>
      <c r="K46" s="61">
        <v>0.01</v>
      </c>
      <c r="L46" s="61"/>
      <c r="M46" s="61"/>
      <c r="N46" s="61">
        <v>0.01</v>
      </c>
      <c r="O46" s="61">
        <v>0.94</v>
      </c>
      <c r="P46" s="61">
        <v>0.02</v>
      </c>
      <c r="Q46" s="61">
        <v>1.06</v>
      </c>
      <c r="R46" s="61">
        <v>0.59</v>
      </c>
      <c r="S46" s="61"/>
      <c r="T46" s="61"/>
      <c r="U46" s="61"/>
      <c r="V46" s="61"/>
      <c r="W46" s="61">
        <v>0.11</v>
      </c>
      <c r="X46" s="61">
        <v>0.01</v>
      </c>
    </row>
    <row r="47" ht="11.25" customHeight="1">
      <c r="A47" s="66">
        <f t="shared" si="2"/>
        <v>49</v>
      </c>
      <c r="B47" s="59" t="s">
        <v>94</v>
      </c>
      <c r="C47" s="67">
        <v>0.7</v>
      </c>
      <c r="D47" s="67">
        <v>0.6</v>
      </c>
      <c r="E47" s="67">
        <v>1.6</v>
      </c>
      <c r="F47" s="61"/>
      <c r="G47" s="68">
        <v>0.01</v>
      </c>
      <c r="H47" s="68">
        <v>0.52</v>
      </c>
      <c r="I47" s="68">
        <v>0.16</v>
      </c>
      <c r="J47" s="68">
        <v>0.01</v>
      </c>
      <c r="K47" s="68">
        <v>0.01</v>
      </c>
      <c r="L47" s="61"/>
      <c r="M47" s="61"/>
      <c r="N47" s="61">
        <v>0.01</v>
      </c>
      <c r="O47" s="61">
        <v>0.62</v>
      </c>
      <c r="P47" s="61">
        <v>0.01</v>
      </c>
      <c r="Q47" s="68">
        <v>1.41</v>
      </c>
      <c r="R47" s="68">
        <v>0.14</v>
      </c>
      <c r="S47" s="61"/>
      <c r="T47" s="61"/>
      <c r="U47" s="61"/>
      <c r="V47" s="61"/>
      <c r="W47" s="68">
        <v>0.01</v>
      </c>
      <c r="X47" s="68"/>
    </row>
    <row r="48" ht="11.25" customHeight="1">
      <c r="A48" s="66">
        <f t="shared" si="2"/>
        <v>50</v>
      </c>
      <c r="B48" s="59" t="s">
        <v>95</v>
      </c>
      <c r="C48" s="60">
        <v>0.5</v>
      </c>
      <c r="D48" s="60">
        <v>0.6</v>
      </c>
      <c r="E48" s="60">
        <v>0.7</v>
      </c>
      <c r="F48" s="61"/>
      <c r="G48" s="61" t="s">
        <v>45</v>
      </c>
      <c r="H48" s="61">
        <v>0.39</v>
      </c>
      <c r="I48" s="61">
        <v>0.08</v>
      </c>
      <c r="J48" s="61">
        <v>0.01</v>
      </c>
      <c r="K48" s="61">
        <v>0.01</v>
      </c>
      <c r="L48" s="61"/>
      <c r="M48" s="61"/>
      <c r="N48" s="61">
        <v>0.01</v>
      </c>
      <c r="O48" s="61">
        <v>0.56</v>
      </c>
      <c r="P48" s="61">
        <v>0.01</v>
      </c>
      <c r="Q48" s="61">
        <v>0.69</v>
      </c>
      <c r="R48" s="61">
        <v>0.04</v>
      </c>
      <c r="S48" s="61"/>
      <c r="T48" s="61"/>
      <c r="U48" s="61"/>
      <c r="V48" s="61"/>
      <c r="W48" s="61">
        <v>0.11</v>
      </c>
      <c r="X48" s="61">
        <v>0.05</v>
      </c>
    </row>
    <row r="49" ht="11.25" customHeight="1">
      <c r="A49" s="66">
        <f t="shared" si="2"/>
        <v>51</v>
      </c>
      <c r="B49" s="59" t="s">
        <v>96</v>
      </c>
      <c r="C49" s="60">
        <v>0.6</v>
      </c>
      <c r="D49" s="60">
        <v>0.6</v>
      </c>
      <c r="E49" s="60">
        <v>1.0</v>
      </c>
      <c r="F49" s="61">
        <v>0.01</v>
      </c>
      <c r="G49" s="61">
        <v>0.01</v>
      </c>
      <c r="H49" s="61">
        <v>0.47</v>
      </c>
      <c r="I49" s="61">
        <v>0.11</v>
      </c>
      <c r="J49" s="61">
        <v>0.01</v>
      </c>
      <c r="K49" s="61">
        <v>0.01</v>
      </c>
      <c r="L49" s="61"/>
      <c r="M49" s="61"/>
      <c r="N49" s="61">
        <v>0.01</v>
      </c>
      <c r="O49" s="61">
        <v>0.62</v>
      </c>
      <c r="P49" s="61">
        <v>0.01</v>
      </c>
      <c r="Q49" s="61">
        <v>0.98</v>
      </c>
      <c r="R49" s="61">
        <v>0.03</v>
      </c>
      <c r="S49" s="61"/>
      <c r="T49" s="61"/>
      <c r="U49" s="61"/>
      <c r="V49" s="61"/>
      <c r="W49" s="61">
        <v>0.07</v>
      </c>
      <c r="X49" s="61"/>
    </row>
    <row r="50" ht="11.25" customHeight="1">
      <c r="A50" s="66">
        <f t="shared" si="2"/>
        <v>52</v>
      </c>
      <c r="B50" s="59" t="s">
        <v>97</v>
      </c>
      <c r="C50" s="60">
        <v>0.7</v>
      </c>
      <c r="D50" s="60">
        <v>0.8</v>
      </c>
      <c r="E50" s="60">
        <v>1.1</v>
      </c>
      <c r="F50" s="61" t="s">
        <v>45</v>
      </c>
      <c r="G50" s="61">
        <v>0.01</v>
      </c>
      <c r="H50" s="61">
        <v>0.5</v>
      </c>
      <c r="I50" s="61">
        <v>0.19</v>
      </c>
      <c r="J50" s="61">
        <v>0.01</v>
      </c>
      <c r="K50" s="61">
        <v>0.01</v>
      </c>
      <c r="L50" s="61"/>
      <c r="M50" s="61"/>
      <c r="N50" s="61">
        <v>0.02</v>
      </c>
      <c r="O50" s="61">
        <v>0.74</v>
      </c>
      <c r="P50" s="61">
        <v>0.01</v>
      </c>
      <c r="Q50" s="61">
        <v>0.98</v>
      </c>
      <c r="R50" s="61">
        <v>0.08</v>
      </c>
      <c r="S50" s="61"/>
      <c r="T50" s="61"/>
      <c r="U50" s="61"/>
      <c r="V50" s="61"/>
      <c r="W50" s="61">
        <v>0.21</v>
      </c>
      <c r="X50" s="61">
        <v>0.07</v>
      </c>
    </row>
    <row r="51" ht="11.25" customHeight="1">
      <c r="A51" s="66">
        <f t="shared" si="2"/>
        <v>53</v>
      </c>
      <c r="B51" s="59" t="s">
        <v>98</v>
      </c>
      <c r="C51" s="60">
        <v>1.0</v>
      </c>
      <c r="D51" s="60">
        <v>0.9</v>
      </c>
      <c r="E51" s="60">
        <v>0.7</v>
      </c>
      <c r="F51" s="61" t="s">
        <v>45</v>
      </c>
      <c r="G51" s="61">
        <v>0.01</v>
      </c>
      <c r="H51" s="61">
        <v>0.65</v>
      </c>
      <c r="I51" s="61">
        <v>0.29</v>
      </c>
      <c r="J51" s="61">
        <v>0.01</v>
      </c>
      <c r="K51" s="61">
        <v>0.01</v>
      </c>
      <c r="L51" s="61"/>
      <c r="M51" s="61"/>
      <c r="N51" s="61" t="s">
        <v>45</v>
      </c>
      <c r="O51" s="61">
        <v>0.85</v>
      </c>
      <c r="P51" s="61">
        <v>0.01</v>
      </c>
      <c r="Q51" s="61">
        <v>0.7</v>
      </c>
      <c r="R51" s="61">
        <v>0.04</v>
      </c>
      <c r="S51" s="61"/>
      <c r="T51" s="61"/>
      <c r="U51" s="61"/>
      <c r="V51" s="61"/>
      <c r="W51" s="61">
        <v>0.35</v>
      </c>
      <c r="X51" s="61">
        <v>0.02</v>
      </c>
    </row>
    <row r="52" ht="11.25" customHeight="1">
      <c r="A52" s="66">
        <f t="shared" si="2"/>
        <v>54</v>
      </c>
      <c r="B52" s="59" t="s">
        <v>99</v>
      </c>
      <c r="C52" s="60">
        <v>0.8</v>
      </c>
      <c r="D52" s="60">
        <v>0.7</v>
      </c>
      <c r="E52" s="60">
        <v>0.7</v>
      </c>
      <c r="F52" s="61">
        <v>0.01</v>
      </c>
      <c r="G52" s="61">
        <v>0.01</v>
      </c>
      <c r="H52" s="61">
        <v>0.66</v>
      </c>
      <c r="I52" s="61">
        <v>0.14</v>
      </c>
      <c r="J52" s="61"/>
      <c r="K52" s="61"/>
      <c r="L52" s="61"/>
      <c r="M52" s="61"/>
      <c r="N52" s="61">
        <v>0.02</v>
      </c>
      <c r="O52" s="61">
        <v>0.62</v>
      </c>
      <c r="P52" s="61">
        <v>0.01</v>
      </c>
      <c r="Q52" s="61">
        <v>0.68</v>
      </c>
      <c r="R52" s="61">
        <v>0.04</v>
      </c>
      <c r="S52" s="61"/>
      <c r="T52" s="61"/>
      <c r="U52" s="61"/>
      <c r="V52" s="61"/>
      <c r="W52" s="61">
        <v>0.06</v>
      </c>
      <c r="X52" s="61"/>
    </row>
    <row r="53" ht="11.25" customHeight="1">
      <c r="A53" s="66">
        <f t="shared" si="2"/>
        <v>55</v>
      </c>
      <c r="B53" s="62" t="s">
        <v>100</v>
      </c>
      <c r="C53" s="63">
        <v>3.692666666666666</v>
      </c>
      <c r="D53" s="63">
        <v>2.909333333333333</v>
      </c>
      <c r="E53" s="63">
        <v>1.104</v>
      </c>
      <c r="F53" s="64">
        <v>0.07266666666666667</v>
      </c>
      <c r="G53" s="64">
        <v>0.12066666666666666</v>
      </c>
      <c r="H53" s="64">
        <v>2.4713333333333334</v>
      </c>
      <c r="I53" s="64">
        <v>0.9976666666666666</v>
      </c>
      <c r="J53" s="64">
        <v>0.03333333333333333</v>
      </c>
      <c r="K53" s="64">
        <v>0.014</v>
      </c>
      <c r="L53" s="64">
        <v>0.008333333333333333</v>
      </c>
      <c r="M53" s="64">
        <v>0.008333333333333333</v>
      </c>
      <c r="N53" s="64">
        <v>0.05033333333333334</v>
      </c>
      <c r="O53" s="65">
        <v>2.8226666666666667</v>
      </c>
      <c r="P53" s="64">
        <v>0.014</v>
      </c>
      <c r="Q53" s="64">
        <v>1.0646666666666667</v>
      </c>
      <c r="R53" s="64">
        <v>0.03933333333333333</v>
      </c>
      <c r="S53" s="65"/>
      <c r="T53" s="65"/>
      <c r="U53" s="65"/>
      <c r="V53" s="65"/>
      <c r="W53" s="64">
        <v>0.521</v>
      </c>
      <c r="X53" s="64">
        <v>0.07</v>
      </c>
    </row>
    <row r="54" ht="11.25" customHeight="1">
      <c r="A54" s="66">
        <f t="shared" si="2"/>
        <v>56</v>
      </c>
      <c r="B54" s="62" t="s">
        <v>101</v>
      </c>
      <c r="C54" s="63">
        <v>4.831666666666667</v>
      </c>
      <c r="D54" s="63">
        <v>5.877666666666666</v>
      </c>
      <c r="E54" s="63">
        <v>7.596666666666667</v>
      </c>
      <c r="F54" s="65"/>
      <c r="G54" s="64">
        <v>0.11533333333333334</v>
      </c>
      <c r="H54" s="64">
        <v>2.7270000000000003</v>
      </c>
      <c r="I54" s="64">
        <v>1.7006666666666668</v>
      </c>
      <c r="J54" s="64">
        <v>0.05766666666666667</v>
      </c>
      <c r="K54" s="64">
        <v>0.09633333333333334</v>
      </c>
      <c r="L54" s="64">
        <v>0.03866666666666666</v>
      </c>
      <c r="M54" s="65"/>
      <c r="N54" s="64">
        <v>0.077</v>
      </c>
      <c r="O54" s="65">
        <v>5.742999999999999</v>
      </c>
      <c r="P54" s="64">
        <v>0.03866666666666666</v>
      </c>
      <c r="Q54" s="64">
        <v>6.968666666666667</v>
      </c>
      <c r="R54" s="64">
        <v>0.59</v>
      </c>
      <c r="S54" s="64">
        <v>0.019</v>
      </c>
      <c r="T54" s="65"/>
      <c r="U54" s="65"/>
      <c r="V54" s="65"/>
      <c r="W54" s="64">
        <v>0.5393333333333334</v>
      </c>
      <c r="X54" s="64">
        <v>0.154</v>
      </c>
    </row>
    <row r="55" ht="11.25" customHeight="1">
      <c r="A55" s="66">
        <v>59.0</v>
      </c>
      <c r="B55" s="59" t="s">
        <v>104</v>
      </c>
      <c r="C55" s="60">
        <v>2.1</v>
      </c>
      <c r="D55" s="60">
        <v>1.7</v>
      </c>
      <c r="E55" s="60">
        <v>0.9</v>
      </c>
      <c r="F55" s="61">
        <v>0.02</v>
      </c>
      <c r="G55" s="61">
        <v>0.03</v>
      </c>
      <c r="H55" s="61">
        <v>1.5</v>
      </c>
      <c r="I55" s="61">
        <v>0.49</v>
      </c>
      <c r="J55" s="61">
        <v>0.02</v>
      </c>
      <c r="K55" s="61">
        <v>0.02</v>
      </c>
      <c r="L55" s="61">
        <v>0.01</v>
      </c>
      <c r="M55" s="61"/>
      <c r="N55" s="61">
        <v>0.01</v>
      </c>
      <c r="O55" s="61">
        <v>1.66</v>
      </c>
      <c r="P55" s="61">
        <v>0.01</v>
      </c>
      <c r="Q55" s="61">
        <v>0.91</v>
      </c>
      <c r="R55" s="61">
        <v>0.03</v>
      </c>
      <c r="S55" s="61"/>
      <c r="T55" s="61"/>
      <c r="U55" s="61"/>
      <c r="V55" s="61"/>
      <c r="W55" s="61">
        <v>0.47</v>
      </c>
      <c r="X55" s="61">
        <v>0.05</v>
      </c>
    </row>
    <row r="56" ht="11.25" customHeight="1">
      <c r="A56" s="66">
        <f t="shared" ref="A56:A57" si="3">A55+1</f>
        <v>60</v>
      </c>
      <c r="B56" s="59" t="s">
        <v>105</v>
      </c>
      <c r="C56" s="60">
        <v>6.9</v>
      </c>
      <c r="D56" s="60">
        <v>10.1</v>
      </c>
      <c r="E56" s="60">
        <v>21.2</v>
      </c>
      <c r="F56" s="61"/>
      <c r="G56" s="61">
        <v>0.04</v>
      </c>
      <c r="H56" s="61">
        <v>4.92</v>
      </c>
      <c r="I56" s="61">
        <v>1.48</v>
      </c>
      <c r="J56" s="61">
        <v>0.16</v>
      </c>
      <c r="K56" s="61">
        <v>0.2</v>
      </c>
      <c r="L56" s="61">
        <v>0.08</v>
      </c>
      <c r="M56" s="61"/>
      <c r="N56" s="61" t="s">
        <v>45</v>
      </c>
      <c r="O56" s="61">
        <v>9.75</v>
      </c>
      <c r="P56" s="61">
        <v>0.33</v>
      </c>
      <c r="Q56" s="61">
        <v>19.61</v>
      </c>
      <c r="R56" s="61">
        <v>1.32</v>
      </c>
      <c r="S56" s="61"/>
      <c r="T56" s="61"/>
      <c r="U56" s="61"/>
      <c r="V56" s="61"/>
      <c r="W56" s="61"/>
      <c r="X56" s="61"/>
    </row>
    <row r="57" ht="11.25" customHeight="1">
      <c r="A57" s="66">
        <f t="shared" si="3"/>
        <v>61</v>
      </c>
      <c r="B57" s="62" t="s">
        <v>106</v>
      </c>
      <c r="C57" s="63">
        <v>2.357333333333333</v>
      </c>
      <c r="D57" s="63">
        <v>3.6933333333333334</v>
      </c>
      <c r="E57" s="63">
        <v>9.189000000000002</v>
      </c>
      <c r="F57" s="65"/>
      <c r="G57" s="65"/>
      <c r="H57" s="64">
        <v>1.768</v>
      </c>
      <c r="I57" s="64">
        <v>0.4623333333333333</v>
      </c>
      <c r="J57" s="64">
        <v>0.04566666666666667</v>
      </c>
      <c r="K57" s="64">
        <v>0.055999999999999994</v>
      </c>
      <c r="L57" s="64">
        <v>0.025333333333333333</v>
      </c>
      <c r="M57" s="65"/>
      <c r="N57" s="65"/>
      <c r="O57" s="65">
        <v>3.667666666666667</v>
      </c>
      <c r="P57" s="64">
        <v>0.025666666666666667</v>
      </c>
      <c r="Q57" s="64">
        <v>8.483</v>
      </c>
      <c r="R57" s="64">
        <v>0.691</v>
      </c>
      <c r="S57" s="65"/>
      <c r="T57" s="65"/>
      <c r="U57" s="65"/>
      <c r="V57" s="65"/>
      <c r="W57" s="65"/>
      <c r="X57" s="65"/>
    </row>
    <row r="58" ht="11.25" customHeight="1">
      <c r="A58" s="66">
        <v>63.0</v>
      </c>
      <c r="B58" s="59" t="s">
        <v>108</v>
      </c>
      <c r="C58" s="60">
        <v>0.9</v>
      </c>
      <c r="D58" s="60">
        <v>0.8</v>
      </c>
      <c r="E58" s="60">
        <v>1.0</v>
      </c>
      <c r="F58" s="61"/>
      <c r="G58" s="61">
        <v>0.01</v>
      </c>
      <c r="H58" s="61">
        <v>0.63</v>
      </c>
      <c r="I58" s="61">
        <v>0.19</v>
      </c>
      <c r="J58" s="61">
        <v>0.01</v>
      </c>
      <c r="K58" s="61">
        <v>0.01</v>
      </c>
      <c r="L58" s="61">
        <v>0.01</v>
      </c>
      <c r="M58" s="61"/>
      <c r="N58" s="61">
        <v>0.01</v>
      </c>
      <c r="O58" s="61">
        <v>0.76</v>
      </c>
      <c r="P58" s="61">
        <v>0.01</v>
      </c>
      <c r="Q58" s="61">
        <v>0.99</v>
      </c>
      <c r="R58" s="61">
        <v>0.05</v>
      </c>
      <c r="S58" s="61"/>
      <c r="T58" s="61"/>
      <c r="U58" s="61"/>
      <c r="V58" s="61"/>
      <c r="W58" s="61">
        <v>0.38</v>
      </c>
      <c r="X58" s="61">
        <v>0.07</v>
      </c>
    </row>
    <row r="59" ht="11.25" customHeight="1">
      <c r="A59" s="1">
        <f t="shared" ref="A59:A60" si="4">A58+1</f>
        <v>64</v>
      </c>
      <c r="B59" s="59" t="s">
        <v>110</v>
      </c>
      <c r="C59" s="60">
        <v>0.1</v>
      </c>
      <c r="D59" s="60">
        <v>0.2</v>
      </c>
      <c r="E59" s="60">
        <v>0.2</v>
      </c>
      <c r="F59" s="61"/>
      <c r="G59" s="61" t="s">
        <v>45</v>
      </c>
      <c r="H59" s="61">
        <v>0.12</v>
      </c>
      <c r="I59" s="61">
        <v>0.02</v>
      </c>
      <c r="J59" s="61" t="s">
        <v>45</v>
      </c>
      <c r="K59" s="61"/>
      <c r="L59" s="61"/>
      <c r="M59" s="61"/>
      <c r="N59" s="61" t="s">
        <v>45</v>
      </c>
      <c r="O59" s="61">
        <v>0.22</v>
      </c>
      <c r="P59" s="61" t="s">
        <v>45</v>
      </c>
      <c r="Q59" s="61">
        <v>0.15</v>
      </c>
      <c r="R59" s="61">
        <v>0.08</v>
      </c>
      <c r="S59" s="61"/>
      <c r="T59" s="61"/>
      <c r="U59" s="61"/>
      <c r="V59" s="61"/>
      <c r="W59" s="61"/>
      <c r="X59" s="61"/>
    </row>
    <row r="60" ht="11.25" customHeight="1">
      <c r="A60" s="1">
        <f t="shared" si="4"/>
        <v>65</v>
      </c>
      <c r="B60" s="59" t="s">
        <v>111</v>
      </c>
      <c r="C60" s="60">
        <v>0.12033333333333333</v>
      </c>
      <c r="D60" s="60">
        <v>0.082</v>
      </c>
      <c r="E60" s="60">
        <v>0.048666666666666664</v>
      </c>
      <c r="F60" s="61"/>
      <c r="G60" s="61"/>
      <c r="H60" s="61">
        <v>0.109</v>
      </c>
      <c r="I60" s="61">
        <v>0.011333333333333334</v>
      </c>
      <c r="J60" s="61"/>
      <c r="K60" s="61"/>
      <c r="L60" s="61"/>
      <c r="M60" s="61"/>
      <c r="N60" s="61"/>
      <c r="O60" s="61">
        <v>0.082</v>
      </c>
      <c r="P60" s="61"/>
      <c r="Q60" s="61">
        <v>0.035</v>
      </c>
      <c r="R60" s="61">
        <v>0.013666666666666667</v>
      </c>
      <c r="S60" s="61"/>
      <c r="T60" s="61"/>
      <c r="U60" s="61"/>
      <c r="V60" s="61"/>
      <c r="W60" s="61"/>
      <c r="X60" s="61"/>
    </row>
    <row r="61" ht="11.25" customHeight="1">
      <c r="A61" s="58">
        <v>68.0</v>
      </c>
      <c r="B61" s="69" t="s">
        <v>114</v>
      </c>
      <c r="C61" s="63">
        <v>0.12000000000000001</v>
      </c>
      <c r="D61" s="63">
        <v>0.19133333333333336</v>
      </c>
      <c r="E61" s="63">
        <v>0.44699999999999995</v>
      </c>
      <c r="F61" s="65"/>
      <c r="G61" s="65"/>
      <c r="H61" s="64">
        <v>0.09166666666666667</v>
      </c>
      <c r="I61" s="64">
        <v>0.028333333333333335</v>
      </c>
      <c r="J61" s="64" t="s">
        <v>45</v>
      </c>
      <c r="K61" s="64" t="s">
        <v>45</v>
      </c>
      <c r="L61" s="65"/>
      <c r="M61" s="65"/>
      <c r="N61" s="65"/>
      <c r="O61" s="65">
        <v>0.19133333333333336</v>
      </c>
      <c r="P61" s="65"/>
      <c r="Q61" s="64">
        <v>0.39799999999999996</v>
      </c>
      <c r="R61" s="64">
        <v>0.048999999999999995</v>
      </c>
      <c r="S61" s="65"/>
      <c r="T61" s="65"/>
      <c r="U61" s="65"/>
      <c r="V61" s="65"/>
      <c r="W61" s="65"/>
      <c r="X61" s="65"/>
    </row>
    <row r="62" ht="11.25" customHeight="1">
      <c r="A62" s="58">
        <v>70.0</v>
      </c>
      <c r="B62" s="59" t="s">
        <v>116</v>
      </c>
      <c r="C62" s="60">
        <v>0.1</v>
      </c>
      <c r="D62" s="60" t="s">
        <v>45</v>
      </c>
      <c r="E62" s="60">
        <v>0.1</v>
      </c>
      <c r="F62" s="61"/>
      <c r="G62" s="61"/>
      <c r="H62" s="61">
        <v>0.05</v>
      </c>
      <c r="I62" s="61" t="s">
        <v>45</v>
      </c>
      <c r="J62" s="61" t="s">
        <v>45</v>
      </c>
      <c r="K62" s="61" t="s">
        <v>45</v>
      </c>
      <c r="L62" s="61" t="s">
        <v>45</v>
      </c>
      <c r="M62" s="61"/>
      <c r="N62" s="61"/>
      <c r="O62" s="61" t="s">
        <v>45</v>
      </c>
      <c r="P62" s="61"/>
      <c r="Q62" s="61">
        <v>0.03</v>
      </c>
      <c r="R62" s="61">
        <v>0.03</v>
      </c>
      <c r="S62" s="61"/>
      <c r="T62" s="61"/>
      <c r="U62" s="61"/>
      <c r="V62" s="61"/>
      <c r="W62" s="61"/>
      <c r="X62" s="61"/>
    </row>
    <row r="63" ht="11.25" customHeight="1">
      <c r="A63" s="58">
        <v>72.0</v>
      </c>
      <c r="B63" s="69" t="s">
        <v>118</v>
      </c>
      <c r="C63" s="63">
        <v>0.13333333333333333</v>
      </c>
      <c r="D63" s="63">
        <v>0.18066666666666667</v>
      </c>
      <c r="E63" s="63">
        <v>0.46066666666666667</v>
      </c>
      <c r="F63" s="65"/>
      <c r="G63" s="65"/>
      <c r="H63" s="64">
        <v>0.10466666666666667</v>
      </c>
      <c r="I63" s="64">
        <v>0.028666666666666663</v>
      </c>
      <c r="J63" s="64" t="s">
        <v>45</v>
      </c>
      <c r="K63" s="64" t="s">
        <v>45</v>
      </c>
      <c r="L63" s="64" t="s">
        <v>45</v>
      </c>
      <c r="M63" s="65"/>
      <c r="N63" s="65"/>
      <c r="O63" s="65">
        <v>0.18066666666666667</v>
      </c>
      <c r="P63" s="65"/>
      <c r="Q63" s="64">
        <v>0.397</v>
      </c>
      <c r="R63" s="64">
        <v>0.06366666666666666</v>
      </c>
      <c r="S63" s="65"/>
      <c r="T63" s="65"/>
      <c r="U63" s="65"/>
      <c r="V63" s="65"/>
      <c r="W63" s="65"/>
      <c r="X63" s="65"/>
    </row>
    <row r="64" ht="11.25" customHeight="1">
      <c r="A64" s="58">
        <v>81.0</v>
      </c>
      <c r="B64" s="59" t="s">
        <v>127</v>
      </c>
      <c r="C64" s="60">
        <v>0.1</v>
      </c>
      <c r="D64" s="60" t="s">
        <v>45</v>
      </c>
      <c r="E64" s="60">
        <v>0.2</v>
      </c>
      <c r="F64" s="61" t="s">
        <v>45</v>
      </c>
      <c r="G64" s="61" t="s">
        <v>45</v>
      </c>
      <c r="H64" s="61">
        <v>0.11</v>
      </c>
      <c r="I64" s="61">
        <v>0.02</v>
      </c>
      <c r="J64" s="61" t="s">
        <v>45</v>
      </c>
      <c r="K64" s="61" t="s">
        <v>45</v>
      </c>
      <c r="L64" s="61" t="s">
        <v>45</v>
      </c>
      <c r="M64" s="61"/>
      <c r="N64" s="61">
        <v>0.01</v>
      </c>
      <c r="O64" s="61">
        <v>0.01</v>
      </c>
      <c r="P64" s="61"/>
      <c r="Q64" s="61">
        <v>0.04</v>
      </c>
      <c r="R64" s="61">
        <v>0.16</v>
      </c>
      <c r="S64" s="61"/>
      <c r="T64" s="61"/>
      <c r="U64" s="61"/>
      <c r="V64" s="61"/>
      <c r="W64" s="61"/>
      <c r="X64" s="61"/>
    </row>
    <row r="65" ht="11.25" customHeight="1">
      <c r="A65" s="58">
        <v>85.0</v>
      </c>
      <c r="B65" s="59" t="s">
        <v>131</v>
      </c>
      <c r="C65" s="60">
        <v>0.8</v>
      </c>
      <c r="D65" s="60">
        <v>1.1</v>
      </c>
      <c r="E65" s="60">
        <v>2.6</v>
      </c>
      <c r="F65" s="61"/>
      <c r="G65" s="61"/>
      <c r="H65" s="61">
        <v>0.53</v>
      </c>
      <c r="I65" s="61">
        <v>0.19</v>
      </c>
      <c r="J65" s="61">
        <v>0.02</v>
      </c>
      <c r="K65" s="61">
        <v>0.02</v>
      </c>
      <c r="L65" s="68" t="s">
        <v>45</v>
      </c>
      <c r="M65" s="61"/>
      <c r="N65" s="68" t="s">
        <v>45</v>
      </c>
      <c r="O65" s="61">
        <v>1.11</v>
      </c>
      <c r="P65" s="61">
        <v>0.03</v>
      </c>
      <c r="Q65" s="61">
        <v>2.3</v>
      </c>
      <c r="R65" s="61">
        <v>0.35</v>
      </c>
      <c r="S65" s="61"/>
      <c r="T65" s="61"/>
      <c r="U65" s="61"/>
      <c r="V65" s="61"/>
      <c r="W65" s="61"/>
      <c r="X65" s="61">
        <v>0.04</v>
      </c>
    </row>
    <row r="66" ht="11.25" customHeight="1">
      <c r="A66" s="58">
        <v>90.0</v>
      </c>
      <c r="B66" s="59" t="s">
        <v>136</v>
      </c>
      <c r="C66" s="60">
        <v>12.9</v>
      </c>
      <c r="D66" s="60">
        <v>11.9</v>
      </c>
      <c r="E66" s="60">
        <v>4.0</v>
      </c>
      <c r="F66" s="61">
        <v>0.1</v>
      </c>
      <c r="G66" s="61">
        <v>0.25</v>
      </c>
      <c r="H66" s="61">
        <v>10.98</v>
      </c>
      <c r="I66" s="61">
        <v>1.3</v>
      </c>
      <c r="J66" s="61">
        <v>0.11</v>
      </c>
      <c r="K66" s="61">
        <v>0.02</v>
      </c>
      <c r="L66" s="61">
        <v>0.02</v>
      </c>
      <c r="M66" s="61"/>
      <c r="N66" s="61">
        <v>0.04</v>
      </c>
      <c r="O66" s="61">
        <v>11.83</v>
      </c>
      <c r="P66" s="61">
        <v>0.05</v>
      </c>
      <c r="Q66" s="61">
        <v>3.85</v>
      </c>
      <c r="R66" s="61">
        <v>0.09</v>
      </c>
      <c r="S66" s="61"/>
      <c r="T66" s="61"/>
      <c r="U66" s="61"/>
      <c r="V66" s="61"/>
      <c r="W66" s="61">
        <v>0.02</v>
      </c>
      <c r="X66" s="61">
        <v>0.09</v>
      </c>
    </row>
    <row r="67" ht="11.25" customHeight="1">
      <c r="A67" s="58">
        <v>93.0</v>
      </c>
      <c r="B67" s="59" t="s">
        <v>139</v>
      </c>
      <c r="C67" s="60">
        <v>2.1</v>
      </c>
      <c r="D67" s="60">
        <v>3.4</v>
      </c>
      <c r="E67" s="60">
        <v>6.6</v>
      </c>
      <c r="F67" s="61"/>
      <c r="G67" s="61">
        <v>0.01</v>
      </c>
      <c r="H67" s="61">
        <v>1.41</v>
      </c>
      <c r="I67" s="61">
        <v>0.52</v>
      </c>
      <c r="J67" s="61">
        <v>0.05</v>
      </c>
      <c r="K67" s="61">
        <v>0.06</v>
      </c>
      <c r="L67" s="61">
        <v>0.01</v>
      </c>
      <c r="M67" s="61"/>
      <c r="N67" s="61">
        <v>0.01</v>
      </c>
      <c r="O67" s="61">
        <v>3.31</v>
      </c>
      <c r="P67" s="61">
        <v>0.06</v>
      </c>
      <c r="Q67" s="61">
        <v>6.29</v>
      </c>
      <c r="R67" s="61">
        <v>0.3</v>
      </c>
      <c r="S67" s="61"/>
      <c r="T67" s="61"/>
      <c r="U67" s="61"/>
      <c r="V67" s="61"/>
      <c r="W67" s="61"/>
      <c r="X67" s="61">
        <v>0.07</v>
      </c>
    </row>
    <row r="68" ht="11.25" customHeight="1">
      <c r="A68" s="1">
        <f>A67+1</f>
        <v>94</v>
      </c>
      <c r="B68" s="59" t="s">
        <v>140</v>
      </c>
      <c r="C68" s="60">
        <v>0.3</v>
      </c>
      <c r="D68" s="60">
        <v>0.2</v>
      </c>
      <c r="E68" s="60">
        <v>0.4</v>
      </c>
      <c r="F68" s="61">
        <v>0.02</v>
      </c>
      <c r="G68" s="61">
        <v>0.01</v>
      </c>
      <c r="H68" s="61">
        <v>0.19</v>
      </c>
      <c r="I68" s="61">
        <v>0.07</v>
      </c>
      <c r="J68" s="61" t="s">
        <v>45</v>
      </c>
      <c r="K68" s="61" t="s">
        <v>45</v>
      </c>
      <c r="L68" s="61"/>
      <c r="M68" s="61"/>
      <c r="N68" s="61"/>
      <c r="O68" s="61">
        <v>0.2</v>
      </c>
      <c r="P68" s="61"/>
      <c r="Q68" s="61">
        <v>0.33</v>
      </c>
      <c r="R68" s="61">
        <v>0.03</v>
      </c>
      <c r="S68" s="61"/>
      <c r="T68" s="61"/>
      <c r="U68" s="61"/>
      <c r="V68" s="61"/>
      <c r="W68" s="61"/>
      <c r="X68" s="61"/>
    </row>
    <row r="69" ht="11.25" customHeight="1">
      <c r="A69" s="58">
        <v>99.0</v>
      </c>
      <c r="B69" s="59" t="s">
        <v>145</v>
      </c>
      <c r="C69" s="60">
        <v>2.4</v>
      </c>
      <c r="D69" s="60">
        <v>4.3</v>
      </c>
      <c r="E69" s="60">
        <v>0.6</v>
      </c>
      <c r="F69" s="61"/>
      <c r="G69" s="61">
        <v>0.03</v>
      </c>
      <c r="H69" s="61">
        <v>1.48</v>
      </c>
      <c r="I69" s="61">
        <v>0.8</v>
      </c>
      <c r="J69" s="61">
        <v>0.05</v>
      </c>
      <c r="K69" s="61">
        <v>0.05</v>
      </c>
      <c r="L69" s="61">
        <v>0.02</v>
      </c>
      <c r="M69" s="61"/>
      <c r="N69" s="61" t="s">
        <v>54</v>
      </c>
      <c r="O69" s="61">
        <v>4.25</v>
      </c>
      <c r="P69" s="61">
        <v>0.01</v>
      </c>
      <c r="Q69" s="61">
        <v>0.56</v>
      </c>
      <c r="R69" s="61"/>
      <c r="S69" s="61"/>
      <c r="T69" s="61"/>
      <c r="U69" s="61"/>
      <c r="V69" s="61"/>
      <c r="W69" s="61">
        <v>4.05</v>
      </c>
      <c r="X69" s="61">
        <v>0.4</v>
      </c>
    </row>
    <row r="70" ht="11.25" customHeight="1">
      <c r="A70" s="1">
        <f t="shared" ref="A70:A71" si="5">A69+1</f>
        <v>100</v>
      </c>
      <c r="B70" s="59" t="s">
        <v>146</v>
      </c>
      <c r="C70" s="60">
        <v>0.1</v>
      </c>
      <c r="D70" s="60" t="s">
        <v>45</v>
      </c>
      <c r="E70" s="60">
        <v>0.2</v>
      </c>
      <c r="F70" s="61"/>
      <c r="G70" s="61" t="s">
        <v>45</v>
      </c>
      <c r="H70" s="61">
        <v>0.08</v>
      </c>
      <c r="I70" s="61">
        <v>0.01</v>
      </c>
      <c r="J70" s="61" t="s">
        <v>45</v>
      </c>
      <c r="K70" s="61" t="s">
        <v>45</v>
      </c>
      <c r="L70" s="61" t="s">
        <v>45</v>
      </c>
      <c r="M70" s="61" t="s">
        <v>45</v>
      </c>
      <c r="N70" s="61">
        <v>0.01</v>
      </c>
      <c r="O70" s="61">
        <v>0.02</v>
      </c>
      <c r="P70" s="61"/>
      <c r="Q70" s="61">
        <v>0.06</v>
      </c>
      <c r="R70" s="61">
        <v>0.1</v>
      </c>
      <c r="S70" s="61"/>
      <c r="T70" s="61"/>
      <c r="U70" s="61"/>
      <c r="V70" s="61"/>
      <c r="W70" s="61"/>
      <c r="X70" s="61" t="s">
        <v>45</v>
      </c>
    </row>
    <row r="71" ht="11.25" customHeight="1">
      <c r="A71" s="1">
        <f t="shared" si="5"/>
        <v>101</v>
      </c>
      <c r="B71" s="59" t="s">
        <v>147</v>
      </c>
      <c r="C71" s="60">
        <v>0.1366666666666667</v>
      </c>
      <c r="D71" s="60">
        <v>0.057666666666666665</v>
      </c>
      <c r="E71" s="60">
        <v>0.18600000000000003</v>
      </c>
      <c r="F71" s="61"/>
      <c r="G71" s="61"/>
      <c r="H71" s="61">
        <v>0.11766666666666666</v>
      </c>
      <c r="I71" s="61">
        <v>0.019</v>
      </c>
      <c r="J71" s="61" t="s">
        <v>45</v>
      </c>
      <c r="K71" s="61"/>
      <c r="L71" s="61" t="s">
        <v>45</v>
      </c>
      <c r="M71" s="61"/>
      <c r="N71" s="61">
        <v>0.021666666666666667</v>
      </c>
      <c r="O71" s="61">
        <v>0.036000000000000004</v>
      </c>
      <c r="P71" s="61"/>
      <c r="Q71" s="61">
        <v>0.06766666666666667</v>
      </c>
      <c r="R71" s="61">
        <v>0.11833333333333333</v>
      </c>
      <c r="S71" s="61"/>
      <c r="T71" s="61"/>
      <c r="U71" s="61"/>
      <c r="V71" s="61"/>
      <c r="W71" s="61"/>
      <c r="X71" s="61"/>
    </row>
    <row r="72" ht="11.25" customHeight="1">
      <c r="A72" s="58">
        <v>104.0</v>
      </c>
      <c r="B72" s="59" t="s">
        <v>150</v>
      </c>
      <c r="C72" s="60">
        <v>0.1</v>
      </c>
      <c r="D72" s="60" t="s">
        <v>45</v>
      </c>
      <c r="E72" s="60">
        <v>0.3</v>
      </c>
      <c r="F72" s="61" t="s">
        <v>45</v>
      </c>
      <c r="G72" s="61" t="s">
        <v>45</v>
      </c>
      <c r="H72" s="61">
        <v>0.13</v>
      </c>
      <c r="I72" s="61">
        <v>0.01</v>
      </c>
      <c r="J72" s="61"/>
      <c r="K72" s="61" t="s">
        <v>45</v>
      </c>
      <c r="L72" s="61" t="s">
        <v>45</v>
      </c>
      <c r="M72" s="61"/>
      <c r="N72" s="61">
        <v>0.02</v>
      </c>
      <c r="O72" s="61">
        <v>0.03</v>
      </c>
      <c r="P72" s="61"/>
      <c r="Q72" s="61">
        <v>0.09</v>
      </c>
      <c r="R72" s="61">
        <v>0.17</v>
      </c>
      <c r="S72" s="61"/>
      <c r="T72" s="61"/>
      <c r="U72" s="61"/>
      <c r="V72" s="61"/>
      <c r="W72" s="61"/>
      <c r="X72" s="61"/>
    </row>
    <row r="73" ht="11.25" customHeight="1">
      <c r="A73" s="1">
        <f t="shared" ref="A73:A74" si="6">A72+1</f>
        <v>105</v>
      </c>
      <c r="B73" s="59" t="s">
        <v>151</v>
      </c>
      <c r="C73" s="60">
        <v>0.1</v>
      </c>
      <c r="D73" s="60" t="s">
        <v>45</v>
      </c>
      <c r="E73" s="60">
        <v>0.1</v>
      </c>
      <c r="F73" s="61" t="s">
        <v>45</v>
      </c>
      <c r="G73" s="61"/>
      <c r="H73" s="61">
        <v>0.06</v>
      </c>
      <c r="I73" s="61" t="s">
        <v>45</v>
      </c>
      <c r="J73" s="61" t="s">
        <v>45</v>
      </c>
      <c r="K73" s="61" t="s">
        <v>45</v>
      </c>
      <c r="L73" s="61" t="s">
        <v>45</v>
      </c>
      <c r="M73" s="61"/>
      <c r="N73" s="61" t="s">
        <v>45</v>
      </c>
      <c r="O73" s="61" t="s">
        <v>45</v>
      </c>
      <c r="P73" s="61"/>
      <c r="Q73" s="61">
        <v>0.04</v>
      </c>
      <c r="R73" s="61">
        <v>0.1</v>
      </c>
      <c r="S73" s="61"/>
      <c r="T73" s="61"/>
      <c r="U73" s="61"/>
      <c r="V73" s="61"/>
      <c r="W73" s="61"/>
      <c r="X73" s="61"/>
    </row>
    <row r="74" ht="11.25" customHeight="1">
      <c r="A74" s="1">
        <f t="shared" si="6"/>
        <v>106</v>
      </c>
      <c r="B74" s="70" t="s">
        <v>152</v>
      </c>
      <c r="C74" s="63">
        <v>0.7100000000000001</v>
      </c>
      <c r="D74" s="63">
        <v>1.07</v>
      </c>
      <c r="E74" s="63">
        <v>2.976666666666666</v>
      </c>
      <c r="F74" s="65"/>
      <c r="G74" s="65"/>
      <c r="H74" s="64">
        <v>0.51</v>
      </c>
      <c r="I74" s="64">
        <v>0.15</v>
      </c>
      <c r="J74" s="64">
        <v>0.02</v>
      </c>
      <c r="K74" s="64">
        <v>0.02</v>
      </c>
      <c r="L74" s="64">
        <v>0.01</v>
      </c>
      <c r="M74" s="65"/>
      <c r="N74" s="64">
        <v>0.013333333333333334</v>
      </c>
      <c r="O74" s="65">
        <v>1.0366666666666666</v>
      </c>
      <c r="P74" s="64">
        <v>0.02</v>
      </c>
      <c r="Q74" s="64">
        <v>2.483333333333333</v>
      </c>
      <c r="R74" s="64">
        <v>0.48333333333333334</v>
      </c>
      <c r="S74" s="65"/>
      <c r="T74" s="65"/>
      <c r="U74" s="65"/>
      <c r="V74" s="65"/>
      <c r="W74" s="65"/>
      <c r="X74" s="64">
        <v>0.01</v>
      </c>
    </row>
    <row r="75" ht="11.25" customHeight="1">
      <c r="A75" s="58">
        <v>109.0</v>
      </c>
      <c r="B75" s="59" t="s">
        <v>155</v>
      </c>
      <c r="C75" s="60" t="s">
        <v>45</v>
      </c>
      <c r="D75" s="60" t="s">
        <v>45</v>
      </c>
      <c r="E75" s="60">
        <v>0.1</v>
      </c>
      <c r="F75" s="61"/>
      <c r="G75" s="61"/>
      <c r="H75" s="61">
        <v>0.03</v>
      </c>
      <c r="I75" s="61" t="s">
        <v>45</v>
      </c>
      <c r="J75" s="61"/>
      <c r="K75" s="61"/>
      <c r="L75" s="61"/>
      <c r="M75" s="61"/>
      <c r="N75" s="61" t="s">
        <v>54</v>
      </c>
      <c r="O75" s="61" t="s">
        <v>45</v>
      </c>
      <c r="P75" s="61"/>
      <c r="Q75" s="61">
        <v>0.12</v>
      </c>
      <c r="R75" s="61" t="s">
        <v>45</v>
      </c>
      <c r="S75" s="61"/>
      <c r="T75" s="61"/>
      <c r="U75" s="61"/>
      <c r="V75" s="61"/>
      <c r="W75" s="61"/>
      <c r="X75" s="61"/>
    </row>
    <row r="76" ht="11.25" customHeight="1">
      <c r="A76" s="58">
        <v>115.0</v>
      </c>
      <c r="B76" s="59" t="s">
        <v>161</v>
      </c>
      <c r="C76" s="60">
        <v>0.12</v>
      </c>
      <c r="D76" s="60" t="s">
        <v>45</v>
      </c>
      <c r="E76" s="60">
        <v>0.12866666666666668</v>
      </c>
      <c r="F76" s="61"/>
      <c r="G76" s="61"/>
      <c r="H76" s="61">
        <v>0.09866666666666668</v>
      </c>
      <c r="I76" s="61">
        <v>0.021333333333333333</v>
      </c>
      <c r="J76" s="61"/>
      <c r="K76" s="61"/>
      <c r="L76" s="61"/>
      <c r="M76" s="61"/>
      <c r="N76" s="61">
        <v>0.02</v>
      </c>
      <c r="O76" s="61">
        <v>0.018666666666666665</v>
      </c>
      <c r="P76" s="61"/>
      <c r="Q76" s="61">
        <v>0.05266666666666667</v>
      </c>
      <c r="R76" s="61">
        <v>0.07600000000000001</v>
      </c>
      <c r="S76" s="61"/>
      <c r="T76" s="61"/>
      <c r="U76" s="61"/>
      <c r="V76" s="61"/>
      <c r="W76" s="61"/>
      <c r="X76" s="61"/>
    </row>
    <row r="77" ht="11.25" customHeight="1">
      <c r="A77" s="1">
        <f>A76+1</f>
        <v>116</v>
      </c>
      <c r="B77" s="59" t="s">
        <v>162</v>
      </c>
      <c r="C77" s="60">
        <v>1.0</v>
      </c>
      <c r="D77" s="60">
        <v>1.6</v>
      </c>
      <c r="E77" s="60">
        <v>3.6</v>
      </c>
      <c r="F77" s="61"/>
      <c r="G77" s="61"/>
      <c r="H77" s="61">
        <v>0.7</v>
      </c>
      <c r="I77" s="61">
        <v>0.25</v>
      </c>
      <c r="J77" s="61">
        <v>0.03</v>
      </c>
      <c r="K77" s="61">
        <v>0.03</v>
      </c>
      <c r="L77" s="61">
        <v>0.01</v>
      </c>
      <c r="M77" s="61"/>
      <c r="N77" s="61"/>
      <c r="O77" s="61">
        <v>1.52</v>
      </c>
      <c r="P77" s="61">
        <v>0.04</v>
      </c>
      <c r="Q77" s="61">
        <v>3.16</v>
      </c>
      <c r="R77" s="61">
        <v>0.38</v>
      </c>
      <c r="S77" s="61"/>
      <c r="T77" s="61"/>
      <c r="U77" s="61"/>
      <c r="V77" s="61"/>
      <c r="W77" s="61"/>
      <c r="X77" s="61"/>
    </row>
    <row r="78" ht="11.25" customHeight="1">
      <c r="A78" s="58">
        <v>118.0</v>
      </c>
      <c r="B78" s="59" t="s">
        <v>164</v>
      </c>
      <c r="C78" s="60">
        <v>0.1</v>
      </c>
      <c r="D78" s="60" t="s">
        <v>45</v>
      </c>
      <c r="E78" s="60">
        <v>0.1</v>
      </c>
      <c r="F78" s="61"/>
      <c r="G78" s="61"/>
      <c r="H78" s="61">
        <v>0.06</v>
      </c>
      <c r="I78" s="61" t="s">
        <v>45</v>
      </c>
      <c r="J78" s="61" t="s">
        <v>45</v>
      </c>
      <c r="K78" s="61"/>
      <c r="L78" s="61"/>
      <c r="M78" s="61"/>
      <c r="N78" s="61" t="s">
        <v>45</v>
      </c>
      <c r="O78" s="61">
        <v>0.02</v>
      </c>
      <c r="P78" s="61"/>
      <c r="Q78" s="61">
        <v>0.06</v>
      </c>
      <c r="R78" s="61">
        <v>0.06</v>
      </c>
      <c r="S78" s="61"/>
      <c r="T78" s="61"/>
      <c r="U78" s="61"/>
      <c r="V78" s="61"/>
      <c r="W78" s="61"/>
      <c r="X78" s="61"/>
    </row>
    <row r="79" ht="11.25" customHeight="1">
      <c r="A79" s="58">
        <v>120.0</v>
      </c>
      <c r="B79" s="59" t="s">
        <v>166</v>
      </c>
      <c r="C79" s="60">
        <v>0.9</v>
      </c>
      <c r="D79" s="60">
        <v>1.3</v>
      </c>
      <c r="E79" s="60">
        <v>2.9</v>
      </c>
      <c r="F79" s="61"/>
      <c r="G79" s="61"/>
      <c r="H79" s="61">
        <v>0.6</v>
      </c>
      <c r="I79" s="61">
        <v>0.22</v>
      </c>
      <c r="J79" s="61">
        <v>0.02</v>
      </c>
      <c r="K79" s="61">
        <v>0.03</v>
      </c>
      <c r="L79" s="61">
        <v>0.02</v>
      </c>
      <c r="M79" s="61"/>
      <c r="N79" s="61" t="s">
        <v>45</v>
      </c>
      <c r="O79" s="61">
        <v>1.27</v>
      </c>
      <c r="P79" s="61">
        <v>0.04</v>
      </c>
      <c r="Q79" s="61">
        <v>2.55</v>
      </c>
      <c r="R79" s="61">
        <v>0.38</v>
      </c>
      <c r="S79" s="61"/>
      <c r="T79" s="61"/>
      <c r="U79" s="61"/>
      <c r="V79" s="61"/>
      <c r="W79" s="61"/>
      <c r="X79" s="61">
        <v>0.04</v>
      </c>
    </row>
    <row r="80" ht="11.25" customHeight="1">
      <c r="A80" s="58">
        <v>121.0</v>
      </c>
      <c r="B80" s="59" t="s">
        <v>167</v>
      </c>
      <c r="C80" s="60">
        <v>0.1</v>
      </c>
      <c r="D80" s="60">
        <v>0.1</v>
      </c>
      <c r="E80" s="60" t="s">
        <v>45</v>
      </c>
      <c r="F80" s="61" t="s">
        <v>45</v>
      </c>
      <c r="G80" s="61" t="s">
        <v>45</v>
      </c>
      <c r="H80" s="61">
        <v>0.08</v>
      </c>
      <c r="I80" s="61">
        <v>0.02</v>
      </c>
      <c r="J80" s="61" t="s">
        <v>45</v>
      </c>
      <c r="K80" s="61" t="s">
        <v>45</v>
      </c>
      <c r="L80" s="61" t="s">
        <v>45</v>
      </c>
      <c r="M80" s="61" t="s">
        <v>45</v>
      </c>
      <c r="N80" s="61" t="s">
        <v>45</v>
      </c>
      <c r="O80" s="61">
        <v>0.08</v>
      </c>
      <c r="P80" s="61" t="s">
        <v>45</v>
      </c>
      <c r="Q80" s="61">
        <v>0.03</v>
      </c>
      <c r="R80" s="61">
        <v>0.01</v>
      </c>
      <c r="S80" s="61"/>
      <c r="T80" s="61"/>
      <c r="U80" s="61"/>
      <c r="V80" s="61"/>
      <c r="W80" s="61" t="s">
        <v>45</v>
      </c>
      <c r="X80" s="61">
        <v>0.1</v>
      </c>
    </row>
    <row r="81" ht="11.25" customHeight="1">
      <c r="A81" s="1">
        <f t="shared" ref="A81:A82" si="7">A80+1</f>
        <v>122</v>
      </c>
      <c r="B81" s="59" t="s">
        <v>168</v>
      </c>
      <c r="C81" s="60">
        <v>0.1</v>
      </c>
      <c r="D81" s="60">
        <v>0.1</v>
      </c>
      <c r="E81" s="60" t="s">
        <v>45</v>
      </c>
      <c r="F81" s="61" t="s">
        <v>45</v>
      </c>
      <c r="G81" s="61">
        <v>0.03</v>
      </c>
      <c r="H81" s="61">
        <v>0.09</v>
      </c>
      <c r="I81" s="61">
        <v>0.01</v>
      </c>
      <c r="J81" s="61"/>
      <c r="K81" s="61"/>
      <c r="L81" s="61"/>
      <c r="M81" s="61"/>
      <c r="N81" s="61"/>
      <c r="O81" s="61">
        <v>0.08</v>
      </c>
      <c r="P81" s="61"/>
      <c r="Q81" s="61">
        <v>0.03</v>
      </c>
      <c r="R81" s="61">
        <v>0.01</v>
      </c>
      <c r="S81" s="61"/>
      <c r="T81" s="61"/>
      <c r="U81" s="61"/>
      <c r="V81" s="61"/>
      <c r="W81" s="61"/>
      <c r="X81" s="61"/>
    </row>
    <row r="82" ht="11.25" customHeight="1">
      <c r="A82" s="1">
        <f t="shared" si="7"/>
        <v>123</v>
      </c>
      <c r="B82" s="70" t="s">
        <v>169</v>
      </c>
      <c r="C82" s="63">
        <v>0.227</v>
      </c>
      <c r="D82" s="63">
        <v>0.18533333333333335</v>
      </c>
      <c r="E82" s="63" t="s">
        <v>45</v>
      </c>
      <c r="F82" s="64"/>
      <c r="G82" s="64"/>
      <c r="H82" s="64">
        <v>0.20366666666666666</v>
      </c>
      <c r="I82" s="64">
        <v>0.020666666666666667</v>
      </c>
      <c r="J82" s="64"/>
      <c r="K82" s="64"/>
      <c r="L82" s="64"/>
      <c r="M82" s="65"/>
      <c r="N82" s="64"/>
      <c r="O82" s="65">
        <v>0.18533333333333335</v>
      </c>
      <c r="P82" s="64"/>
      <c r="Q82" s="64">
        <v>0.036</v>
      </c>
      <c r="R82" s="65"/>
      <c r="S82" s="64"/>
      <c r="T82" s="64"/>
      <c r="U82" s="65"/>
      <c r="V82" s="64"/>
      <c r="W82" s="64"/>
      <c r="X82" s="65"/>
    </row>
    <row r="83" ht="11.25" customHeight="1">
      <c r="A83" s="58">
        <v>126.0</v>
      </c>
      <c r="B83" s="59" t="s">
        <v>172</v>
      </c>
      <c r="C83" s="60">
        <v>0.077</v>
      </c>
      <c r="D83" s="60" t="s">
        <v>45</v>
      </c>
      <c r="E83" s="60">
        <v>0.078</v>
      </c>
      <c r="F83" s="61"/>
      <c r="G83" s="61"/>
      <c r="H83" s="61">
        <v>0.077</v>
      </c>
      <c r="I83" s="61" t="s">
        <v>45</v>
      </c>
      <c r="J83" s="61" t="s">
        <v>45</v>
      </c>
      <c r="K83" s="61" t="s">
        <v>45</v>
      </c>
      <c r="L83" s="61" t="s">
        <v>45</v>
      </c>
      <c r="M83" s="61"/>
      <c r="N83" s="61"/>
      <c r="O83" s="61">
        <v>0.04466666666666667</v>
      </c>
      <c r="P83" s="61"/>
      <c r="Q83" s="61">
        <v>0.078</v>
      </c>
      <c r="R83" s="61" t="s">
        <v>45</v>
      </c>
      <c r="S83" s="61"/>
      <c r="T83" s="61"/>
      <c r="U83" s="61"/>
      <c r="V83" s="61"/>
      <c r="W83" s="61"/>
      <c r="X83" s="61"/>
    </row>
    <row r="84" ht="11.25" customHeight="1">
      <c r="A84" s="1">
        <f t="shared" ref="A84:A90" si="8">A83+1</f>
        <v>127</v>
      </c>
      <c r="B84" s="59" t="s">
        <v>173</v>
      </c>
      <c r="C84" s="60">
        <v>0.07466666666666667</v>
      </c>
      <c r="D84" s="60">
        <v>0.05066666666666667</v>
      </c>
      <c r="E84" s="60">
        <v>0.19933333333333336</v>
      </c>
      <c r="F84" s="61"/>
      <c r="G84" s="61"/>
      <c r="H84" s="61">
        <v>0.05366666666666667</v>
      </c>
      <c r="I84" s="61">
        <v>0.021</v>
      </c>
      <c r="J84" s="61" t="s">
        <v>45</v>
      </c>
      <c r="K84" s="61" t="s">
        <v>45</v>
      </c>
      <c r="L84" s="61" t="s">
        <v>45</v>
      </c>
      <c r="M84" s="61"/>
      <c r="N84" s="61" t="s">
        <v>45</v>
      </c>
      <c r="O84" s="61">
        <v>0.05066666666666667</v>
      </c>
      <c r="P84" s="61"/>
      <c r="Q84" s="61">
        <v>0.19933333333333336</v>
      </c>
      <c r="R84" s="61" t="s">
        <v>45</v>
      </c>
      <c r="S84" s="61"/>
      <c r="T84" s="61"/>
      <c r="U84" s="61"/>
      <c r="V84" s="61"/>
      <c r="W84" s="61"/>
      <c r="X84" s="61"/>
    </row>
    <row r="85" ht="11.25" customHeight="1">
      <c r="A85" s="1">
        <f t="shared" si="8"/>
        <v>128</v>
      </c>
      <c r="B85" s="59" t="s">
        <v>174</v>
      </c>
      <c r="C85" s="60">
        <v>0.5</v>
      </c>
      <c r="D85" s="60">
        <v>0.5</v>
      </c>
      <c r="E85" s="60">
        <v>2.1</v>
      </c>
      <c r="F85" s="61"/>
      <c r="G85" s="61"/>
      <c r="H85" s="61">
        <v>0.29</v>
      </c>
      <c r="I85" s="61">
        <v>0.13</v>
      </c>
      <c r="J85" s="61">
        <v>0.01</v>
      </c>
      <c r="K85" s="61">
        <v>0.01</v>
      </c>
      <c r="L85" s="61">
        <v>0.01</v>
      </c>
      <c r="M85" s="61"/>
      <c r="N85" s="61">
        <v>0.03</v>
      </c>
      <c r="O85" s="61">
        <v>0.48</v>
      </c>
      <c r="P85" s="61" t="s">
        <v>45</v>
      </c>
      <c r="Q85" s="61">
        <v>2.09</v>
      </c>
      <c r="R85" s="61">
        <v>0.03</v>
      </c>
      <c r="S85" s="61"/>
      <c r="T85" s="61"/>
      <c r="U85" s="61"/>
      <c r="V85" s="61"/>
      <c r="W85" s="61"/>
      <c r="X85" s="61"/>
    </row>
    <row r="86" ht="11.25" customHeight="1">
      <c r="A86" s="1">
        <f t="shared" si="8"/>
        <v>129</v>
      </c>
      <c r="B86" s="59" t="s">
        <v>175</v>
      </c>
      <c r="C86" s="60">
        <v>0.1</v>
      </c>
      <c r="D86" s="60">
        <v>0.1</v>
      </c>
      <c r="E86" s="60">
        <v>0.1</v>
      </c>
      <c r="F86" s="61"/>
      <c r="G86" s="61"/>
      <c r="H86" s="61">
        <v>0.07</v>
      </c>
      <c r="I86" s="61" t="s">
        <v>45</v>
      </c>
      <c r="J86" s="61"/>
      <c r="K86" s="61"/>
      <c r="L86" s="61"/>
      <c r="M86" s="61"/>
      <c r="N86" s="61"/>
      <c r="O86" s="61">
        <v>0.1</v>
      </c>
      <c r="P86" s="61"/>
      <c r="Q86" s="61">
        <v>0.05</v>
      </c>
      <c r="R86" s="61">
        <v>0.01</v>
      </c>
      <c r="S86" s="61"/>
      <c r="T86" s="61"/>
      <c r="U86" s="61"/>
      <c r="V86" s="61"/>
      <c r="W86" s="61"/>
      <c r="X86" s="61"/>
    </row>
    <row r="87" ht="11.25" customHeight="1">
      <c r="A87" s="1">
        <f t="shared" si="8"/>
        <v>130</v>
      </c>
      <c r="B87" s="59" t="s">
        <v>176</v>
      </c>
      <c r="C87" s="60">
        <v>0.062</v>
      </c>
      <c r="D87" s="60">
        <v>0.12233333333333334</v>
      </c>
      <c r="E87" s="60" t="s">
        <v>45</v>
      </c>
      <c r="F87" s="61"/>
      <c r="G87" s="61"/>
      <c r="H87" s="61">
        <v>0.062</v>
      </c>
      <c r="I87" s="61" t="s">
        <v>45</v>
      </c>
      <c r="J87" s="61" t="s">
        <v>45</v>
      </c>
      <c r="K87" s="61" t="s">
        <v>45</v>
      </c>
      <c r="L87" s="61" t="s">
        <v>45</v>
      </c>
      <c r="M87" s="61"/>
      <c r="N87" s="61" t="s">
        <v>45</v>
      </c>
      <c r="O87" s="61">
        <v>0.12233333333333334</v>
      </c>
      <c r="P87" s="61" t="s">
        <v>45</v>
      </c>
      <c r="Q87" s="61">
        <v>0.04</v>
      </c>
      <c r="R87" s="61" t="s">
        <v>45</v>
      </c>
      <c r="S87" s="61"/>
      <c r="T87" s="61"/>
      <c r="U87" s="61"/>
      <c r="V87" s="61"/>
      <c r="W87" s="61" t="s">
        <v>45</v>
      </c>
      <c r="X87" s="61"/>
    </row>
    <row r="88" ht="11.25" customHeight="1">
      <c r="A88" s="1">
        <f t="shared" si="8"/>
        <v>131</v>
      </c>
      <c r="B88" s="59" t="s">
        <v>177</v>
      </c>
      <c r="C88" s="60">
        <v>1.9</v>
      </c>
      <c r="D88" s="60">
        <v>2.4</v>
      </c>
      <c r="E88" s="60">
        <v>2.5</v>
      </c>
      <c r="F88" s="61" t="s">
        <v>45</v>
      </c>
      <c r="G88" s="61">
        <v>0.03</v>
      </c>
      <c r="H88" s="61">
        <v>1.26</v>
      </c>
      <c r="I88" s="61">
        <v>0.54</v>
      </c>
      <c r="J88" s="61">
        <v>0.03</v>
      </c>
      <c r="K88" s="61">
        <v>0.02</v>
      </c>
      <c r="L88" s="61">
        <v>0.01</v>
      </c>
      <c r="M88" s="61"/>
      <c r="N88" s="61">
        <v>0.04</v>
      </c>
      <c r="O88" s="61">
        <v>2.38</v>
      </c>
      <c r="P88" s="61">
        <v>0.02</v>
      </c>
      <c r="Q88" s="61">
        <v>2.29</v>
      </c>
      <c r="R88" s="61">
        <v>0.19</v>
      </c>
      <c r="S88" s="61"/>
      <c r="T88" s="61"/>
      <c r="U88" s="61"/>
      <c r="V88" s="61"/>
      <c r="W88" s="61">
        <v>0.49</v>
      </c>
      <c r="X88" s="61">
        <v>0.14</v>
      </c>
    </row>
    <row r="89" ht="11.25" customHeight="1">
      <c r="A89" s="1">
        <f t="shared" si="8"/>
        <v>132</v>
      </c>
      <c r="B89" s="62" t="s">
        <v>178</v>
      </c>
      <c r="C89" s="63">
        <v>1.6961</v>
      </c>
      <c r="D89" s="63">
        <v>2.7716666666666665</v>
      </c>
      <c r="E89" s="63">
        <v>6.182333333333334</v>
      </c>
      <c r="F89" s="65"/>
      <c r="G89" s="65"/>
      <c r="H89" s="64">
        <v>1.195</v>
      </c>
      <c r="I89" s="64">
        <v>0.38166666666666665</v>
      </c>
      <c r="J89" s="64">
        <v>0.03233333333333333</v>
      </c>
      <c r="K89" s="64">
        <v>0.054766666666666665</v>
      </c>
      <c r="L89" s="64">
        <v>0.021333333333333333</v>
      </c>
      <c r="M89" s="65"/>
      <c r="N89" s="65"/>
      <c r="O89" s="65">
        <v>2.7253333333333334</v>
      </c>
      <c r="P89" s="64">
        <v>0.04633333333333333</v>
      </c>
      <c r="Q89" s="64">
        <v>5.5760000000000005</v>
      </c>
      <c r="R89" s="64">
        <v>0.574</v>
      </c>
      <c r="S89" s="65"/>
      <c r="T89" s="65"/>
      <c r="U89" s="65"/>
      <c r="V89" s="65"/>
      <c r="W89" s="65"/>
      <c r="X89" s="64">
        <v>0.042666666666666665</v>
      </c>
    </row>
    <row r="90" ht="11.25" customHeight="1">
      <c r="A90" s="1">
        <f t="shared" si="8"/>
        <v>133</v>
      </c>
      <c r="B90" s="59" t="s">
        <v>179</v>
      </c>
      <c r="C90" s="60">
        <v>0.12933333333333333</v>
      </c>
      <c r="D90" s="60" t="s">
        <v>45</v>
      </c>
      <c r="E90" s="60">
        <v>0.26566666666666666</v>
      </c>
      <c r="F90" s="61"/>
      <c r="G90" s="61"/>
      <c r="H90" s="61">
        <v>0.11233333333333333</v>
      </c>
      <c r="I90" s="61">
        <v>0.017</v>
      </c>
      <c r="J90" s="61" t="s">
        <v>45</v>
      </c>
      <c r="K90" s="61"/>
      <c r="L90" s="61"/>
      <c r="M90" s="61"/>
      <c r="N90" s="61">
        <v>0.018333333333333337</v>
      </c>
      <c r="O90" s="61">
        <v>0.013</v>
      </c>
      <c r="P90" s="61"/>
      <c r="Q90" s="61">
        <v>0.052</v>
      </c>
      <c r="R90" s="61">
        <v>0.21366666666666667</v>
      </c>
      <c r="S90" s="61"/>
      <c r="T90" s="61"/>
      <c r="U90" s="61"/>
      <c r="V90" s="61"/>
      <c r="W90" s="61"/>
      <c r="X90" s="61"/>
    </row>
    <row r="91" ht="11.25" customHeight="1">
      <c r="A91" s="58">
        <v>136.0</v>
      </c>
      <c r="B91" s="62" t="s">
        <v>182</v>
      </c>
      <c r="C91" s="63">
        <v>0.5586666666666666</v>
      </c>
      <c r="D91" s="63">
        <v>0.4746666666666666</v>
      </c>
      <c r="E91" s="63">
        <v>0.778</v>
      </c>
      <c r="F91" s="64">
        <v>0.024333333333333335</v>
      </c>
      <c r="G91" s="64">
        <v>0.013</v>
      </c>
      <c r="H91" s="64">
        <v>0.39833333333333326</v>
      </c>
      <c r="I91" s="64">
        <v>0.14733333333333332</v>
      </c>
      <c r="J91" s="64" t="s">
        <v>45</v>
      </c>
      <c r="K91" s="64" t="s">
        <v>45</v>
      </c>
      <c r="L91" s="64" t="s">
        <v>45</v>
      </c>
      <c r="M91" s="65"/>
      <c r="N91" s="64">
        <v>0.008666666666666666</v>
      </c>
      <c r="O91" s="65">
        <v>0.46599999999999997</v>
      </c>
      <c r="P91" s="64" t="s">
        <v>45</v>
      </c>
      <c r="Q91" s="64">
        <v>0.7243333333333334</v>
      </c>
      <c r="R91" s="64">
        <v>0.05366666666666667</v>
      </c>
      <c r="S91" s="64" t="s">
        <v>45</v>
      </c>
      <c r="T91" s="65"/>
      <c r="U91" s="65"/>
      <c r="V91" s="65"/>
      <c r="W91" s="65"/>
      <c r="X91" s="65"/>
    </row>
    <row r="92" ht="11.25" customHeight="1">
      <c r="A92" s="58">
        <v>138.0</v>
      </c>
      <c r="B92" s="59" t="s">
        <v>681</v>
      </c>
      <c r="C92" s="60">
        <v>0.1</v>
      </c>
      <c r="D92" s="60" t="s">
        <v>45</v>
      </c>
      <c r="E92" s="60">
        <v>0.1</v>
      </c>
      <c r="F92" s="61" t="s">
        <v>45</v>
      </c>
      <c r="G92" s="61" t="s">
        <v>45</v>
      </c>
      <c r="H92" s="61">
        <v>0.07</v>
      </c>
      <c r="I92" s="61" t="s">
        <v>45</v>
      </c>
      <c r="J92" s="61" t="s">
        <v>45</v>
      </c>
      <c r="K92" s="61" t="s">
        <v>45</v>
      </c>
      <c r="L92" s="61">
        <v>0.01</v>
      </c>
      <c r="M92" s="61"/>
      <c r="N92" s="61"/>
      <c r="O92" s="61">
        <v>0.03</v>
      </c>
      <c r="P92" s="61"/>
      <c r="Q92" s="61">
        <v>0.09</v>
      </c>
      <c r="R92" s="61">
        <v>0.01</v>
      </c>
      <c r="S92" s="61"/>
      <c r="T92" s="61"/>
      <c r="U92" s="61"/>
      <c r="V92" s="61"/>
      <c r="W92" s="61"/>
      <c r="X92" s="61" t="s">
        <v>45</v>
      </c>
    </row>
    <row r="93" ht="11.25" customHeight="1">
      <c r="A93" s="58">
        <v>141.0</v>
      </c>
      <c r="B93" s="59" t="s">
        <v>187</v>
      </c>
      <c r="C93" s="60">
        <v>3.4</v>
      </c>
      <c r="D93" s="60">
        <v>3.0</v>
      </c>
      <c r="E93" s="60">
        <v>4.1</v>
      </c>
      <c r="F93" s="61">
        <v>0.08</v>
      </c>
      <c r="G93" s="61">
        <v>0.29</v>
      </c>
      <c r="H93" s="61">
        <v>2.0</v>
      </c>
      <c r="I93" s="61">
        <v>0.74</v>
      </c>
      <c r="J93" s="61">
        <v>0.03</v>
      </c>
      <c r="K93" s="61">
        <v>0.03</v>
      </c>
      <c r="L93" s="61"/>
      <c r="M93" s="61">
        <v>0.03</v>
      </c>
      <c r="N93" s="61">
        <v>0.08</v>
      </c>
      <c r="O93" s="61">
        <v>2.92</v>
      </c>
      <c r="P93" s="61" t="s">
        <v>54</v>
      </c>
      <c r="Q93" s="61">
        <v>3.67</v>
      </c>
      <c r="R93" s="61">
        <v>0.36</v>
      </c>
      <c r="S93" s="61"/>
      <c r="T93" s="61"/>
      <c r="U93" s="61"/>
      <c r="V93" s="61"/>
      <c r="W93" s="61">
        <v>0.63</v>
      </c>
      <c r="X93" s="61">
        <v>0.12</v>
      </c>
    </row>
    <row r="94" ht="11.25" customHeight="1">
      <c r="A94" s="58">
        <v>151.0</v>
      </c>
      <c r="B94" s="71" t="s">
        <v>197</v>
      </c>
      <c r="C94" s="60">
        <v>0.1933333333333333</v>
      </c>
      <c r="D94" s="60">
        <v>0.284</v>
      </c>
      <c r="E94" s="60">
        <v>0.6806666666666666</v>
      </c>
      <c r="F94" s="61"/>
      <c r="G94" s="61"/>
      <c r="H94" s="68">
        <v>0.15166666666666664</v>
      </c>
      <c r="I94" s="68">
        <v>0.041666666666666664</v>
      </c>
      <c r="J94" s="68" t="s">
        <v>45</v>
      </c>
      <c r="K94" s="68" t="s">
        <v>45</v>
      </c>
      <c r="L94" s="68" t="s">
        <v>45</v>
      </c>
      <c r="M94" s="61"/>
      <c r="N94" s="61"/>
      <c r="O94" s="65">
        <v>0.284</v>
      </c>
      <c r="P94" s="68" t="s">
        <v>45</v>
      </c>
      <c r="Q94" s="68">
        <v>0.6086666666666667</v>
      </c>
      <c r="R94" s="68">
        <v>0.072</v>
      </c>
      <c r="S94" s="61"/>
      <c r="T94" s="61"/>
      <c r="U94" s="65"/>
      <c r="V94" s="61"/>
      <c r="W94" s="61"/>
      <c r="X94" s="68" t="s">
        <v>45</v>
      </c>
    </row>
    <row r="95" ht="11.25" customHeight="1">
      <c r="A95" s="58">
        <v>153.0</v>
      </c>
      <c r="B95" s="59" t="s">
        <v>199</v>
      </c>
      <c r="C95" s="60">
        <v>0.08133333333333333</v>
      </c>
      <c r="D95" s="60" t="s">
        <v>45</v>
      </c>
      <c r="E95" s="60">
        <v>0.19566666666666666</v>
      </c>
      <c r="F95" s="61"/>
      <c r="G95" s="61"/>
      <c r="H95" s="61">
        <v>0.08133333333333333</v>
      </c>
      <c r="I95" s="61" t="s">
        <v>45</v>
      </c>
      <c r="J95" s="61" t="s">
        <v>45</v>
      </c>
      <c r="K95" s="61" t="s">
        <v>45</v>
      </c>
      <c r="L95" s="61" t="s">
        <v>45</v>
      </c>
      <c r="M95" s="61"/>
      <c r="N95" s="61" t="s">
        <v>45</v>
      </c>
      <c r="O95" s="61">
        <v>0.023000000000000003</v>
      </c>
      <c r="P95" s="61"/>
      <c r="Q95" s="61">
        <v>0.10833333333333334</v>
      </c>
      <c r="R95" s="61">
        <v>0.08733333333333333</v>
      </c>
      <c r="S95" s="61"/>
      <c r="T95" s="61"/>
      <c r="U95" s="61" t="s">
        <v>45</v>
      </c>
      <c r="V95" s="61"/>
      <c r="W95" s="61"/>
      <c r="X95" s="61"/>
    </row>
    <row r="96" ht="11.25" customHeight="1">
      <c r="A96" s="1">
        <f t="shared" ref="A96:A98" si="9">A95+1</f>
        <v>154</v>
      </c>
      <c r="B96" s="59" t="s">
        <v>200</v>
      </c>
      <c r="C96" s="60">
        <v>0.12433333333333335</v>
      </c>
      <c r="D96" s="60">
        <v>0.22233333333333336</v>
      </c>
      <c r="E96" s="60">
        <v>0.21133333333333335</v>
      </c>
      <c r="F96" s="61"/>
      <c r="G96" s="61"/>
      <c r="H96" s="61">
        <v>0.09633333333333333</v>
      </c>
      <c r="I96" s="61">
        <v>0.028</v>
      </c>
      <c r="J96" s="61" t="s">
        <v>45</v>
      </c>
      <c r="K96" s="61" t="s">
        <v>45</v>
      </c>
      <c r="L96" s="61" t="s">
        <v>45</v>
      </c>
      <c r="M96" s="61"/>
      <c r="N96" s="61"/>
      <c r="O96" s="61">
        <v>0.22233333333333336</v>
      </c>
      <c r="P96" s="61"/>
      <c r="Q96" s="61">
        <v>0.19833333333333333</v>
      </c>
      <c r="R96" s="61">
        <v>0.013</v>
      </c>
      <c r="S96" s="61"/>
      <c r="T96" s="61"/>
      <c r="U96" s="61"/>
      <c r="V96" s="61"/>
      <c r="W96" s="61" t="s">
        <v>45</v>
      </c>
      <c r="X96" s="61" t="s">
        <v>45</v>
      </c>
    </row>
    <row r="97" ht="11.25" customHeight="1">
      <c r="A97" s="1">
        <f t="shared" si="9"/>
        <v>155</v>
      </c>
      <c r="B97" s="59" t="s">
        <v>201</v>
      </c>
      <c r="C97" s="60">
        <v>0.1</v>
      </c>
      <c r="D97" s="60">
        <v>0.1</v>
      </c>
      <c r="E97" s="60">
        <v>0.3</v>
      </c>
      <c r="F97" s="61" t="s">
        <v>45</v>
      </c>
      <c r="G97" s="61" t="s">
        <v>45</v>
      </c>
      <c r="H97" s="61">
        <v>0.13</v>
      </c>
      <c r="I97" s="61">
        <v>0.02</v>
      </c>
      <c r="J97" s="61">
        <v>0.02</v>
      </c>
      <c r="K97" s="61">
        <v>0.02</v>
      </c>
      <c r="L97" s="61" t="s">
        <v>45</v>
      </c>
      <c r="M97" s="61"/>
      <c r="N97" s="61" t="s">
        <v>54</v>
      </c>
      <c r="O97" s="61">
        <v>0.04</v>
      </c>
      <c r="P97" s="61"/>
      <c r="Q97" s="61">
        <v>0.07</v>
      </c>
      <c r="R97" s="61">
        <v>0.26</v>
      </c>
      <c r="S97" s="61"/>
      <c r="T97" s="61"/>
      <c r="U97" s="61"/>
      <c r="V97" s="61"/>
      <c r="W97" s="61"/>
      <c r="X97" s="61"/>
    </row>
    <row r="98" ht="11.25" customHeight="1">
      <c r="A98" s="1">
        <f t="shared" si="9"/>
        <v>156</v>
      </c>
      <c r="B98" s="59" t="s">
        <v>202</v>
      </c>
      <c r="C98" s="60">
        <v>0.2</v>
      </c>
      <c r="D98" s="60">
        <v>0.1</v>
      </c>
      <c r="E98" s="60">
        <v>0.4</v>
      </c>
      <c r="F98" s="61" t="s">
        <v>45</v>
      </c>
      <c r="G98" s="61" t="s">
        <v>45</v>
      </c>
      <c r="H98" s="61">
        <v>0.18</v>
      </c>
      <c r="I98" s="61">
        <v>0.04</v>
      </c>
      <c r="J98" s="61">
        <v>0.02</v>
      </c>
      <c r="K98" s="61" t="s">
        <v>45</v>
      </c>
      <c r="L98" s="61">
        <v>0.01</v>
      </c>
      <c r="M98" s="61"/>
      <c r="N98" s="61">
        <v>0.02</v>
      </c>
      <c r="O98" s="61">
        <v>0.05</v>
      </c>
      <c r="P98" s="61"/>
      <c r="Q98" s="61">
        <v>0.12</v>
      </c>
      <c r="R98" s="61">
        <v>0.25</v>
      </c>
      <c r="S98" s="61"/>
      <c r="T98" s="61"/>
      <c r="U98" s="61"/>
      <c r="V98" s="61"/>
      <c r="W98" s="61"/>
      <c r="X98" s="61"/>
    </row>
    <row r="99" ht="11.25" customHeight="1">
      <c r="A99" s="58">
        <v>159.0</v>
      </c>
      <c r="B99" s="59" t="s">
        <v>205</v>
      </c>
      <c r="C99" s="60">
        <v>0.1</v>
      </c>
      <c r="D99" s="60">
        <v>0.1</v>
      </c>
      <c r="E99" s="60">
        <v>0.2</v>
      </c>
      <c r="F99" s="61" t="s">
        <v>45</v>
      </c>
      <c r="G99" s="61" t="s">
        <v>45</v>
      </c>
      <c r="H99" s="61">
        <v>0.06</v>
      </c>
      <c r="I99" s="61">
        <v>0.02</v>
      </c>
      <c r="J99" s="61" t="s">
        <v>45</v>
      </c>
      <c r="K99" s="61" t="s">
        <v>45</v>
      </c>
      <c r="L99" s="61" t="s">
        <v>45</v>
      </c>
      <c r="M99" s="61"/>
      <c r="N99" s="61" t="s">
        <v>45</v>
      </c>
      <c r="O99" s="61">
        <v>0.09</v>
      </c>
      <c r="P99" s="61" t="s">
        <v>45</v>
      </c>
      <c r="Q99" s="61">
        <v>0.17</v>
      </c>
      <c r="R99" s="61">
        <v>0.02</v>
      </c>
      <c r="S99" s="61"/>
      <c r="T99" s="61"/>
      <c r="U99" s="61"/>
      <c r="V99" s="61"/>
      <c r="W99" s="61" t="s">
        <v>45</v>
      </c>
      <c r="X99" s="61" t="s">
        <v>45</v>
      </c>
    </row>
    <row r="100" ht="11.25" customHeight="1">
      <c r="A100" s="58">
        <v>163.0</v>
      </c>
      <c r="B100" s="59" t="s">
        <v>210</v>
      </c>
      <c r="C100" s="60">
        <v>2.3</v>
      </c>
      <c r="D100" s="60">
        <v>4.3</v>
      </c>
      <c r="E100" s="60">
        <v>1.4</v>
      </c>
      <c r="F100" s="61"/>
      <c r="G100" s="61">
        <v>0.01</v>
      </c>
      <c r="H100" s="61">
        <v>2.2</v>
      </c>
      <c r="I100" s="61">
        <v>0.1</v>
      </c>
      <c r="J100" s="61">
        <v>0.02</v>
      </c>
      <c r="K100" s="61"/>
      <c r="L100" s="61"/>
      <c r="M100" s="61"/>
      <c r="N100" s="61">
        <v>0.2</v>
      </c>
      <c r="O100" s="61">
        <v>4.12</v>
      </c>
      <c r="P100" s="61">
        <v>0.02</v>
      </c>
      <c r="Q100" s="61">
        <v>1.29</v>
      </c>
      <c r="R100" s="61">
        <v>0.08</v>
      </c>
      <c r="S100" s="61"/>
      <c r="T100" s="61"/>
      <c r="U100" s="61"/>
      <c r="V100" s="61"/>
      <c r="W100" s="61"/>
      <c r="X100" s="61"/>
    </row>
    <row r="101" ht="11.25" customHeight="1">
      <c r="A101" s="58">
        <v>166.0</v>
      </c>
      <c r="B101" s="59" t="s">
        <v>213</v>
      </c>
      <c r="C101" s="60">
        <v>0.3</v>
      </c>
      <c r="D101" s="60">
        <v>0.1</v>
      </c>
      <c r="E101" s="60">
        <v>0.1</v>
      </c>
      <c r="F101" s="61"/>
      <c r="G101" s="61"/>
      <c r="H101" s="61">
        <v>0.3</v>
      </c>
      <c r="I101" s="61">
        <v>0.03</v>
      </c>
      <c r="J101" s="61"/>
      <c r="K101" s="61"/>
      <c r="L101" s="61"/>
      <c r="M101" s="61"/>
      <c r="N101" s="61"/>
      <c r="O101" s="61">
        <v>0.11</v>
      </c>
      <c r="P101" s="61"/>
      <c r="Q101" s="61">
        <v>0.1</v>
      </c>
      <c r="R101" s="61">
        <v>0.02</v>
      </c>
      <c r="S101" s="61"/>
      <c r="T101" s="61"/>
      <c r="U101" s="61"/>
      <c r="V101" s="61"/>
      <c r="W101" s="61"/>
      <c r="X101" s="61"/>
    </row>
    <row r="102" ht="11.25" customHeight="1">
      <c r="A102" s="1">
        <f t="shared" ref="A102:A103" si="10">A101+1</f>
        <v>167</v>
      </c>
      <c r="B102" s="59" t="s">
        <v>214</v>
      </c>
      <c r="C102" s="60">
        <v>0.7</v>
      </c>
      <c r="D102" s="60">
        <v>1.9</v>
      </c>
      <c r="E102" s="60">
        <v>0.3</v>
      </c>
      <c r="F102" s="61"/>
      <c r="G102" s="61" t="s">
        <v>45</v>
      </c>
      <c r="H102" s="61">
        <v>0.58</v>
      </c>
      <c r="I102" s="61">
        <v>0.07</v>
      </c>
      <c r="J102" s="61" t="s">
        <v>45</v>
      </c>
      <c r="K102" s="61"/>
      <c r="L102" s="61"/>
      <c r="M102" s="61"/>
      <c r="N102" s="61">
        <v>0.07</v>
      </c>
      <c r="O102" s="61">
        <v>1.88</v>
      </c>
      <c r="P102" s="61" t="s">
        <v>45</v>
      </c>
      <c r="Q102" s="61">
        <v>0.3</v>
      </c>
      <c r="R102" s="61">
        <v>0.02</v>
      </c>
      <c r="S102" s="61"/>
      <c r="T102" s="61"/>
      <c r="U102" s="61"/>
      <c r="V102" s="61"/>
      <c r="W102" s="61"/>
      <c r="X102" s="61"/>
    </row>
    <row r="103" ht="11.25" customHeight="1">
      <c r="A103" s="1">
        <f t="shared" si="10"/>
        <v>168</v>
      </c>
      <c r="B103" s="62" t="s">
        <v>215</v>
      </c>
      <c r="C103" s="63">
        <v>0.7313333333333334</v>
      </c>
      <c r="D103" s="63">
        <v>2.014</v>
      </c>
      <c r="E103" s="63">
        <v>0.37699999999999995</v>
      </c>
      <c r="F103" s="65"/>
      <c r="G103" s="65" t="s">
        <v>45</v>
      </c>
      <c r="H103" s="65">
        <v>0.6566666666666667</v>
      </c>
      <c r="I103" s="65">
        <v>0.06866666666666667</v>
      </c>
      <c r="J103" s="65" t="s">
        <v>45</v>
      </c>
      <c r="K103" s="65"/>
      <c r="L103" s="65"/>
      <c r="M103" s="65"/>
      <c r="N103" s="65">
        <v>0.08333333333333333</v>
      </c>
      <c r="O103" s="65">
        <v>1.9306666666666665</v>
      </c>
      <c r="P103" s="65"/>
      <c r="Q103" s="65">
        <v>0.3539999999999999</v>
      </c>
      <c r="R103" s="65">
        <v>0.023000000000000003</v>
      </c>
      <c r="S103" s="65"/>
      <c r="T103" s="65"/>
      <c r="U103" s="65"/>
      <c r="V103" s="65"/>
      <c r="W103" s="65"/>
      <c r="X103" s="65"/>
    </row>
    <row r="104" ht="11.25" customHeight="1">
      <c r="A104" s="58">
        <v>173.0</v>
      </c>
      <c r="B104" s="59" t="s">
        <v>220</v>
      </c>
      <c r="C104" s="60">
        <v>0.1</v>
      </c>
      <c r="D104" s="60" t="s">
        <v>45</v>
      </c>
      <c r="E104" s="60">
        <v>0.1</v>
      </c>
      <c r="F104" s="61"/>
      <c r="G104" s="61"/>
      <c r="H104" s="61">
        <v>0.07</v>
      </c>
      <c r="I104" s="61">
        <v>0.02</v>
      </c>
      <c r="J104" s="61">
        <v>0.01</v>
      </c>
      <c r="K104" s="61"/>
      <c r="L104" s="61"/>
      <c r="M104" s="61"/>
      <c r="N104" s="61"/>
      <c r="O104" s="61">
        <v>0.03</v>
      </c>
      <c r="P104" s="61">
        <v>0.01</v>
      </c>
      <c r="Q104" s="61">
        <v>0.07</v>
      </c>
      <c r="R104" s="61">
        <v>0.01</v>
      </c>
      <c r="S104" s="61"/>
      <c r="T104" s="61"/>
      <c r="U104" s="61"/>
      <c r="V104" s="61"/>
      <c r="W104" s="61"/>
      <c r="X104" s="61"/>
    </row>
    <row r="105" ht="11.25" customHeight="1">
      <c r="A105" s="1">
        <f>A104+1</f>
        <v>174</v>
      </c>
      <c r="B105" s="59" t="s">
        <v>221</v>
      </c>
      <c r="C105" s="60">
        <v>0.1</v>
      </c>
      <c r="D105" s="60" t="s">
        <v>45</v>
      </c>
      <c r="E105" s="60">
        <v>0.1</v>
      </c>
      <c r="F105" s="61"/>
      <c r="G105" s="61"/>
      <c r="H105" s="61">
        <v>0.09</v>
      </c>
      <c r="I105" s="61">
        <v>0.03</v>
      </c>
      <c r="J105" s="61" t="s">
        <v>45</v>
      </c>
      <c r="K105" s="61" t="s">
        <v>45</v>
      </c>
      <c r="L105" s="61" t="s">
        <v>45</v>
      </c>
      <c r="M105" s="61"/>
      <c r="N105" s="61"/>
      <c r="O105" s="61">
        <v>0.01</v>
      </c>
      <c r="P105" s="61"/>
      <c r="Q105" s="61">
        <v>0.06</v>
      </c>
      <c r="R105" s="61">
        <v>0.04</v>
      </c>
      <c r="S105" s="61"/>
      <c r="T105" s="61"/>
      <c r="U105" s="61"/>
      <c r="V105" s="61"/>
      <c r="W105" s="61"/>
      <c r="X105" s="61"/>
    </row>
    <row r="106" ht="11.25" customHeight="1">
      <c r="A106" s="58">
        <v>191.0</v>
      </c>
      <c r="B106" s="59" t="s">
        <v>238</v>
      </c>
      <c r="C106" s="60">
        <v>0.2</v>
      </c>
      <c r="D106" s="60" t="s">
        <v>45</v>
      </c>
      <c r="E106" s="60">
        <v>0.1</v>
      </c>
      <c r="F106" s="61"/>
      <c r="G106" s="61">
        <v>0.01</v>
      </c>
      <c r="H106" s="61">
        <v>0.11</v>
      </c>
      <c r="I106" s="61">
        <v>0.02</v>
      </c>
      <c r="J106" s="61"/>
      <c r="K106" s="61" t="s">
        <v>45</v>
      </c>
      <c r="L106" s="61" t="s">
        <v>45</v>
      </c>
      <c r="M106" s="61"/>
      <c r="N106" s="61"/>
      <c r="O106" s="61">
        <v>0.02</v>
      </c>
      <c r="P106" s="61"/>
      <c r="Q106" s="61">
        <v>0.07</v>
      </c>
      <c r="R106" s="61">
        <v>0.03</v>
      </c>
      <c r="S106" s="61"/>
      <c r="T106" s="61"/>
      <c r="U106" s="61"/>
      <c r="V106" s="61"/>
      <c r="W106" s="61"/>
      <c r="X106" s="61"/>
    </row>
    <row r="107" ht="11.25" customHeight="1">
      <c r="A107" s="1">
        <f t="shared" ref="A107:A108" si="11">A106+1</f>
        <v>192</v>
      </c>
      <c r="B107" s="71" t="s">
        <v>239</v>
      </c>
      <c r="C107" s="60">
        <v>0.4</v>
      </c>
      <c r="D107" s="60">
        <v>0.2</v>
      </c>
      <c r="E107" s="60">
        <v>0.1</v>
      </c>
      <c r="F107" s="61"/>
      <c r="G107" s="68" t="s">
        <v>45</v>
      </c>
      <c r="H107" s="68">
        <v>0.37</v>
      </c>
      <c r="I107" s="68">
        <v>0.04</v>
      </c>
      <c r="J107" s="68" t="s">
        <v>45</v>
      </c>
      <c r="K107" s="68" t="s">
        <v>45</v>
      </c>
      <c r="L107" s="68" t="s">
        <v>45</v>
      </c>
      <c r="M107" s="61"/>
      <c r="N107" s="61">
        <v>0.01</v>
      </c>
      <c r="O107" s="61">
        <v>0.2</v>
      </c>
      <c r="P107" s="61"/>
      <c r="Q107" s="68">
        <v>0.03</v>
      </c>
      <c r="R107" s="68">
        <v>0.09</v>
      </c>
      <c r="S107" s="61"/>
      <c r="T107" s="61"/>
      <c r="U107" s="61"/>
      <c r="V107" s="61"/>
      <c r="W107" s="61"/>
      <c r="X107" s="68"/>
    </row>
    <row r="108" ht="11.25" customHeight="1">
      <c r="A108" s="1">
        <f t="shared" si="11"/>
        <v>193</v>
      </c>
      <c r="B108" s="59" t="s">
        <v>240</v>
      </c>
      <c r="C108" s="60">
        <v>0.3</v>
      </c>
      <c r="D108" s="60">
        <v>0.1</v>
      </c>
      <c r="E108" s="60" t="s">
        <v>45</v>
      </c>
      <c r="F108" s="61"/>
      <c r="G108" s="61" t="s">
        <v>45</v>
      </c>
      <c r="H108" s="61">
        <v>0.26</v>
      </c>
      <c r="I108" s="61">
        <v>0.03</v>
      </c>
      <c r="J108" s="61" t="s">
        <v>45</v>
      </c>
      <c r="K108" s="61" t="s">
        <v>45</v>
      </c>
      <c r="L108" s="61" t="s">
        <v>45</v>
      </c>
      <c r="M108" s="61"/>
      <c r="N108" s="61" t="s">
        <v>45</v>
      </c>
      <c r="O108" s="61">
        <v>0.13</v>
      </c>
      <c r="P108" s="61" t="s">
        <v>45</v>
      </c>
      <c r="Q108" s="61">
        <v>0.01</v>
      </c>
      <c r="R108" s="61">
        <v>0.03</v>
      </c>
      <c r="S108" s="61"/>
      <c r="T108" s="61"/>
      <c r="U108" s="61"/>
      <c r="V108" s="61"/>
      <c r="W108" s="61" t="s">
        <v>45</v>
      </c>
      <c r="X108" s="61"/>
    </row>
    <row r="109" ht="11.25" customHeight="1">
      <c r="A109" s="58">
        <v>196.0</v>
      </c>
      <c r="B109" s="59" t="s">
        <v>243</v>
      </c>
      <c r="C109" s="60">
        <v>0.1</v>
      </c>
      <c r="D109" s="60" t="s">
        <v>45</v>
      </c>
      <c r="E109" s="60" t="s">
        <v>45</v>
      </c>
      <c r="F109" s="61"/>
      <c r="G109" s="61"/>
      <c r="H109" s="61">
        <v>0.08</v>
      </c>
      <c r="I109" s="68" t="s">
        <v>45</v>
      </c>
      <c r="J109" s="68" t="s">
        <v>45</v>
      </c>
      <c r="K109" s="68" t="s">
        <v>45</v>
      </c>
      <c r="L109" s="68" t="s">
        <v>45</v>
      </c>
      <c r="M109" s="61"/>
      <c r="N109" s="61"/>
      <c r="O109" s="61">
        <v>0.02</v>
      </c>
      <c r="P109" s="61"/>
      <c r="Q109" s="61">
        <v>0.01</v>
      </c>
      <c r="R109" s="61">
        <v>0.02</v>
      </c>
      <c r="S109" s="61"/>
      <c r="T109" s="61"/>
      <c r="U109" s="61"/>
      <c r="V109" s="61"/>
      <c r="W109" s="61"/>
      <c r="X109" s="61"/>
    </row>
    <row r="110" ht="11.25" customHeight="1">
      <c r="A110" s="1">
        <f>A109+1</f>
        <v>197</v>
      </c>
      <c r="B110" s="59" t="s">
        <v>244</v>
      </c>
      <c r="C110" s="60">
        <v>0.05666666666666667</v>
      </c>
      <c r="D110" s="60" t="s">
        <v>45</v>
      </c>
      <c r="E110" s="60">
        <v>0.23199999999999998</v>
      </c>
      <c r="F110" s="61"/>
      <c r="G110" s="61"/>
      <c r="H110" s="61">
        <v>0.04033333333333333</v>
      </c>
      <c r="I110" s="68">
        <v>0.016333333333333335</v>
      </c>
      <c r="J110" s="68" t="s">
        <v>45</v>
      </c>
      <c r="K110" s="68"/>
      <c r="L110" s="68" t="s">
        <v>45</v>
      </c>
      <c r="M110" s="61"/>
      <c r="N110" s="61"/>
      <c r="O110" s="61">
        <v>0.032</v>
      </c>
      <c r="P110" s="61"/>
      <c r="Q110" s="61">
        <v>0.23199999999999998</v>
      </c>
      <c r="R110" s="68" t="s">
        <v>45</v>
      </c>
      <c r="S110" s="61"/>
      <c r="T110" s="61"/>
      <c r="U110" s="61"/>
      <c r="V110" s="61"/>
      <c r="W110" s="61"/>
      <c r="X110" s="61"/>
    </row>
    <row r="111" ht="11.25" customHeight="1">
      <c r="A111" s="58">
        <v>200.0</v>
      </c>
      <c r="B111" s="59" t="s">
        <v>247</v>
      </c>
      <c r="C111" s="60">
        <v>0.05366666666666666</v>
      </c>
      <c r="D111" s="60" t="s">
        <v>45</v>
      </c>
      <c r="E111" s="60">
        <v>0.25666666666666665</v>
      </c>
      <c r="F111" s="61"/>
      <c r="G111" s="61"/>
      <c r="H111" s="61">
        <v>0.036333333333333336</v>
      </c>
      <c r="I111" s="61">
        <v>0.017333333333333333</v>
      </c>
      <c r="J111" s="61" t="s">
        <v>45</v>
      </c>
      <c r="K111" s="61"/>
      <c r="L111" s="61" t="s">
        <v>45</v>
      </c>
      <c r="M111" s="61"/>
      <c r="N111" s="61"/>
      <c r="O111" s="61">
        <v>0.044333333333333336</v>
      </c>
      <c r="P111" s="61"/>
      <c r="Q111" s="61">
        <v>0.25666666666666665</v>
      </c>
      <c r="R111" s="61" t="s">
        <v>45</v>
      </c>
      <c r="S111" s="61"/>
      <c r="T111" s="61"/>
      <c r="U111" s="61"/>
      <c r="V111" s="61"/>
      <c r="W111" s="61"/>
      <c r="X111" s="61"/>
    </row>
    <row r="112" ht="11.25" customHeight="1">
      <c r="A112" s="1">
        <f>A111+1</f>
        <v>201</v>
      </c>
      <c r="B112" s="59" t="s">
        <v>248</v>
      </c>
      <c r="C112" s="60" t="s">
        <v>45</v>
      </c>
      <c r="D112" s="60">
        <v>0.1</v>
      </c>
      <c r="E112" s="60" t="s">
        <v>45</v>
      </c>
      <c r="F112" s="61"/>
      <c r="G112" s="61"/>
      <c r="H112" s="61">
        <v>0.05</v>
      </c>
      <c r="I112" s="61" t="s">
        <v>45</v>
      </c>
      <c r="J112" s="61"/>
      <c r="K112" s="61"/>
      <c r="L112" s="61"/>
      <c r="M112" s="61"/>
      <c r="N112" s="61"/>
      <c r="O112" s="61">
        <v>0.08</v>
      </c>
      <c r="P112" s="61"/>
      <c r="Q112" s="61">
        <v>0.01</v>
      </c>
      <c r="R112" s="61">
        <v>0.02</v>
      </c>
      <c r="S112" s="61"/>
      <c r="T112" s="61"/>
      <c r="U112" s="61"/>
      <c r="V112" s="61"/>
      <c r="W112" s="61"/>
      <c r="X112" s="61"/>
    </row>
    <row r="113" ht="11.25" customHeight="1">
      <c r="A113" s="58">
        <v>204.0</v>
      </c>
      <c r="B113" s="59" t="s">
        <v>251</v>
      </c>
      <c r="C113" s="60">
        <v>0.1</v>
      </c>
      <c r="D113" s="60">
        <v>0.1</v>
      </c>
      <c r="E113" s="60" t="s">
        <v>45</v>
      </c>
      <c r="F113" s="61"/>
      <c r="G113" s="61"/>
      <c r="H113" s="61">
        <v>0.09</v>
      </c>
      <c r="I113" s="61" t="s">
        <v>45</v>
      </c>
      <c r="J113" s="61" t="s">
        <v>45</v>
      </c>
      <c r="K113" s="61" t="s">
        <v>45</v>
      </c>
      <c r="L113" s="61" t="s">
        <v>45</v>
      </c>
      <c r="M113" s="61"/>
      <c r="N113" s="61" t="s">
        <v>45</v>
      </c>
      <c r="O113" s="61">
        <v>0.07</v>
      </c>
      <c r="P113" s="61"/>
      <c r="Q113" s="61" t="s">
        <v>45</v>
      </c>
      <c r="R113" s="61">
        <v>0.02</v>
      </c>
      <c r="S113" s="61"/>
      <c r="T113" s="61"/>
      <c r="U113" s="61"/>
      <c r="V113" s="61"/>
      <c r="W113" s="61"/>
      <c r="X113" s="61"/>
    </row>
    <row r="114" ht="11.25" customHeight="1">
      <c r="A114" s="58">
        <v>207.0</v>
      </c>
      <c r="B114" s="59" t="s">
        <v>254</v>
      </c>
      <c r="C114" s="60">
        <v>0.05833333333333333</v>
      </c>
      <c r="D114" s="60">
        <v>0.09900000000000002</v>
      </c>
      <c r="E114" s="60">
        <v>0.3486666666666666</v>
      </c>
      <c r="F114" s="61"/>
      <c r="G114" s="61"/>
      <c r="H114" s="61">
        <v>0.03566666666666667</v>
      </c>
      <c r="I114" s="61">
        <v>0.02266666666666667</v>
      </c>
      <c r="J114" s="61" t="s">
        <v>45</v>
      </c>
      <c r="K114" s="61"/>
      <c r="L114" s="61"/>
      <c r="M114" s="61"/>
      <c r="N114" s="61" t="s">
        <v>45</v>
      </c>
      <c r="O114" s="61">
        <v>0.09900000000000002</v>
      </c>
      <c r="P114" s="61"/>
      <c r="Q114" s="61">
        <v>0.06</v>
      </c>
      <c r="R114" s="61">
        <v>0.2886666666666666</v>
      </c>
      <c r="S114" s="61"/>
      <c r="T114" s="61"/>
      <c r="U114" s="61"/>
      <c r="V114" s="61"/>
      <c r="W114" s="61"/>
      <c r="X114" s="61"/>
    </row>
    <row r="115" ht="11.25" customHeight="1">
      <c r="A115" s="58">
        <v>221.0</v>
      </c>
      <c r="B115" s="71" t="s">
        <v>268</v>
      </c>
      <c r="C115" s="60">
        <v>0.1</v>
      </c>
      <c r="D115" s="60" t="s">
        <v>45</v>
      </c>
      <c r="E115" s="60" t="s">
        <v>45</v>
      </c>
      <c r="F115" s="61"/>
      <c r="G115" s="61" t="s">
        <v>45</v>
      </c>
      <c r="H115" s="68">
        <v>0.04</v>
      </c>
      <c r="I115" s="68">
        <v>0.02</v>
      </c>
      <c r="J115" s="61" t="s">
        <v>45</v>
      </c>
      <c r="K115" s="61" t="s">
        <v>45</v>
      </c>
      <c r="L115" s="61" t="s">
        <v>45</v>
      </c>
      <c r="M115" s="61"/>
      <c r="N115" s="61" t="s">
        <v>45</v>
      </c>
      <c r="O115" s="61">
        <v>0.02</v>
      </c>
      <c r="P115" s="61"/>
      <c r="Q115" s="68">
        <v>0.04</v>
      </c>
      <c r="R115" s="68">
        <v>0.01</v>
      </c>
      <c r="S115" s="61"/>
      <c r="T115" s="61"/>
      <c r="U115" s="61"/>
      <c r="V115" s="61"/>
      <c r="W115" s="61"/>
      <c r="X115" s="68"/>
    </row>
    <row r="116" ht="11.25" customHeight="1">
      <c r="A116" s="58">
        <v>223.0</v>
      </c>
      <c r="B116" s="59" t="s">
        <v>270</v>
      </c>
      <c r="C116" s="60">
        <v>7.1</v>
      </c>
      <c r="D116" s="60">
        <v>25.3</v>
      </c>
      <c r="E116" s="60">
        <v>6.5</v>
      </c>
      <c r="F116" s="61"/>
      <c r="G116" s="61">
        <v>0.04</v>
      </c>
      <c r="H116" s="61">
        <v>6.01</v>
      </c>
      <c r="I116" s="61">
        <v>0.97</v>
      </c>
      <c r="J116" s="61">
        <v>0.05</v>
      </c>
      <c r="K116" s="61"/>
      <c r="L116" s="61"/>
      <c r="M116" s="61"/>
      <c r="N116" s="61">
        <v>0.67</v>
      </c>
      <c r="O116" s="61">
        <v>24.57</v>
      </c>
      <c r="P116" s="61">
        <v>0.04</v>
      </c>
      <c r="Q116" s="61">
        <v>6.18</v>
      </c>
      <c r="R116" s="61">
        <v>0.3</v>
      </c>
      <c r="S116" s="61"/>
      <c r="T116" s="61"/>
      <c r="U116" s="61"/>
      <c r="V116" s="61"/>
      <c r="W116" s="61"/>
      <c r="X116" s="61"/>
    </row>
    <row r="117" ht="11.25" customHeight="1">
      <c r="A117" s="58">
        <v>228.0</v>
      </c>
      <c r="B117" s="59" t="s">
        <v>275</v>
      </c>
      <c r="C117" s="60">
        <v>0.1</v>
      </c>
      <c r="D117" s="60">
        <v>0.1</v>
      </c>
      <c r="E117" s="60" t="s">
        <v>45</v>
      </c>
      <c r="F117" s="61" t="s">
        <v>45</v>
      </c>
      <c r="G117" s="61" t="s">
        <v>45</v>
      </c>
      <c r="H117" s="61">
        <v>0.07</v>
      </c>
      <c r="I117" s="61" t="s">
        <v>45</v>
      </c>
      <c r="J117" s="61" t="s">
        <v>45</v>
      </c>
      <c r="K117" s="61" t="s">
        <v>45</v>
      </c>
      <c r="L117" s="61" t="s">
        <v>45</v>
      </c>
      <c r="M117" s="61"/>
      <c r="N117" s="61">
        <v>0.04</v>
      </c>
      <c r="O117" s="61">
        <v>0.05</v>
      </c>
      <c r="P117" s="61" t="s">
        <v>45</v>
      </c>
      <c r="Q117" s="61">
        <v>0.02</v>
      </c>
      <c r="R117" s="61">
        <v>0.02</v>
      </c>
      <c r="S117" s="61"/>
      <c r="T117" s="61"/>
      <c r="U117" s="61"/>
      <c r="V117" s="61"/>
      <c r="W117" s="61"/>
      <c r="X117" s="61"/>
    </row>
    <row r="118" ht="11.25" customHeight="1">
      <c r="A118" s="58">
        <v>230.0</v>
      </c>
      <c r="B118" s="71" t="s">
        <v>277</v>
      </c>
      <c r="C118" s="60">
        <v>0.1</v>
      </c>
      <c r="D118" s="60">
        <v>0.1</v>
      </c>
      <c r="E118" s="60" t="s">
        <v>45</v>
      </c>
      <c r="F118" s="61"/>
      <c r="G118" s="61">
        <v>0.01</v>
      </c>
      <c r="H118" s="61">
        <v>0.07</v>
      </c>
      <c r="I118" s="61" t="s">
        <v>45</v>
      </c>
      <c r="J118" s="61"/>
      <c r="K118" s="61"/>
      <c r="L118" s="61"/>
      <c r="M118" s="61"/>
      <c r="N118" s="61">
        <v>0.03</v>
      </c>
      <c r="O118" s="61">
        <v>0.05</v>
      </c>
      <c r="P118" s="61"/>
      <c r="Q118" s="61">
        <v>0.01</v>
      </c>
      <c r="R118" s="61">
        <v>0.02</v>
      </c>
      <c r="S118" s="61"/>
      <c r="T118" s="61"/>
      <c r="U118" s="61"/>
      <c r="V118" s="61"/>
      <c r="W118" s="61"/>
      <c r="X118" s="61"/>
    </row>
    <row r="119" ht="11.25" customHeight="1">
      <c r="A119" s="1">
        <f t="shared" ref="A119:A120" si="12">A118+1</f>
        <v>231</v>
      </c>
      <c r="B119" s="59" t="s">
        <v>278</v>
      </c>
      <c r="C119" s="60">
        <v>0.1</v>
      </c>
      <c r="D119" s="60">
        <v>0.1</v>
      </c>
      <c r="E119" s="60" t="s">
        <v>45</v>
      </c>
      <c r="F119" s="61" t="s">
        <v>45</v>
      </c>
      <c r="G119" s="61">
        <v>0.03</v>
      </c>
      <c r="H119" s="61">
        <v>0.05</v>
      </c>
      <c r="I119" s="61" t="s">
        <v>45</v>
      </c>
      <c r="J119" s="61" t="s">
        <v>45</v>
      </c>
      <c r="K119" s="61" t="s">
        <v>45</v>
      </c>
      <c r="L119" s="61" t="s">
        <v>45</v>
      </c>
      <c r="M119" s="61"/>
      <c r="N119" s="61">
        <v>0.04</v>
      </c>
      <c r="O119" s="61">
        <v>0.04</v>
      </c>
      <c r="P119" s="61" t="s">
        <v>45</v>
      </c>
      <c r="Q119" s="61" t="s">
        <v>45</v>
      </c>
      <c r="R119" s="61">
        <v>0.04</v>
      </c>
      <c r="S119" s="61"/>
      <c r="T119" s="61"/>
      <c r="U119" s="61"/>
      <c r="V119" s="61"/>
      <c r="W119" s="61" t="s">
        <v>45</v>
      </c>
      <c r="X119" s="61"/>
    </row>
    <row r="120" ht="11.25" customHeight="1">
      <c r="A120" s="1">
        <f t="shared" si="12"/>
        <v>232</v>
      </c>
      <c r="B120" s="59" t="s">
        <v>279</v>
      </c>
      <c r="C120" s="60">
        <v>0.22033333333333335</v>
      </c>
      <c r="D120" s="60">
        <v>0.27566666666666667</v>
      </c>
      <c r="E120" s="60">
        <v>0.9380000000000001</v>
      </c>
      <c r="F120" s="61"/>
      <c r="G120" s="61"/>
      <c r="H120" s="61">
        <v>0.17</v>
      </c>
      <c r="I120" s="61">
        <v>0.05033333333333334</v>
      </c>
      <c r="J120" s="61" t="s">
        <v>45</v>
      </c>
      <c r="K120" s="61"/>
      <c r="L120" s="61"/>
      <c r="M120" s="61"/>
      <c r="N120" s="61" t="s">
        <v>45</v>
      </c>
      <c r="O120" s="61">
        <v>0.27566666666666667</v>
      </c>
      <c r="P120" s="61"/>
      <c r="Q120" s="61">
        <v>0.915</v>
      </c>
      <c r="R120" s="61">
        <v>0.023000000000000003</v>
      </c>
      <c r="S120" s="61"/>
      <c r="T120" s="61"/>
      <c r="U120" s="61"/>
      <c r="V120" s="61"/>
      <c r="W120" s="61"/>
      <c r="X120" s="61"/>
    </row>
    <row r="121" ht="11.25" customHeight="1">
      <c r="A121" s="58">
        <v>242.0</v>
      </c>
      <c r="B121" s="71" t="s">
        <v>289</v>
      </c>
      <c r="C121" s="60">
        <v>0.1</v>
      </c>
      <c r="D121" s="60" t="s">
        <v>45</v>
      </c>
      <c r="E121" s="60">
        <v>0.1</v>
      </c>
      <c r="F121" s="61"/>
      <c r="G121" s="61" t="s">
        <v>45</v>
      </c>
      <c r="H121" s="68">
        <v>0.05</v>
      </c>
      <c r="I121" s="68">
        <v>0.01</v>
      </c>
      <c r="J121" s="68">
        <v>0.01</v>
      </c>
      <c r="K121" s="68">
        <v>0.01</v>
      </c>
      <c r="L121" s="68">
        <v>0.01</v>
      </c>
      <c r="M121" s="61"/>
      <c r="N121" s="61" t="s">
        <v>45</v>
      </c>
      <c r="O121" s="61">
        <v>0.02</v>
      </c>
      <c r="P121" s="61" t="s">
        <v>45</v>
      </c>
      <c r="Q121" s="68">
        <v>0.05</v>
      </c>
      <c r="R121" s="68">
        <v>0.01</v>
      </c>
      <c r="S121" s="61"/>
      <c r="T121" s="61"/>
      <c r="U121" s="61"/>
      <c r="V121" s="61"/>
      <c r="W121" s="61"/>
      <c r="X121" s="68"/>
    </row>
    <row r="122" ht="11.25" customHeight="1">
      <c r="A122" s="58">
        <v>246.0</v>
      </c>
      <c r="B122" s="59" t="s">
        <v>293</v>
      </c>
      <c r="C122" s="60">
        <v>0.1</v>
      </c>
      <c r="D122" s="60" t="s">
        <v>45</v>
      </c>
      <c r="E122" s="60">
        <v>0.1</v>
      </c>
      <c r="F122" s="61"/>
      <c r="G122" s="61"/>
      <c r="H122" s="61">
        <v>0.08</v>
      </c>
      <c r="I122" s="61">
        <v>0.01</v>
      </c>
      <c r="J122" s="61"/>
      <c r="K122" s="61" t="s">
        <v>45</v>
      </c>
      <c r="L122" s="61" t="s">
        <v>45</v>
      </c>
      <c r="M122" s="61"/>
      <c r="N122" s="61"/>
      <c r="O122" s="61">
        <v>0.03</v>
      </c>
      <c r="P122" s="61"/>
      <c r="Q122" s="61">
        <v>0.08</v>
      </c>
      <c r="R122" s="61">
        <v>0.04</v>
      </c>
      <c r="S122" s="61"/>
      <c r="T122" s="61"/>
      <c r="U122" s="61"/>
      <c r="V122" s="61"/>
      <c r="W122" s="61"/>
      <c r="X122" s="61"/>
    </row>
    <row r="123" ht="11.25" customHeight="1">
      <c r="A123" s="58">
        <v>250.0</v>
      </c>
      <c r="B123" s="59" t="s">
        <v>297</v>
      </c>
      <c r="C123" s="60">
        <v>0.1</v>
      </c>
      <c r="D123" s="60">
        <v>0.2</v>
      </c>
      <c r="E123" s="60" t="s">
        <v>45</v>
      </c>
      <c r="F123" s="61"/>
      <c r="G123" s="61" t="s">
        <v>45</v>
      </c>
      <c r="H123" s="61">
        <v>0.09</v>
      </c>
      <c r="I123" s="61">
        <v>0.01</v>
      </c>
      <c r="J123" s="61" t="s">
        <v>45</v>
      </c>
      <c r="K123" s="61" t="s">
        <v>45</v>
      </c>
      <c r="L123" s="61" t="s">
        <v>45</v>
      </c>
      <c r="M123" s="61"/>
      <c r="N123" s="61" t="s">
        <v>45</v>
      </c>
      <c r="O123" s="61">
        <v>0.18</v>
      </c>
      <c r="P123" s="61" t="s">
        <v>45</v>
      </c>
      <c r="Q123" s="61">
        <v>0.02</v>
      </c>
      <c r="R123" s="61">
        <v>0.02</v>
      </c>
      <c r="S123" s="61"/>
      <c r="T123" s="61"/>
      <c r="U123" s="61"/>
      <c r="V123" s="61"/>
      <c r="W123" s="61" t="s">
        <v>45</v>
      </c>
      <c r="X123" s="61"/>
    </row>
    <row r="124" ht="11.25" customHeight="1">
      <c r="A124" s="58">
        <v>253.0</v>
      </c>
      <c r="B124" s="71" t="s">
        <v>300</v>
      </c>
      <c r="C124" s="60">
        <v>4.693</v>
      </c>
      <c r="D124" s="60">
        <v>9.681</v>
      </c>
      <c r="E124" s="60">
        <v>0.8803333333333333</v>
      </c>
      <c r="F124" s="61"/>
      <c r="G124" s="68">
        <v>0.018</v>
      </c>
      <c r="H124" s="68">
        <v>3.1843333333333335</v>
      </c>
      <c r="I124" s="68">
        <v>1.1853333333333333</v>
      </c>
      <c r="J124" s="68">
        <v>0.25433333333333336</v>
      </c>
      <c r="K124" s="68">
        <v>0.018</v>
      </c>
      <c r="L124" s="68">
        <v>0.018</v>
      </c>
      <c r="M124" s="61"/>
      <c r="N124" s="61"/>
      <c r="O124" s="65">
        <v>9.62</v>
      </c>
      <c r="P124" s="68">
        <v>0.061</v>
      </c>
      <c r="Q124" s="68">
        <v>0.30033333333333334</v>
      </c>
      <c r="R124" s="68">
        <v>0.58</v>
      </c>
      <c r="S124" s="61"/>
      <c r="T124" s="61"/>
      <c r="U124" s="65"/>
      <c r="V124" s="61"/>
      <c r="W124" s="61"/>
      <c r="X124" s="61"/>
    </row>
    <row r="125" ht="11.25" customHeight="1">
      <c r="A125" s="58">
        <v>259.0</v>
      </c>
      <c r="B125" s="59" t="s">
        <v>307</v>
      </c>
      <c r="C125" s="60">
        <v>43.1</v>
      </c>
      <c r="D125" s="60">
        <v>40.1</v>
      </c>
      <c r="E125" s="60">
        <v>16.6</v>
      </c>
      <c r="F125" s="61">
        <v>0.28</v>
      </c>
      <c r="G125" s="61">
        <v>0.79</v>
      </c>
      <c r="H125" s="61">
        <v>36.77</v>
      </c>
      <c r="I125" s="61">
        <v>4.61</v>
      </c>
      <c r="J125" s="61">
        <v>0.35</v>
      </c>
      <c r="K125" s="61">
        <v>0.1</v>
      </c>
      <c r="L125" s="61">
        <v>0.08</v>
      </c>
      <c r="M125" s="61"/>
      <c r="N125" s="61">
        <v>0.14</v>
      </c>
      <c r="O125" s="61">
        <v>39.86</v>
      </c>
      <c r="P125" s="61">
        <v>0.24</v>
      </c>
      <c r="Q125" s="61">
        <v>15.69</v>
      </c>
      <c r="R125" s="61">
        <v>0.83</v>
      </c>
      <c r="S125" s="61"/>
      <c r="T125" s="61"/>
      <c r="U125" s="61"/>
      <c r="V125" s="61"/>
      <c r="W125" s="61"/>
      <c r="X125" s="61">
        <v>0.14</v>
      </c>
    </row>
    <row r="126" ht="11.25" customHeight="1">
      <c r="A126" s="1">
        <f t="shared" ref="A126:A129" si="13">A125+1</f>
        <v>260</v>
      </c>
      <c r="B126" s="59" t="s">
        <v>308</v>
      </c>
      <c r="C126" s="60">
        <v>14.9</v>
      </c>
      <c r="D126" s="60">
        <v>75.5</v>
      </c>
      <c r="E126" s="60">
        <v>9.5</v>
      </c>
      <c r="F126" s="61"/>
      <c r="G126" s="61"/>
      <c r="H126" s="61">
        <v>11.3</v>
      </c>
      <c r="I126" s="61">
        <v>2.96</v>
      </c>
      <c r="J126" s="61">
        <v>0.38</v>
      </c>
      <c r="K126" s="61">
        <v>0.12</v>
      </c>
      <c r="L126" s="61">
        <v>0.05</v>
      </c>
      <c r="M126" s="61"/>
      <c r="N126" s="61">
        <v>1.09</v>
      </c>
      <c r="O126" s="61">
        <v>74.01</v>
      </c>
      <c r="P126" s="61">
        <v>0.25</v>
      </c>
      <c r="Q126" s="61">
        <v>8.74</v>
      </c>
      <c r="R126" s="61">
        <v>0.75</v>
      </c>
      <c r="S126" s="61"/>
      <c r="T126" s="61"/>
      <c r="U126" s="61"/>
      <c r="V126" s="61"/>
      <c r="W126" s="61"/>
      <c r="X126" s="61"/>
    </row>
    <row r="127" ht="11.25" customHeight="1">
      <c r="A127" s="1">
        <f t="shared" si="13"/>
        <v>261</v>
      </c>
      <c r="B127" s="59" t="s">
        <v>309</v>
      </c>
      <c r="C127" s="60">
        <v>49.2</v>
      </c>
      <c r="D127" s="60">
        <v>20.4</v>
      </c>
      <c r="E127" s="60">
        <v>1.2</v>
      </c>
      <c r="F127" s="61">
        <v>2.09</v>
      </c>
      <c r="G127" s="61">
        <v>8.06</v>
      </c>
      <c r="H127" s="61">
        <v>23.01</v>
      </c>
      <c r="I127" s="61">
        <v>9.3</v>
      </c>
      <c r="J127" s="61">
        <v>0.15</v>
      </c>
      <c r="K127" s="61"/>
      <c r="L127" s="61"/>
      <c r="M127" s="61">
        <v>0.81</v>
      </c>
      <c r="N127" s="61">
        <v>0.98</v>
      </c>
      <c r="O127" s="61">
        <v>17.94</v>
      </c>
      <c r="P127" s="61">
        <v>0.13</v>
      </c>
      <c r="Q127" s="61">
        <v>0.89</v>
      </c>
      <c r="R127" s="61">
        <v>0.27</v>
      </c>
      <c r="S127" s="61"/>
      <c r="T127" s="61"/>
      <c r="U127" s="61"/>
      <c r="V127" s="61"/>
      <c r="W127" s="61">
        <v>2.5</v>
      </c>
      <c r="X127" s="61">
        <v>0.8</v>
      </c>
    </row>
    <row r="128" ht="11.25" customHeight="1">
      <c r="A128" s="1">
        <f t="shared" si="13"/>
        <v>262</v>
      </c>
      <c r="B128" s="59" t="s">
        <v>310</v>
      </c>
      <c r="C128" s="60">
        <v>51.5</v>
      </c>
      <c r="D128" s="60">
        <v>21.9</v>
      </c>
      <c r="E128" s="60">
        <v>1.5</v>
      </c>
      <c r="F128" s="61">
        <v>2.11</v>
      </c>
      <c r="G128" s="61">
        <v>7.96</v>
      </c>
      <c r="H128" s="61">
        <v>23.87</v>
      </c>
      <c r="I128" s="61">
        <v>9.64</v>
      </c>
      <c r="J128" s="61">
        <v>0.14</v>
      </c>
      <c r="K128" s="61"/>
      <c r="L128" s="61"/>
      <c r="M128" s="61">
        <v>0.78</v>
      </c>
      <c r="N128" s="61">
        <v>0.98</v>
      </c>
      <c r="O128" s="61">
        <v>19.8</v>
      </c>
      <c r="P128" s="61">
        <v>0.12</v>
      </c>
      <c r="Q128" s="61">
        <v>1.22</v>
      </c>
      <c r="R128" s="61">
        <v>0.27</v>
      </c>
      <c r="S128" s="61"/>
      <c r="T128" s="61"/>
      <c r="U128" s="61"/>
      <c r="V128" s="61"/>
      <c r="W128" s="61">
        <v>2.31</v>
      </c>
      <c r="X128" s="61">
        <v>0.51</v>
      </c>
    </row>
    <row r="129" ht="11.25" customHeight="1">
      <c r="A129" s="1">
        <f t="shared" si="13"/>
        <v>263</v>
      </c>
      <c r="B129" s="59" t="s">
        <v>311</v>
      </c>
      <c r="C129" s="60">
        <v>14.9</v>
      </c>
      <c r="D129" s="60">
        <v>18.2</v>
      </c>
      <c r="E129" s="60">
        <v>21.4</v>
      </c>
      <c r="F129" s="61">
        <v>0.06</v>
      </c>
      <c r="G129" s="61">
        <v>0.11</v>
      </c>
      <c r="H129" s="61">
        <v>8.29</v>
      </c>
      <c r="I129" s="61">
        <v>5.75</v>
      </c>
      <c r="J129" s="61">
        <v>0.23</v>
      </c>
      <c r="K129" s="61">
        <v>0.28</v>
      </c>
      <c r="L129" s="61">
        <v>0.09</v>
      </c>
      <c r="M129" s="61"/>
      <c r="N129" s="61">
        <v>0.05</v>
      </c>
      <c r="O129" s="61">
        <v>17.87</v>
      </c>
      <c r="P129" s="61">
        <v>0.28</v>
      </c>
      <c r="Q129" s="61">
        <v>19.48</v>
      </c>
      <c r="R129" s="61">
        <v>1.74</v>
      </c>
      <c r="S129" s="61"/>
      <c r="T129" s="61"/>
      <c r="U129" s="61"/>
      <c r="V129" s="61"/>
      <c r="W129" s="61">
        <v>8.69</v>
      </c>
      <c r="X129" s="61">
        <v>1.3</v>
      </c>
    </row>
    <row r="130" ht="11.25" customHeight="1">
      <c r="A130" s="58">
        <v>265.0</v>
      </c>
      <c r="B130" s="59" t="s">
        <v>313</v>
      </c>
      <c r="C130" s="60">
        <v>21.9</v>
      </c>
      <c r="D130" s="60">
        <v>15.0</v>
      </c>
      <c r="E130" s="60">
        <v>27.6</v>
      </c>
      <c r="F130" s="61">
        <v>2.5</v>
      </c>
      <c r="G130" s="61">
        <v>1.0</v>
      </c>
      <c r="H130" s="61">
        <v>12.91</v>
      </c>
      <c r="I130" s="61">
        <v>4.35</v>
      </c>
      <c r="J130" s="61">
        <v>0.21</v>
      </c>
      <c r="K130" s="61">
        <v>0.2</v>
      </c>
      <c r="L130" s="61">
        <v>0.08</v>
      </c>
      <c r="M130" s="61"/>
      <c r="N130" s="61">
        <v>0.06</v>
      </c>
      <c r="O130" s="61">
        <v>14.7</v>
      </c>
      <c r="P130" s="61">
        <v>0.26</v>
      </c>
      <c r="Q130" s="61">
        <v>24.85</v>
      </c>
      <c r="R130" s="61">
        <v>2.64</v>
      </c>
      <c r="S130" s="61"/>
      <c r="T130" s="61"/>
      <c r="U130" s="61"/>
      <c r="V130" s="61"/>
      <c r="W130" s="61">
        <v>0.09</v>
      </c>
      <c r="X130" s="61">
        <v>0.24</v>
      </c>
    </row>
    <row r="131" ht="11.25" customHeight="1">
      <c r="A131" s="1">
        <f t="shared" ref="A131:A251" si="14">A130+1</f>
        <v>266</v>
      </c>
      <c r="B131" s="59" t="s">
        <v>314</v>
      </c>
      <c r="C131" s="60">
        <v>20.9</v>
      </c>
      <c r="D131" s="60">
        <v>14.4</v>
      </c>
      <c r="E131" s="60">
        <v>26.5</v>
      </c>
      <c r="F131" s="61">
        <v>2.35</v>
      </c>
      <c r="G131" s="61">
        <v>0.94</v>
      </c>
      <c r="H131" s="61">
        <v>12.41</v>
      </c>
      <c r="I131" s="61">
        <v>4.15</v>
      </c>
      <c r="J131" s="61">
        <v>0.2</v>
      </c>
      <c r="K131" s="61">
        <v>0.19</v>
      </c>
      <c r="L131" s="61">
        <v>0.08</v>
      </c>
      <c r="M131" s="61"/>
      <c r="N131" s="61">
        <v>0.05</v>
      </c>
      <c r="O131" s="61">
        <v>14.07</v>
      </c>
      <c r="P131" s="61">
        <v>0.25</v>
      </c>
      <c r="Q131" s="61">
        <v>23.79</v>
      </c>
      <c r="R131" s="61">
        <v>2.58</v>
      </c>
      <c r="S131" s="61"/>
      <c r="T131" s="61"/>
      <c r="U131" s="61"/>
      <c r="V131" s="61"/>
      <c r="W131" s="61">
        <v>0.12</v>
      </c>
      <c r="X131" s="61">
        <v>0.2</v>
      </c>
    </row>
    <row r="132" ht="11.25" customHeight="1">
      <c r="A132" s="1">
        <f t="shared" si="14"/>
        <v>267</v>
      </c>
      <c r="B132" s="59" t="s">
        <v>315</v>
      </c>
      <c r="C132" s="60">
        <v>50.9</v>
      </c>
      <c r="D132" s="60">
        <v>18.6</v>
      </c>
      <c r="E132" s="60">
        <v>30.2</v>
      </c>
      <c r="F132" s="61">
        <v>25.03</v>
      </c>
      <c r="G132" s="61">
        <v>7.92</v>
      </c>
      <c r="H132" s="61">
        <v>9.46</v>
      </c>
      <c r="I132" s="61">
        <v>3.14</v>
      </c>
      <c r="J132" s="61">
        <v>0.17</v>
      </c>
      <c r="K132" s="61">
        <v>0.21</v>
      </c>
      <c r="L132" s="61">
        <v>0.07</v>
      </c>
      <c r="M132" s="61"/>
      <c r="N132" s="61"/>
      <c r="O132" s="61">
        <v>18.51</v>
      </c>
      <c r="P132" s="61">
        <v>0.25</v>
      </c>
      <c r="Q132" s="61">
        <v>27.17</v>
      </c>
      <c r="R132" s="61">
        <v>2.86</v>
      </c>
      <c r="S132" s="61"/>
      <c r="T132" s="61"/>
      <c r="U132" s="61"/>
      <c r="V132" s="61"/>
      <c r="W132" s="61"/>
      <c r="X132" s="61">
        <v>0.19</v>
      </c>
    </row>
    <row r="133" ht="11.25" customHeight="1">
      <c r="A133" s="1">
        <f t="shared" si="14"/>
        <v>268</v>
      </c>
      <c r="B133" s="59" t="s">
        <v>316</v>
      </c>
      <c r="C133" s="60">
        <v>7.9</v>
      </c>
      <c r="D133" s="60">
        <v>62.6</v>
      </c>
      <c r="E133" s="60">
        <v>28.4</v>
      </c>
      <c r="F133" s="61"/>
      <c r="G133" s="61">
        <v>0.06</v>
      </c>
      <c r="H133" s="61">
        <v>4.59</v>
      </c>
      <c r="I133" s="61">
        <v>2.21</v>
      </c>
      <c r="J133" s="61">
        <v>0.57</v>
      </c>
      <c r="K133" s="61">
        <v>0.3</v>
      </c>
      <c r="L133" s="61">
        <v>0.15</v>
      </c>
      <c r="M133" s="61"/>
      <c r="N133" s="61">
        <v>0.2</v>
      </c>
      <c r="O133" s="61">
        <v>61.14</v>
      </c>
      <c r="P133" s="61">
        <v>1.11</v>
      </c>
      <c r="Q133" s="61">
        <v>20.87</v>
      </c>
      <c r="R133" s="61">
        <v>6.78</v>
      </c>
      <c r="S133" s="61"/>
      <c r="T133" s="61"/>
      <c r="U133" s="61"/>
      <c r="V133" s="61"/>
      <c r="W133" s="61"/>
      <c r="X133" s="61">
        <v>0.37</v>
      </c>
    </row>
    <row r="134" ht="11.25" customHeight="1">
      <c r="A134" s="1">
        <f t="shared" si="14"/>
        <v>269</v>
      </c>
      <c r="B134" s="59" t="s">
        <v>317</v>
      </c>
      <c r="C134" s="60">
        <v>10.8</v>
      </c>
      <c r="D134" s="60">
        <v>25.4</v>
      </c>
      <c r="E134" s="60">
        <v>62.6</v>
      </c>
      <c r="F134" s="61"/>
      <c r="G134" s="61">
        <v>0.07</v>
      </c>
      <c r="H134" s="61">
        <v>6.1</v>
      </c>
      <c r="I134" s="61">
        <v>3.42</v>
      </c>
      <c r="J134" s="61">
        <v>0.26</v>
      </c>
      <c r="K134" s="61">
        <v>0.67</v>
      </c>
      <c r="L134" s="61">
        <v>0.25</v>
      </c>
      <c r="M134" s="61"/>
      <c r="N134" s="61">
        <v>0.08</v>
      </c>
      <c r="O134" s="61">
        <v>25.15</v>
      </c>
      <c r="P134" s="61">
        <v>0.18</v>
      </c>
      <c r="Q134" s="61">
        <v>62.22</v>
      </c>
      <c r="R134" s="61">
        <v>0.39</v>
      </c>
      <c r="S134" s="61"/>
      <c r="T134" s="61"/>
      <c r="U134" s="61"/>
      <c r="V134" s="61"/>
      <c r="W134" s="61"/>
      <c r="X134" s="61">
        <v>1.14</v>
      </c>
    </row>
    <row r="135" ht="11.25" customHeight="1">
      <c r="A135" s="1">
        <f t="shared" si="14"/>
        <v>270</v>
      </c>
      <c r="B135" s="59" t="s">
        <v>318</v>
      </c>
      <c r="C135" s="60">
        <v>15.2</v>
      </c>
      <c r="D135" s="60">
        <v>33.4</v>
      </c>
      <c r="E135" s="60">
        <v>50.9</v>
      </c>
      <c r="F135" s="61"/>
      <c r="G135" s="61"/>
      <c r="H135" s="61">
        <v>12.12</v>
      </c>
      <c r="I135" s="61">
        <v>2.18</v>
      </c>
      <c r="J135" s="61">
        <v>0.49</v>
      </c>
      <c r="K135" s="61">
        <v>0.18</v>
      </c>
      <c r="L135" s="61">
        <v>0.19</v>
      </c>
      <c r="M135" s="61"/>
      <c r="N135" s="61">
        <v>0.12</v>
      </c>
      <c r="O135" s="61">
        <v>33.04</v>
      </c>
      <c r="P135" s="61">
        <v>0.23</v>
      </c>
      <c r="Q135" s="61">
        <v>49.94</v>
      </c>
      <c r="R135" s="61">
        <v>0.96</v>
      </c>
      <c r="S135" s="61"/>
      <c r="T135" s="61"/>
      <c r="U135" s="61"/>
      <c r="V135" s="61"/>
      <c r="W135" s="61"/>
      <c r="X135" s="61">
        <v>0.48</v>
      </c>
    </row>
    <row r="136" ht="11.25" customHeight="1">
      <c r="A136" s="1">
        <f t="shared" si="14"/>
        <v>271</v>
      </c>
      <c r="B136" s="59" t="s">
        <v>319</v>
      </c>
      <c r="C136" s="60">
        <v>39.9</v>
      </c>
      <c r="D136" s="60">
        <v>55.8</v>
      </c>
      <c r="E136" s="60">
        <v>4.2</v>
      </c>
      <c r="F136" s="61"/>
      <c r="G136" s="61">
        <v>0.09</v>
      </c>
      <c r="H136" s="61">
        <v>37.37</v>
      </c>
      <c r="I136" s="61">
        <v>2.08</v>
      </c>
      <c r="J136" s="61">
        <v>0.19</v>
      </c>
      <c r="K136" s="61">
        <v>0.05</v>
      </c>
      <c r="L136" s="61">
        <v>0.06</v>
      </c>
      <c r="M136" s="61"/>
      <c r="N136" s="61">
        <v>0.83</v>
      </c>
      <c r="O136" s="61">
        <v>54.73</v>
      </c>
      <c r="P136" s="61">
        <v>0.14</v>
      </c>
      <c r="Q136" s="61">
        <v>3.74</v>
      </c>
      <c r="R136" s="61">
        <v>0.51</v>
      </c>
      <c r="S136" s="61"/>
      <c r="T136" s="61"/>
      <c r="U136" s="61"/>
      <c r="V136" s="61"/>
      <c r="W136" s="61"/>
      <c r="X136" s="61"/>
    </row>
    <row r="137" ht="11.25" customHeight="1">
      <c r="A137" s="1">
        <f t="shared" si="14"/>
        <v>272</v>
      </c>
      <c r="B137" s="59" t="s">
        <v>320</v>
      </c>
      <c r="C137" s="60">
        <v>15.2</v>
      </c>
      <c r="D137" s="60">
        <v>23.3</v>
      </c>
      <c r="E137" s="60">
        <v>60.0</v>
      </c>
      <c r="F137" s="61"/>
      <c r="G137" s="61">
        <v>0.08</v>
      </c>
      <c r="H137" s="61">
        <v>10.83</v>
      </c>
      <c r="I137" s="61">
        <v>3.36</v>
      </c>
      <c r="J137" s="61">
        <v>0.33</v>
      </c>
      <c r="K137" s="61">
        <v>0.43</v>
      </c>
      <c r="L137" s="61">
        <v>0.14</v>
      </c>
      <c r="M137" s="61"/>
      <c r="N137" s="61">
        <v>0.09</v>
      </c>
      <c r="O137" s="61">
        <v>22.98</v>
      </c>
      <c r="P137" s="61">
        <v>0.6</v>
      </c>
      <c r="Q137" s="61">
        <v>53.85</v>
      </c>
      <c r="R137" s="61">
        <v>5.72</v>
      </c>
      <c r="S137" s="61"/>
      <c r="T137" s="61"/>
      <c r="U137" s="61"/>
      <c r="V137" s="61"/>
      <c r="W137" s="61"/>
      <c r="X137" s="61">
        <v>0.5</v>
      </c>
    </row>
    <row r="138" ht="11.25" customHeight="1">
      <c r="A138" s="66">
        <f t="shared" si="14"/>
        <v>273</v>
      </c>
      <c r="B138" s="62" t="s">
        <v>322</v>
      </c>
      <c r="C138" s="63">
        <v>0.5743333333333334</v>
      </c>
      <c r="D138" s="63">
        <v>0.3453333333333333</v>
      </c>
      <c r="E138" s="63">
        <v>0.14566666666666667</v>
      </c>
      <c r="F138" s="65"/>
      <c r="G138" s="64">
        <v>0.014333333333333332</v>
      </c>
      <c r="H138" s="64">
        <v>0.4366666666666667</v>
      </c>
      <c r="I138" s="64">
        <v>0.107</v>
      </c>
      <c r="J138" s="65"/>
      <c r="K138" s="65"/>
      <c r="L138" s="65"/>
      <c r="M138" s="65"/>
      <c r="N138" s="64">
        <v>0.019333333333333338</v>
      </c>
      <c r="O138" s="65">
        <v>0.2873333333333334</v>
      </c>
      <c r="P138" s="64">
        <v>0.021333333333333333</v>
      </c>
      <c r="Q138" s="64">
        <v>0.019666666666666666</v>
      </c>
      <c r="R138" s="64" t="s">
        <v>45</v>
      </c>
      <c r="S138" s="64" t="s">
        <v>45</v>
      </c>
      <c r="T138" s="64">
        <v>0.059666666666666666</v>
      </c>
      <c r="U138" s="65" t="s">
        <v>45</v>
      </c>
      <c r="V138" s="64">
        <v>0.06633333333333334</v>
      </c>
      <c r="W138" s="64" t="s">
        <v>45</v>
      </c>
      <c r="X138" s="65"/>
    </row>
    <row r="139" ht="11.25" customHeight="1">
      <c r="A139" s="66">
        <f t="shared" si="14"/>
        <v>274</v>
      </c>
      <c r="B139" s="62" t="s">
        <v>323</v>
      </c>
      <c r="C139" s="63">
        <v>0.38099999999999995</v>
      </c>
      <c r="D139" s="63">
        <v>0.25933333333333336</v>
      </c>
      <c r="E139" s="63">
        <v>0.174</v>
      </c>
      <c r="F139" s="65"/>
      <c r="G139" s="64" t="s">
        <v>45</v>
      </c>
      <c r="H139" s="64">
        <v>0.28833333333333333</v>
      </c>
      <c r="I139" s="64">
        <v>0.08133333333333333</v>
      </c>
      <c r="J139" s="65"/>
      <c r="K139" s="65"/>
      <c r="L139" s="65"/>
      <c r="M139" s="65"/>
      <c r="N139" s="64">
        <v>0.011333333333333334</v>
      </c>
      <c r="O139" s="65">
        <v>0.22166666666666668</v>
      </c>
      <c r="P139" s="64">
        <v>0.015333333333333332</v>
      </c>
      <c r="Q139" s="64">
        <v>0.028</v>
      </c>
      <c r="R139" s="65"/>
      <c r="S139" s="64" t="s">
        <v>45</v>
      </c>
      <c r="T139" s="64">
        <v>0.06233333333333333</v>
      </c>
      <c r="U139" s="65" t="s">
        <v>45</v>
      </c>
      <c r="V139" s="64">
        <v>0.08366666666666667</v>
      </c>
      <c r="W139" s="65"/>
      <c r="X139" s="65"/>
    </row>
    <row r="140" ht="11.25" customHeight="1">
      <c r="A140" s="66">
        <f t="shared" si="14"/>
        <v>275</v>
      </c>
      <c r="B140" s="59" t="s">
        <v>324</v>
      </c>
      <c r="C140" s="67">
        <v>0.1</v>
      </c>
      <c r="D140" s="67" t="s">
        <v>45</v>
      </c>
      <c r="E140" s="67">
        <v>0.1</v>
      </c>
      <c r="F140" s="68" t="s">
        <v>45</v>
      </c>
      <c r="G140" s="68" t="s">
        <v>45</v>
      </c>
      <c r="H140" s="68">
        <v>0.06</v>
      </c>
      <c r="I140" s="68">
        <v>0.02</v>
      </c>
      <c r="J140" s="61"/>
      <c r="K140" s="61"/>
      <c r="L140" s="61"/>
      <c r="M140" s="61"/>
      <c r="N140" s="61" t="s">
        <v>45</v>
      </c>
      <c r="O140" s="61">
        <v>0.04</v>
      </c>
      <c r="P140" s="61" t="s">
        <v>45</v>
      </c>
      <c r="Q140" s="68" t="s">
        <v>45</v>
      </c>
      <c r="R140" s="61"/>
      <c r="S140" s="68">
        <v>0.01</v>
      </c>
      <c r="T140" s="68">
        <v>0.01</v>
      </c>
      <c r="U140" s="61" t="s">
        <v>45</v>
      </c>
      <c r="V140" s="68">
        <v>0.08</v>
      </c>
      <c r="W140" s="61"/>
      <c r="X140" s="68"/>
    </row>
    <row r="141" ht="11.25" customHeight="1">
      <c r="A141" s="66">
        <f t="shared" si="14"/>
        <v>276</v>
      </c>
      <c r="B141" s="62" t="s">
        <v>325</v>
      </c>
      <c r="C141" s="63">
        <v>0.5546666666666666</v>
      </c>
      <c r="D141" s="63">
        <v>0.32266666666666666</v>
      </c>
      <c r="E141" s="63">
        <v>0.5623333333333334</v>
      </c>
      <c r="F141" s="65"/>
      <c r="G141" s="64">
        <v>0.013333333333333334</v>
      </c>
      <c r="H141" s="64">
        <v>0.41933333333333334</v>
      </c>
      <c r="I141" s="64">
        <v>0.10566666666666667</v>
      </c>
      <c r="J141" s="65"/>
      <c r="K141" s="65"/>
      <c r="L141" s="65"/>
      <c r="M141" s="65"/>
      <c r="N141" s="64">
        <v>0.014666666666666666</v>
      </c>
      <c r="O141" s="65">
        <v>0.27466666666666667</v>
      </c>
      <c r="P141" s="64">
        <v>0.015666666666666666</v>
      </c>
      <c r="Q141" s="64">
        <v>0.020666666666666667</v>
      </c>
      <c r="R141" s="64">
        <v>0.021333333333333333</v>
      </c>
      <c r="S141" s="64" t="s">
        <v>45</v>
      </c>
      <c r="T141" s="64">
        <v>0.103</v>
      </c>
      <c r="U141" s="65"/>
      <c r="V141" s="64">
        <v>0.41733333333333333</v>
      </c>
      <c r="W141" s="65"/>
      <c r="X141" s="65"/>
    </row>
    <row r="142" ht="11.25" customHeight="1">
      <c r="A142" s="66">
        <f t="shared" si="14"/>
        <v>277</v>
      </c>
      <c r="B142" s="59" t="s">
        <v>326</v>
      </c>
      <c r="C142" s="60">
        <v>1.0</v>
      </c>
      <c r="D142" s="60">
        <v>1.3</v>
      </c>
      <c r="E142" s="60">
        <v>3.2</v>
      </c>
      <c r="F142" s="61"/>
      <c r="G142" s="61">
        <v>0.02</v>
      </c>
      <c r="H142" s="61">
        <v>0.7</v>
      </c>
      <c r="I142" s="61">
        <v>0.26</v>
      </c>
      <c r="J142" s="61">
        <v>0.02</v>
      </c>
      <c r="K142" s="61">
        <v>0.02</v>
      </c>
      <c r="L142" s="61"/>
      <c r="M142" s="61"/>
      <c r="N142" s="61">
        <v>0.02</v>
      </c>
      <c r="O142" s="61">
        <v>1.27</v>
      </c>
      <c r="P142" s="61">
        <v>0.02</v>
      </c>
      <c r="Q142" s="61">
        <v>2.68</v>
      </c>
      <c r="R142" s="61">
        <v>0.29</v>
      </c>
      <c r="S142" s="61">
        <v>0.03</v>
      </c>
      <c r="T142" s="61">
        <v>0.03</v>
      </c>
      <c r="U142" s="61"/>
      <c r="V142" s="61">
        <v>0.19</v>
      </c>
      <c r="W142" s="61"/>
      <c r="X142" s="61">
        <v>0.04</v>
      </c>
    </row>
    <row r="143" ht="11.25" customHeight="1">
      <c r="A143" s="66">
        <f t="shared" si="14"/>
        <v>278</v>
      </c>
      <c r="B143" s="59" t="s">
        <v>327</v>
      </c>
      <c r="C143" s="67">
        <v>0.5</v>
      </c>
      <c r="D143" s="67">
        <v>0.2</v>
      </c>
      <c r="E143" s="67" t="s">
        <v>45</v>
      </c>
      <c r="F143" s="61"/>
      <c r="G143" s="61">
        <v>0.01</v>
      </c>
      <c r="H143" s="61">
        <v>0.27</v>
      </c>
      <c r="I143" s="61">
        <v>0.17</v>
      </c>
      <c r="J143" s="61" t="s">
        <v>45</v>
      </c>
      <c r="K143" s="61" t="s">
        <v>45</v>
      </c>
      <c r="L143" s="61" t="s">
        <v>45</v>
      </c>
      <c r="M143" s="61"/>
      <c r="N143" s="61">
        <v>0.02</v>
      </c>
      <c r="O143" s="61">
        <v>0.18</v>
      </c>
      <c r="P143" s="61" t="s">
        <v>45</v>
      </c>
      <c r="Q143" s="61">
        <v>0.01</v>
      </c>
      <c r="R143" s="61">
        <v>0.01</v>
      </c>
      <c r="S143" s="61" t="s">
        <v>45</v>
      </c>
      <c r="T143" s="61" t="s">
        <v>45</v>
      </c>
      <c r="U143" s="61"/>
      <c r="V143" s="61">
        <v>0.01</v>
      </c>
      <c r="W143" s="61" t="s">
        <v>45</v>
      </c>
      <c r="X143" s="61"/>
    </row>
    <row r="144" ht="11.25" customHeight="1">
      <c r="A144" s="66">
        <f t="shared" si="14"/>
        <v>279</v>
      </c>
      <c r="B144" s="59" t="s">
        <v>328</v>
      </c>
      <c r="C144" s="67">
        <v>0.6</v>
      </c>
      <c r="D144" s="67">
        <v>0.3</v>
      </c>
      <c r="E144" s="67">
        <v>0.2</v>
      </c>
      <c r="F144" s="61" t="s">
        <v>45</v>
      </c>
      <c r="G144" s="61">
        <v>0.03</v>
      </c>
      <c r="H144" s="61">
        <v>0.43</v>
      </c>
      <c r="I144" s="61">
        <v>0.14</v>
      </c>
      <c r="J144" s="61"/>
      <c r="K144" s="61" t="s">
        <v>45</v>
      </c>
      <c r="L144" s="61" t="s">
        <v>45</v>
      </c>
      <c r="M144" s="61"/>
      <c r="N144" s="61">
        <v>0.03</v>
      </c>
      <c r="O144" s="61">
        <v>0.28</v>
      </c>
      <c r="P144" s="61" t="s">
        <v>45</v>
      </c>
      <c r="Q144" s="61">
        <v>0.02</v>
      </c>
      <c r="R144" s="61">
        <v>0.08</v>
      </c>
      <c r="S144" s="61">
        <v>0.03</v>
      </c>
      <c r="T144" s="61">
        <v>0.02</v>
      </c>
      <c r="U144" s="61"/>
      <c r="V144" s="61">
        <v>0.06</v>
      </c>
      <c r="W144" s="61" t="s">
        <v>45</v>
      </c>
      <c r="X144" s="61"/>
    </row>
    <row r="145" ht="11.25" customHeight="1">
      <c r="A145" s="66">
        <f t="shared" si="14"/>
        <v>280</v>
      </c>
      <c r="B145" s="59" t="s">
        <v>329</v>
      </c>
      <c r="C145" s="60">
        <v>0.9</v>
      </c>
      <c r="D145" s="60">
        <v>1.1</v>
      </c>
      <c r="E145" s="60">
        <v>1.2</v>
      </c>
      <c r="F145" s="61"/>
      <c r="G145" s="61">
        <v>0.02</v>
      </c>
      <c r="H145" s="61">
        <v>0.65</v>
      </c>
      <c r="I145" s="61">
        <v>0.23</v>
      </c>
      <c r="J145" s="61">
        <v>0.02</v>
      </c>
      <c r="K145" s="61">
        <v>0.02</v>
      </c>
      <c r="L145" s="61" t="s">
        <v>45</v>
      </c>
      <c r="M145" s="61"/>
      <c r="N145" s="61">
        <v>0.02</v>
      </c>
      <c r="O145" s="61">
        <v>1.01</v>
      </c>
      <c r="P145" s="61">
        <v>0.03</v>
      </c>
      <c r="Q145" s="61">
        <v>1.08</v>
      </c>
      <c r="R145" s="61">
        <v>0.07</v>
      </c>
      <c r="S145" s="61" t="s">
        <v>45</v>
      </c>
      <c r="T145" s="61">
        <v>0.04</v>
      </c>
      <c r="U145" s="61"/>
      <c r="V145" s="61">
        <v>0.04</v>
      </c>
      <c r="W145" s="61">
        <v>0.03</v>
      </c>
      <c r="X145" s="61">
        <v>0.01</v>
      </c>
    </row>
    <row r="146" ht="11.25" customHeight="1">
      <c r="A146" s="66">
        <f t="shared" si="14"/>
        <v>281</v>
      </c>
      <c r="B146" s="62" t="s">
        <v>330</v>
      </c>
      <c r="C146" s="63">
        <v>1.496</v>
      </c>
      <c r="D146" s="63">
        <v>2.212666666666667</v>
      </c>
      <c r="E146" s="63">
        <v>5.216333333333335</v>
      </c>
      <c r="F146" s="65"/>
      <c r="G146" s="64">
        <v>0.005999999999999999</v>
      </c>
      <c r="H146" s="64">
        <v>1.0273333333333332</v>
      </c>
      <c r="I146" s="64">
        <v>0.3706666666666667</v>
      </c>
      <c r="J146" s="64">
        <v>0.02666666666666667</v>
      </c>
      <c r="K146" s="64">
        <v>0.041666666666666664</v>
      </c>
      <c r="L146" s="64">
        <v>0.017666666666666667</v>
      </c>
      <c r="M146" s="65"/>
      <c r="N146" s="64">
        <v>0.005999999999999999</v>
      </c>
      <c r="O146" s="65">
        <v>2.168</v>
      </c>
      <c r="P146" s="64">
        <v>0.02666666666666667</v>
      </c>
      <c r="Q146" s="64">
        <v>4.62</v>
      </c>
      <c r="R146" s="64">
        <v>0.46900000000000003</v>
      </c>
      <c r="S146" s="64">
        <v>0.017666666666666667</v>
      </c>
      <c r="T146" s="64">
        <v>0.011666666666666667</v>
      </c>
      <c r="U146" s="65">
        <v>0.017666666666666667</v>
      </c>
      <c r="V146" s="64">
        <v>0.06566666666666666</v>
      </c>
      <c r="W146" s="65"/>
      <c r="X146" s="65"/>
    </row>
    <row r="147" ht="11.25" customHeight="1">
      <c r="A147" s="66">
        <f t="shared" si="14"/>
        <v>282</v>
      </c>
      <c r="B147" s="59" t="s">
        <v>331</v>
      </c>
      <c r="C147" s="60">
        <v>0.2</v>
      </c>
      <c r="D147" s="60">
        <v>0.1</v>
      </c>
      <c r="E147" s="60">
        <v>0.2</v>
      </c>
      <c r="F147" s="61"/>
      <c r="G147" s="61"/>
      <c r="H147" s="61">
        <v>0.07</v>
      </c>
      <c r="I147" s="61">
        <v>0.12</v>
      </c>
      <c r="J147" s="61"/>
      <c r="K147" s="61"/>
      <c r="L147" s="61"/>
      <c r="M147" s="61"/>
      <c r="N147" s="61" t="s">
        <v>45</v>
      </c>
      <c r="O147" s="61">
        <v>0.08</v>
      </c>
      <c r="P147" s="61">
        <v>0.01</v>
      </c>
      <c r="Q147" s="61" t="s">
        <v>45</v>
      </c>
      <c r="R147" s="61"/>
      <c r="S147" s="61">
        <v>0.03</v>
      </c>
      <c r="T147" s="61">
        <v>0.01</v>
      </c>
      <c r="U147" s="61">
        <v>0.01</v>
      </c>
      <c r="V147" s="61">
        <v>0.12</v>
      </c>
      <c r="W147" s="61"/>
      <c r="X147" s="61"/>
    </row>
    <row r="148" ht="11.25" customHeight="1">
      <c r="A148" s="66">
        <f t="shared" si="14"/>
        <v>283</v>
      </c>
      <c r="B148" s="59" t="s">
        <v>332</v>
      </c>
      <c r="C148" s="67">
        <v>0.1</v>
      </c>
      <c r="D148" s="67">
        <v>0.1</v>
      </c>
      <c r="E148" s="67">
        <v>0.2</v>
      </c>
      <c r="F148" s="68" t="s">
        <v>45</v>
      </c>
      <c r="G148" s="68" t="s">
        <v>45</v>
      </c>
      <c r="H148" s="68">
        <v>0.07</v>
      </c>
      <c r="I148" s="68">
        <v>0.07</v>
      </c>
      <c r="J148" s="61"/>
      <c r="K148" s="61"/>
      <c r="L148" s="61"/>
      <c r="M148" s="61"/>
      <c r="N148" s="61" t="s">
        <v>45</v>
      </c>
      <c r="O148" s="61">
        <v>0.06</v>
      </c>
      <c r="P148" s="68">
        <v>0.01</v>
      </c>
      <c r="Q148" s="68" t="s">
        <v>45</v>
      </c>
      <c r="R148" s="61"/>
      <c r="S148" s="68">
        <v>0.02</v>
      </c>
      <c r="T148" s="68">
        <v>0.02</v>
      </c>
      <c r="U148" s="68">
        <v>0.02</v>
      </c>
      <c r="V148" s="68">
        <v>0.1</v>
      </c>
      <c r="W148" s="68"/>
      <c r="X148" s="61"/>
    </row>
    <row r="149" ht="11.25" customHeight="1">
      <c r="A149" s="66">
        <f t="shared" si="14"/>
        <v>284</v>
      </c>
      <c r="B149" s="59" t="s">
        <v>333</v>
      </c>
      <c r="C149" s="60">
        <v>0.4</v>
      </c>
      <c r="D149" s="60">
        <v>0.2</v>
      </c>
      <c r="E149" s="60">
        <v>0.2</v>
      </c>
      <c r="F149" s="61"/>
      <c r="G149" s="61">
        <v>0.01</v>
      </c>
      <c r="H149" s="61">
        <v>0.23</v>
      </c>
      <c r="I149" s="61">
        <v>0.14</v>
      </c>
      <c r="J149" s="61">
        <v>0.01</v>
      </c>
      <c r="K149" s="61">
        <v>0.01</v>
      </c>
      <c r="L149" s="61" t="s">
        <v>45</v>
      </c>
      <c r="M149" s="61"/>
      <c r="N149" s="61">
        <v>0.05</v>
      </c>
      <c r="O149" s="61">
        <v>0.16</v>
      </c>
      <c r="P149" s="61">
        <v>0.01</v>
      </c>
      <c r="Q149" s="61">
        <v>0.03</v>
      </c>
      <c r="R149" s="61" t="s">
        <v>45</v>
      </c>
      <c r="S149" s="61">
        <v>0.04</v>
      </c>
      <c r="T149" s="61">
        <v>0.08</v>
      </c>
      <c r="U149" s="61">
        <v>0.01</v>
      </c>
      <c r="V149" s="61">
        <v>0.09</v>
      </c>
      <c r="W149" s="61">
        <v>0.01</v>
      </c>
      <c r="X149" s="61"/>
    </row>
    <row r="150" ht="11.25" customHeight="1">
      <c r="A150" s="66">
        <f t="shared" si="14"/>
        <v>285</v>
      </c>
      <c r="B150" s="59" t="s">
        <v>334</v>
      </c>
      <c r="C150" s="60">
        <v>0.1</v>
      </c>
      <c r="D150" s="60">
        <v>0.1</v>
      </c>
      <c r="E150" s="60">
        <v>0.2</v>
      </c>
      <c r="F150" s="61"/>
      <c r="G150" s="61" t="s">
        <v>45</v>
      </c>
      <c r="H150" s="61">
        <v>0.08</v>
      </c>
      <c r="I150" s="61">
        <v>0.04</v>
      </c>
      <c r="J150" s="61" t="s">
        <v>45</v>
      </c>
      <c r="K150" s="61"/>
      <c r="L150" s="61"/>
      <c r="M150" s="61"/>
      <c r="N150" s="61">
        <v>0.02</v>
      </c>
      <c r="O150" s="61">
        <v>0.06</v>
      </c>
      <c r="P150" s="61" t="s">
        <v>45</v>
      </c>
      <c r="Q150" s="61">
        <v>0.02</v>
      </c>
      <c r="R150" s="61" t="s">
        <v>45</v>
      </c>
      <c r="S150" s="61">
        <v>0.02</v>
      </c>
      <c r="T150" s="61">
        <v>0.08</v>
      </c>
      <c r="U150" s="61">
        <v>0.01</v>
      </c>
      <c r="V150" s="61"/>
      <c r="W150" s="61" t="s">
        <v>45</v>
      </c>
      <c r="X150" s="61"/>
    </row>
    <row r="151" ht="11.25" customHeight="1">
      <c r="A151" s="66">
        <f t="shared" si="14"/>
        <v>286</v>
      </c>
      <c r="B151" s="71" t="s">
        <v>335</v>
      </c>
      <c r="C151" s="63">
        <v>2.4683333333333333</v>
      </c>
      <c r="D151" s="63">
        <v>3.6086666666666667</v>
      </c>
      <c r="E151" s="63">
        <v>8.826333333333334</v>
      </c>
      <c r="F151" s="65"/>
      <c r="G151" s="65"/>
      <c r="H151" s="64">
        <v>1.692</v>
      </c>
      <c r="I151" s="64">
        <v>0.5873333333333334</v>
      </c>
      <c r="J151" s="64">
        <v>0.045</v>
      </c>
      <c r="K151" s="64">
        <v>0.08466666666666667</v>
      </c>
      <c r="L151" s="64">
        <v>0.029666666666666664</v>
      </c>
      <c r="M151" s="65"/>
      <c r="N151" s="64">
        <v>0.045</v>
      </c>
      <c r="O151" s="65">
        <v>3.544</v>
      </c>
      <c r="P151" s="65"/>
      <c r="Q151" s="64">
        <v>7.760666666666666</v>
      </c>
      <c r="R151" s="64">
        <v>0.8216666666666667</v>
      </c>
      <c r="S151" s="64">
        <v>0.045</v>
      </c>
      <c r="T151" s="64">
        <v>0.08466666666666667</v>
      </c>
      <c r="U151" s="65"/>
      <c r="V151" s="64">
        <v>0.09933333333333333</v>
      </c>
      <c r="W151" s="65"/>
      <c r="X151" s="65"/>
    </row>
    <row r="152" ht="11.25" customHeight="1">
      <c r="A152" s="66">
        <f t="shared" si="14"/>
        <v>287</v>
      </c>
      <c r="B152" s="59" t="s">
        <v>336</v>
      </c>
      <c r="C152" s="60">
        <v>0.2</v>
      </c>
      <c r="D152" s="60">
        <v>0.2</v>
      </c>
      <c r="E152" s="60" t="s">
        <v>45</v>
      </c>
      <c r="F152" s="61"/>
      <c r="G152" s="61"/>
      <c r="H152" s="61">
        <v>0.1</v>
      </c>
      <c r="I152" s="61">
        <v>0.09</v>
      </c>
      <c r="J152" s="61">
        <v>0.01</v>
      </c>
      <c r="K152" s="61">
        <v>0.01</v>
      </c>
      <c r="L152" s="61"/>
      <c r="M152" s="61"/>
      <c r="N152" s="61">
        <v>0.01</v>
      </c>
      <c r="O152" s="61">
        <v>0.14</v>
      </c>
      <c r="P152" s="61"/>
      <c r="Q152" s="61">
        <v>0.03</v>
      </c>
      <c r="R152" s="61" t="s">
        <v>45</v>
      </c>
      <c r="S152" s="61"/>
      <c r="T152" s="61"/>
      <c r="U152" s="61"/>
      <c r="V152" s="61"/>
      <c r="W152" s="61"/>
      <c r="X152" s="61"/>
    </row>
    <row r="153" ht="11.25" customHeight="1">
      <c r="A153" s="66">
        <f t="shared" si="14"/>
        <v>288</v>
      </c>
      <c r="B153" s="59" t="s">
        <v>337</v>
      </c>
      <c r="C153" s="67">
        <v>2.5</v>
      </c>
      <c r="D153" s="67">
        <v>2.3</v>
      </c>
      <c r="E153" s="67">
        <v>0.3</v>
      </c>
      <c r="F153" s="61"/>
      <c r="G153" s="61">
        <v>0.3</v>
      </c>
      <c r="H153" s="61">
        <v>1.57</v>
      </c>
      <c r="I153" s="61">
        <v>0.31</v>
      </c>
      <c r="J153" s="61">
        <v>0.01</v>
      </c>
      <c r="K153" s="61">
        <v>0.02</v>
      </c>
      <c r="L153" s="61"/>
      <c r="M153" s="61"/>
      <c r="N153" s="61">
        <v>1.21</v>
      </c>
      <c r="O153" s="61">
        <v>1.02</v>
      </c>
      <c r="P153" s="61">
        <v>0.01</v>
      </c>
      <c r="Q153" s="61">
        <v>0.09</v>
      </c>
      <c r="R153" s="61">
        <v>0.12</v>
      </c>
      <c r="S153" s="61">
        <v>0.03</v>
      </c>
      <c r="T153" s="61">
        <v>0.04</v>
      </c>
      <c r="U153" s="61">
        <v>0.01</v>
      </c>
      <c r="V153" s="61">
        <v>0.03</v>
      </c>
      <c r="W153" s="61">
        <v>0.04</v>
      </c>
      <c r="X153" s="61"/>
    </row>
    <row r="154" ht="11.25" customHeight="1">
      <c r="A154" s="66">
        <f t="shared" si="14"/>
        <v>289</v>
      </c>
      <c r="B154" s="70" t="s">
        <v>338</v>
      </c>
      <c r="C154" s="63">
        <v>4.8</v>
      </c>
      <c r="D154" s="63">
        <v>6.393333333333333</v>
      </c>
      <c r="E154" s="63">
        <v>2.5833333333333335</v>
      </c>
      <c r="F154" s="65"/>
      <c r="G154" s="64">
        <v>0.51</v>
      </c>
      <c r="H154" s="64">
        <v>3.2533333333333334</v>
      </c>
      <c r="I154" s="64">
        <v>0.83</v>
      </c>
      <c r="J154" s="65"/>
      <c r="K154" s="65"/>
      <c r="L154" s="65"/>
      <c r="M154" s="65"/>
      <c r="N154" s="64">
        <v>2.91</v>
      </c>
      <c r="O154" s="65">
        <v>3.2199999999999998</v>
      </c>
      <c r="P154" s="64">
        <v>0.26333333333333336</v>
      </c>
      <c r="Q154" s="64">
        <v>0.43</v>
      </c>
      <c r="R154" s="64">
        <v>0.16666666666666666</v>
      </c>
      <c r="S154" s="64">
        <v>0.16</v>
      </c>
      <c r="T154" s="64">
        <v>0.8366666666666666</v>
      </c>
      <c r="U154" s="65">
        <v>0.32666666666666666</v>
      </c>
      <c r="V154" s="64">
        <v>0.25666666666666665</v>
      </c>
      <c r="W154" s="65"/>
      <c r="X154" s="65"/>
    </row>
    <row r="155" ht="11.25" customHeight="1">
      <c r="A155" s="66">
        <f t="shared" si="14"/>
        <v>290</v>
      </c>
      <c r="B155" s="70" t="s">
        <v>339</v>
      </c>
      <c r="C155" s="63">
        <v>4.45</v>
      </c>
      <c r="D155" s="63">
        <v>6.473333333333334</v>
      </c>
      <c r="E155" s="63">
        <v>2.2833333333333337</v>
      </c>
      <c r="F155" s="65"/>
      <c r="G155" s="64">
        <v>0.5233333333333333</v>
      </c>
      <c r="H155" s="64">
        <v>3.1466666666666665</v>
      </c>
      <c r="I155" s="64">
        <v>0.6766666666666666</v>
      </c>
      <c r="J155" s="65"/>
      <c r="K155" s="65"/>
      <c r="L155" s="65"/>
      <c r="M155" s="65"/>
      <c r="N155" s="64">
        <v>3.1233333333333335</v>
      </c>
      <c r="O155" s="65">
        <v>3.106666666666667</v>
      </c>
      <c r="P155" s="64">
        <v>0.24333333333333332</v>
      </c>
      <c r="Q155" s="64">
        <v>0.2066666666666667</v>
      </c>
      <c r="R155" s="64">
        <v>0.17</v>
      </c>
      <c r="S155" s="64">
        <v>0.16333333333333333</v>
      </c>
      <c r="T155" s="64">
        <v>0.8933333333333334</v>
      </c>
      <c r="U155" s="65">
        <v>0.3633333333333333</v>
      </c>
      <c r="V155" s="64">
        <v>0.2866666666666667</v>
      </c>
      <c r="W155" s="65"/>
      <c r="X155" s="65"/>
    </row>
    <row r="156" ht="11.25" customHeight="1">
      <c r="A156" s="66">
        <f t="shared" si="14"/>
        <v>291</v>
      </c>
      <c r="B156" s="59" t="s">
        <v>340</v>
      </c>
      <c r="C156" s="67">
        <v>1.2</v>
      </c>
      <c r="D156" s="67">
        <v>0.7</v>
      </c>
      <c r="E156" s="67">
        <v>0.1</v>
      </c>
      <c r="F156" s="61"/>
      <c r="G156" s="61">
        <v>0.04</v>
      </c>
      <c r="H156" s="61">
        <v>0.75</v>
      </c>
      <c r="I156" s="61">
        <v>0.26</v>
      </c>
      <c r="J156" s="61">
        <v>0.01</v>
      </c>
      <c r="K156" s="61">
        <v>0.01</v>
      </c>
      <c r="L156" s="61">
        <v>0.01</v>
      </c>
      <c r="M156" s="61"/>
      <c r="N156" s="61">
        <v>0.18</v>
      </c>
      <c r="O156" s="61">
        <v>0.49</v>
      </c>
      <c r="P156" s="61" t="s">
        <v>45</v>
      </c>
      <c r="Q156" s="61">
        <v>0.04</v>
      </c>
      <c r="R156" s="61">
        <v>0.03</v>
      </c>
      <c r="S156" s="61">
        <v>0.02</v>
      </c>
      <c r="T156" s="61">
        <v>0.01</v>
      </c>
      <c r="U156" s="61" t="s">
        <v>45</v>
      </c>
      <c r="V156" s="61" t="s">
        <v>45</v>
      </c>
      <c r="W156" s="61">
        <v>0.01</v>
      </c>
      <c r="X156" s="61"/>
    </row>
    <row r="157" ht="11.25" customHeight="1">
      <c r="A157" s="66">
        <f t="shared" si="14"/>
        <v>292</v>
      </c>
      <c r="B157" s="59" t="s">
        <v>341</v>
      </c>
      <c r="C157" s="67">
        <v>0.7</v>
      </c>
      <c r="D157" s="67">
        <v>0.5</v>
      </c>
      <c r="E157" s="67">
        <v>0.1</v>
      </c>
      <c r="F157" s="61"/>
      <c r="G157" s="61">
        <v>0.05</v>
      </c>
      <c r="H157" s="61">
        <v>0.46</v>
      </c>
      <c r="I157" s="61">
        <v>0.13</v>
      </c>
      <c r="J157" s="61">
        <v>0.01</v>
      </c>
      <c r="K157" s="61" t="s">
        <v>45</v>
      </c>
      <c r="L157" s="61">
        <v>0.01</v>
      </c>
      <c r="M157" s="61"/>
      <c r="N157" s="61">
        <v>0.2</v>
      </c>
      <c r="O157" s="61">
        <v>0.27</v>
      </c>
      <c r="P157" s="61">
        <v>0.02</v>
      </c>
      <c r="Q157" s="61">
        <v>0.01</v>
      </c>
      <c r="R157" s="61">
        <v>0.02</v>
      </c>
      <c r="S157" s="61">
        <v>0.02</v>
      </c>
      <c r="T157" s="61">
        <v>0.03</v>
      </c>
      <c r="U157" s="61">
        <v>0.03</v>
      </c>
      <c r="V157" s="61">
        <v>0.04</v>
      </c>
      <c r="W157" s="61">
        <v>0.01</v>
      </c>
      <c r="X157" s="61"/>
    </row>
    <row r="158" ht="11.25" customHeight="1">
      <c r="A158" s="66">
        <f t="shared" si="14"/>
        <v>293</v>
      </c>
      <c r="B158" s="59" t="s">
        <v>342</v>
      </c>
      <c r="C158" s="60">
        <v>1.5</v>
      </c>
      <c r="D158" s="60">
        <v>1.2</v>
      </c>
      <c r="E158" s="60">
        <v>0.3</v>
      </c>
      <c r="F158" s="61"/>
      <c r="G158" s="61">
        <v>0.12</v>
      </c>
      <c r="H158" s="61">
        <v>0.99</v>
      </c>
      <c r="I158" s="61">
        <v>0.32</v>
      </c>
      <c r="J158" s="61">
        <v>0.02</v>
      </c>
      <c r="K158" s="61">
        <v>0.01</v>
      </c>
      <c r="L158" s="61" t="s">
        <v>45</v>
      </c>
      <c r="M158" s="61">
        <v>0.01</v>
      </c>
      <c r="N158" s="61">
        <v>0.42</v>
      </c>
      <c r="O158" s="61">
        <v>0.69</v>
      </c>
      <c r="P158" s="61">
        <v>0.03</v>
      </c>
      <c r="Q158" s="61">
        <v>0.03</v>
      </c>
      <c r="R158" s="61"/>
      <c r="S158" s="61">
        <v>0.04</v>
      </c>
      <c r="T158" s="61">
        <v>0.05</v>
      </c>
      <c r="U158" s="61">
        <v>0.04</v>
      </c>
      <c r="V158" s="61">
        <v>0.05</v>
      </c>
      <c r="W158" s="61">
        <v>0.02</v>
      </c>
      <c r="X158" s="61"/>
    </row>
    <row r="159" ht="11.25" customHeight="1">
      <c r="A159" s="66">
        <f t="shared" si="14"/>
        <v>294</v>
      </c>
      <c r="B159" s="70" t="s">
        <v>343</v>
      </c>
      <c r="C159" s="63">
        <v>0.7466666666666666</v>
      </c>
      <c r="D159" s="63">
        <v>0.62</v>
      </c>
      <c r="E159" s="63">
        <v>0.6266666666666667</v>
      </c>
      <c r="F159" s="65"/>
      <c r="G159" s="64">
        <v>0.056666666666666664</v>
      </c>
      <c r="H159" s="64">
        <v>0.49</v>
      </c>
      <c r="I159" s="64">
        <v>0.16666666666666666</v>
      </c>
      <c r="J159" s="65"/>
      <c r="K159" s="65"/>
      <c r="L159" s="65"/>
      <c r="M159" s="65"/>
      <c r="N159" s="64">
        <v>0.23</v>
      </c>
      <c r="O159" s="65">
        <v>0.33333333333333337</v>
      </c>
      <c r="P159" s="64">
        <v>0.02666666666666667</v>
      </c>
      <c r="Q159" s="64">
        <v>0.02</v>
      </c>
      <c r="R159" s="64">
        <v>0.013333333333333334</v>
      </c>
      <c r="S159" s="64">
        <v>0.08666666666666667</v>
      </c>
      <c r="T159" s="64">
        <v>0.17333333333333334</v>
      </c>
      <c r="U159" s="65">
        <v>0.1</v>
      </c>
      <c r="V159" s="64">
        <v>0.20333333333333334</v>
      </c>
      <c r="W159" s="64">
        <v>0.01</v>
      </c>
      <c r="X159" s="65"/>
    </row>
    <row r="160" ht="11.25" customHeight="1">
      <c r="A160" s="66">
        <f t="shared" si="14"/>
        <v>295</v>
      </c>
      <c r="B160" s="70" t="s">
        <v>344</v>
      </c>
      <c r="C160" s="63">
        <v>2.9736666666666665</v>
      </c>
      <c r="D160" s="63">
        <v>1.4186666666666667</v>
      </c>
      <c r="E160" s="63">
        <v>0.357</v>
      </c>
      <c r="F160" s="64">
        <v>0.005</v>
      </c>
      <c r="G160" s="64">
        <v>0.19299999999999998</v>
      </c>
      <c r="H160" s="64">
        <v>1.848</v>
      </c>
      <c r="I160" s="64">
        <v>0.66</v>
      </c>
      <c r="J160" s="64">
        <v>0.028666666666666663</v>
      </c>
      <c r="K160" s="64">
        <v>0.04566666666666667</v>
      </c>
      <c r="L160" s="64">
        <v>0.037333333333333336</v>
      </c>
      <c r="M160" s="65"/>
      <c r="N160" s="64">
        <v>0.29466666666666663</v>
      </c>
      <c r="O160" s="65">
        <v>1.0493333333333335</v>
      </c>
      <c r="P160" s="64">
        <v>0.07466666666666667</v>
      </c>
      <c r="Q160" s="64">
        <v>0.137</v>
      </c>
      <c r="R160" s="65"/>
      <c r="S160" s="64">
        <v>0.06266666666666666</v>
      </c>
      <c r="T160" s="64">
        <v>0.022000000000000002</v>
      </c>
      <c r="U160" s="65">
        <v>0.025333333333333333</v>
      </c>
      <c r="V160" s="64">
        <v>0.044000000000000004</v>
      </c>
      <c r="W160" s="64">
        <v>0.02033333333333333</v>
      </c>
      <c r="X160" s="65"/>
    </row>
    <row r="161" ht="11.25" customHeight="1">
      <c r="A161" s="66">
        <f t="shared" si="14"/>
        <v>296</v>
      </c>
      <c r="B161" s="59" t="s">
        <v>345</v>
      </c>
      <c r="C161" s="60">
        <v>2.0</v>
      </c>
      <c r="D161" s="60">
        <v>2.2</v>
      </c>
      <c r="E161" s="60">
        <v>1.2</v>
      </c>
      <c r="F161" s="61">
        <v>0.02</v>
      </c>
      <c r="G161" s="61">
        <v>0.16</v>
      </c>
      <c r="H161" s="61">
        <v>1.24</v>
      </c>
      <c r="I161" s="61">
        <v>0.47</v>
      </c>
      <c r="J161" s="61">
        <v>0.02</v>
      </c>
      <c r="K161" s="61">
        <v>0.04</v>
      </c>
      <c r="L161" s="61"/>
      <c r="M161" s="61"/>
      <c r="N161" s="61">
        <v>0.34</v>
      </c>
      <c r="O161" s="61">
        <v>1.82</v>
      </c>
      <c r="P161" s="61">
        <v>0.02</v>
      </c>
      <c r="Q161" s="61">
        <v>0.49</v>
      </c>
      <c r="R161" s="61">
        <v>0.17</v>
      </c>
      <c r="S161" s="61">
        <v>0.21</v>
      </c>
      <c r="T161" s="61">
        <v>0.13</v>
      </c>
      <c r="U161" s="61">
        <v>0.06</v>
      </c>
      <c r="V161" s="61">
        <v>0.18</v>
      </c>
      <c r="W161" s="61">
        <v>0.01</v>
      </c>
      <c r="X161" s="61"/>
    </row>
    <row r="162" ht="11.25" customHeight="1">
      <c r="A162" s="66">
        <f t="shared" si="14"/>
        <v>297</v>
      </c>
      <c r="B162" s="59" t="s">
        <v>346</v>
      </c>
      <c r="C162" s="60">
        <v>5.5</v>
      </c>
      <c r="D162" s="60">
        <v>7.0</v>
      </c>
      <c r="E162" s="60">
        <v>8.1</v>
      </c>
      <c r="F162" s="61"/>
      <c r="G162" s="61">
        <v>0.22</v>
      </c>
      <c r="H162" s="61">
        <v>3.4</v>
      </c>
      <c r="I162" s="61">
        <v>1.39</v>
      </c>
      <c r="J162" s="61">
        <v>0.09</v>
      </c>
      <c r="K162" s="61">
        <v>0.12</v>
      </c>
      <c r="L162" s="61">
        <v>0.04</v>
      </c>
      <c r="M162" s="61">
        <v>0.04</v>
      </c>
      <c r="N162" s="61">
        <v>0.02</v>
      </c>
      <c r="O162" s="61">
        <v>6.72</v>
      </c>
      <c r="P162" s="61">
        <v>0.11</v>
      </c>
      <c r="Q162" s="61">
        <v>6.43</v>
      </c>
      <c r="R162" s="61">
        <v>0.78</v>
      </c>
      <c r="S162" s="61">
        <v>0.34</v>
      </c>
      <c r="T162" s="61">
        <v>0.03</v>
      </c>
      <c r="U162" s="61">
        <v>0.08</v>
      </c>
      <c r="V162" s="61">
        <v>0.23</v>
      </c>
      <c r="W162" s="61">
        <v>0.04</v>
      </c>
      <c r="X162" s="61">
        <v>0.06</v>
      </c>
    </row>
    <row r="163" ht="11.25" customHeight="1">
      <c r="A163" s="66">
        <f t="shared" si="14"/>
        <v>298</v>
      </c>
      <c r="B163" s="62" t="s">
        <v>682</v>
      </c>
      <c r="C163" s="63">
        <v>3.4033333333333333</v>
      </c>
      <c r="D163" s="63">
        <v>3.2840000000000003</v>
      </c>
      <c r="E163" s="63">
        <v>1.1023333333333332</v>
      </c>
      <c r="F163" s="64">
        <v>0.025333333333333336</v>
      </c>
      <c r="G163" s="64">
        <v>0.14933333333333332</v>
      </c>
      <c r="H163" s="64">
        <v>2.1060000000000003</v>
      </c>
      <c r="I163" s="64">
        <v>0.8826666666666667</v>
      </c>
      <c r="J163" s="64">
        <v>0.042333333333333334</v>
      </c>
      <c r="K163" s="64">
        <v>0.025333333333333336</v>
      </c>
      <c r="L163" s="64">
        <v>0.042333333333333334</v>
      </c>
      <c r="M163" s="65"/>
      <c r="N163" s="64">
        <v>0.38633333333333336</v>
      </c>
      <c r="O163" s="65">
        <v>2.8356666666666666</v>
      </c>
      <c r="P163" s="64">
        <v>0.050666666666666665</v>
      </c>
      <c r="Q163" s="64">
        <v>0.5723333333333332</v>
      </c>
      <c r="R163" s="65"/>
      <c r="S163" s="64">
        <v>0.11833333333333333</v>
      </c>
      <c r="T163" s="64">
        <v>0.09866666666666667</v>
      </c>
      <c r="U163" s="65">
        <v>0.04766666666666667</v>
      </c>
      <c r="V163" s="64">
        <v>0.121</v>
      </c>
      <c r="W163" s="64">
        <v>0.08466666666666667</v>
      </c>
      <c r="X163" s="64">
        <v>0.02266666666666667</v>
      </c>
    </row>
    <row r="164" ht="11.25" customHeight="1">
      <c r="A164" s="66">
        <f t="shared" si="14"/>
        <v>299</v>
      </c>
      <c r="B164" s="62" t="s">
        <v>348</v>
      </c>
      <c r="C164" s="63">
        <v>5.463333333333333</v>
      </c>
      <c r="D164" s="63">
        <v>5.363666666666666</v>
      </c>
      <c r="E164" s="63">
        <v>10.425333333333334</v>
      </c>
      <c r="F164" s="65"/>
      <c r="G164" s="64">
        <v>0.2806666666666667</v>
      </c>
      <c r="H164" s="64">
        <v>3.736666666666667</v>
      </c>
      <c r="I164" s="64">
        <v>1.08</v>
      </c>
      <c r="J164" s="64">
        <v>0.08633333333333333</v>
      </c>
      <c r="K164" s="64">
        <v>0.10766666666666667</v>
      </c>
      <c r="L164" s="64">
        <v>0.043333333333333335</v>
      </c>
      <c r="M164" s="65"/>
      <c r="N164" s="64">
        <v>0.30266666666666664</v>
      </c>
      <c r="O164" s="65">
        <v>4.902666666666667</v>
      </c>
      <c r="P164" s="64">
        <v>0.09366666666666668</v>
      </c>
      <c r="Q164" s="64">
        <v>7.530666666666666</v>
      </c>
      <c r="R164" s="64">
        <v>0.8423333333333334</v>
      </c>
      <c r="S164" s="64">
        <v>0.08633333333333333</v>
      </c>
      <c r="T164" s="64">
        <v>0.43933333333333335</v>
      </c>
      <c r="U164" s="65">
        <v>0.17299999999999996</v>
      </c>
      <c r="V164" s="64">
        <v>1.1596666666666666</v>
      </c>
      <c r="W164" s="65"/>
      <c r="X164" s="64">
        <v>0.043333333333333335</v>
      </c>
    </row>
    <row r="165" ht="11.25" customHeight="1">
      <c r="A165" s="66">
        <f t="shared" si="14"/>
        <v>300</v>
      </c>
      <c r="B165" s="59" t="s">
        <v>349</v>
      </c>
      <c r="C165" s="60">
        <v>5.3</v>
      </c>
      <c r="D165" s="60">
        <v>6.0</v>
      </c>
      <c r="E165" s="60">
        <v>11.7</v>
      </c>
      <c r="F165" s="61"/>
      <c r="G165" s="61">
        <v>0.21</v>
      </c>
      <c r="H165" s="61">
        <v>3.59</v>
      </c>
      <c r="I165" s="61">
        <v>1.17</v>
      </c>
      <c r="J165" s="61">
        <v>0.09</v>
      </c>
      <c r="K165" s="61">
        <v>0.13</v>
      </c>
      <c r="L165" s="61">
        <v>0.06</v>
      </c>
      <c r="M165" s="61"/>
      <c r="N165" s="61">
        <v>0.23</v>
      </c>
      <c r="O165" s="61">
        <v>5.53</v>
      </c>
      <c r="P165" s="61">
        <v>0.15</v>
      </c>
      <c r="Q165" s="61">
        <v>8.92</v>
      </c>
      <c r="R165" s="61">
        <v>0.87</v>
      </c>
      <c r="S165" s="61">
        <v>0.08</v>
      </c>
      <c r="T165" s="61">
        <v>0.35</v>
      </c>
      <c r="U165" s="61">
        <v>0.14</v>
      </c>
      <c r="V165" s="61">
        <v>1.13</v>
      </c>
      <c r="W165" s="61"/>
      <c r="X165" s="61"/>
    </row>
    <row r="166" ht="11.25" customHeight="1">
      <c r="A166" s="66">
        <f t="shared" si="14"/>
        <v>301</v>
      </c>
      <c r="B166" s="59" t="s">
        <v>350</v>
      </c>
      <c r="C166" s="60">
        <v>0.2</v>
      </c>
      <c r="D166" s="60">
        <v>0.1</v>
      </c>
      <c r="E166" s="60">
        <v>0.3</v>
      </c>
      <c r="F166" s="61"/>
      <c r="G166" s="61"/>
      <c r="H166" s="61">
        <v>0.12</v>
      </c>
      <c r="I166" s="61">
        <v>0.06</v>
      </c>
      <c r="J166" s="61"/>
      <c r="K166" s="61"/>
      <c r="L166" s="61" t="s">
        <v>45</v>
      </c>
      <c r="M166" s="61"/>
      <c r="N166" s="61" t="s">
        <v>45</v>
      </c>
      <c r="O166" s="61">
        <v>0.1</v>
      </c>
      <c r="P166" s="61" t="s">
        <v>45</v>
      </c>
      <c r="Q166" s="61">
        <v>0.02</v>
      </c>
      <c r="R166" s="61"/>
      <c r="S166" s="61">
        <v>0.02</v>
      </c>
      <c r="T166" s="61">
        <v>0.03</v>
      </c>
      <c r="U166" s="61" t="s">
        <v>45</v>
      </c>
      <c r="V166" s="61">
        <v>0.23</v>
      </c>
      <c r="W166" s="61"/>
      <c r="X166" s="61"/>
    </row>
    <row r="167" ht="11.25" customHeight="1">
      <c r="A167" s="66">
        <f t="shared" si="14"/>
        <v>302</v>
      </c>
      <c r="B167" s="59" t="s">
        <v>351</v>
      </c>
      <c r="C167" s="67">
        <v>0.9</v>
      </c>
      <c r="D167" s="67">
        <v>0.5</v>
      </c>
      <c r="E167" s="67">
        <v>0.4</v>
      </c>
      <c r="F167" s="61"/>
      <c r="G167" s="61">
        <v>0.17</v>
      </c>
      <c r="H167" s="61">
        <v>0.59</v>
      </c>
      <c r="I167" s="61">
        <v>0.08</v>
      </c>
      <c r="J167" s="61" t="s">
        <v>45</v>
      </c>
      <c r="K167" s="61"/>
      <c r="L167" s="61">
        <v>0.02</v>
      </c>
      <c r="M167" s="61"/>
      <c r="N167" s="61">
        <v>0.15</v>
      </c>
      <c r="O167" s="61">
        <v>0.35</v>
      </c>
      <c r="P167" s="61" t="s">
        <v>45</v>
      </c>
      <c r="Q167" s="61">
        <v>0.03</v>
      </c>
      <c r="R167" s="61">
        <v>0.05</v>
      </c>
      <c r="S167" s="61">
        <v>0.02</v>
      </c>
      <c r="T167" s="61">
        <v>0.03</v>
      </c>
      <c r="U167" s="61">
        <v>0.02</v>
      </c>
      <c r="V167" s="61">
        <v>0.11</v>
      </c>
      <c r="W167" s="61"/>
      <c r="X167" s="61"/>
    </row>
    <row r="168" ht="11.25" customHeight="1">
      <c r="A168" s="66">
        <f t="shared" si="14"/>
        <v>303</v>
      </c>
      <c r="B168" s="62" t="s">
        <v>352</v>
      </c>
      <c r="C168" s="63">
        <v>1.4000000000000001</v>
      </c>
      <c r="D168" s="63">
        <v>2.086666666666667</v>
      </c>
      <c r="E168" s="63">
        <v>4.2733333333333325</v>
      </c>
      <c r="F168" s="64"/>
      <c r="G168" s="64">
        <v>0.08</v>
      </c>
      <c r="H168" s="64">
        <v>1.0333333333333334</v>
      </c>
      <c r="I168" s="64">
        <v>0.26</v>
      </c>
      <c r="J168" s="64"/>
      <c r="K168" s="64">
        <v>0.02666666666666667</v>
      </c>
      <c r="L168" s="64"/>
      <c r="M168" s="65"/>
      <c r="N168" s="64">
        <v>0.1366666666666667</v>
      </c>
      <c r="O168" s="65">
        <v>1.7733333333333334</v>
      </c>
      <c r="P168" s="64">
        <v>0.09666666666666668</v>
      </c>
      <c r="Q168" s="64">
        <v>3.07</v>
      </c>
      <c r="R168" s="65">
        <v>0.35666666666666663</v>
      </c>
      <c r="S168" s="64"/>
      <c r="T168" s="64">
        <v>0.19</v>
      </c>
      <c r="U168" s="65" t="s">
        <v>45</v>
      </c>
      <c r="V168" s="64">
        <v>0.6</v>
      </c>
      <c r="W168" s="64"/>
      <c r="X168" s="65"/>
    </row>
    <row r="169" ht="11.25" customHeight="1">
      <c r="A169" s="66">
        <f t="shared" si="14"/>
        <v>304</v>
      </c>
      <c r="B169" s="59" t="s">
        <v>353</v>
      </c>
      <c r="C169" s="67">
        <v>0.8</v>
      </c>
      <c r="D169" s="67">
        <v>2.4</v>
      </c>
      <c r="E169" s="67">
        <v>0.9</v>
      </c>
      <c r="F169" s="61"/>
      <c r="G169" s="61">
        <v>0.04</v>
      </c>
      <c r="H169" s="61">
        <v>0.4</v>
      </c>
      <c r="I169" s="61">
        <v>0.22</v>
      </c>
      <c r="J169" s="61">
        <v>0.02</v>
      </c>
      <c r="K169" s="61">
        <v>0.01</v>
      </c>
      <c r="L169" s="61">
        <v>0.01</v>
      </c>
      <c r="M169" s="61"/>
      <c r="N169" s="61">
        <v>0.75</v>
      </c>
      <c r="O169" s="61">
        <v>1.61</v>
      </c>
      <c r="P169" s="61" t="s">
        <v>45</v>
      </c>
      <c r="Q169" s="61">
        <v>0.04</v>
      </c>
      <c r="R169" s="61">
        <v>0.05</v>
      </c>
      <c r="S169" s="61">
        <v>0.05</v>
      </c>
      <c r="T169" s="61">
        <v>0.18</v>
      </c>
      <c r="U169" s="61">
        <v>0.13</v>
      </c>
      <c r="V169" s="61">
        <v>0.43</v>
      </c>
      <c r="W169" s="61">
        <v>0.01</v>
      </c>
      <c r="X169" s="61"/>
    </row>
    <row r="170" ht="11.25" customHeight="1">
      <c r="A170" s="66">
        <f t="shared" si="14"/>
        <v>305</v>
      </c>
      <c r="B170" s="59" t="s">
        <v>354</v>
      </c>
      <c r="C170" s="60">
        <v>2.3</v>
      </c>
      <c r="D170" s="60">
        <v>3.2</v>
      </c>
      <c r="E170" s="60">
        <v>5.2</v>
      </c>
      <c r="F170" s="61"/>
      <c r="G170" s="61">
        <v>0.14</v>
      </c>
      <c r="H170" s="61">
        <v>1.55</v>
      </c>
      <c r="I170" s="61">
        <v>0.48</v>
      </c>
      <c r="J170" s="61">
        <v>0.04</v>
      </c>
      <c r="K170" s="61">
        <v>0.05</v>
      </c>
      <c r="L170" s="61">
        <v>0.02</v>
      </c>
      <c r="M170" s="61"/>
      <c r="N170" s="61">
        <v>0.16</v>
      </c>
      <c r="O170" s="61">
        <v>2.78</v>
      </c>
      <c r="P170" s="61">
        <v>0.19</v>
      </c>
      <c r="Q170" s="61">
        <v>4.21</v>
      </c>
      <c r="R170" s="61">
        <v>0.41</v>
      </c>
      <c r="S170" s="61">
        <v>0.02</v>
      </c>
      <c r="T170" s="61">
        <v>0.01</v>
      </c>
      <c r="U170" s="61">
        <v>0.03</v>
      </c>
      <c r="V170" s="61">
        <v>0.45</v>
      </c>
      <c r="W170" s="61">
        <v>0.01</v>
      </c>
      <c r="X170" s="61">
        <v>0.06</v>
      </c>
    </row>
    <row r="171" ht="11.25" customHeight="1">
      <c r="A171" s="66">
        <f t="shared" si="14"/>
        <v>306</v>
      </c>
      <c r="B171" s="62" t="s">
        <v>355</v>
      </c>
      <c r="C171" s="63">
        <v>2.1766666666666667</v>
      </c>
      <c r="D171" s="63">
        <v>4.4399999999999995</v>
      </c>
      <c r="E171" s="63">
        <v>9.053333333333335</v>
      </c>
      <c r="F171" s="64"/>
      <c r="G171" s="64"/>
      <c r="H171" s="64">
        <v>1.5466666666666666</v>
      </c>
      <c r="I171" s="64">
        <v>0.5266666666666667</v>
      </c>
      <c r="J171" s="64">
        <v>0.043333333333333335</v>
      </c>
      <c r="K171" s="64">
        <v>0.06</v>
      </c>
      <c r="L171" s="64"/>
      <c r="M171" s="65"/>
      <c r="N171" s="64">
        <v>0.46</v>
      </c>
      <c r="O171" s="65">
        <v>3.913333333333333</v>
      </c>
      <c r="P171" s="64">
        <v>0.06666666666666667</v>
      </c>
      <c r="Q171" s="64">
        <v>6.626666666666668</v>
      </c>
      <c r="R171" s="65">
        <v>0.7533333333333333</v>
      </c>
      <c r="S171" s="64">
        <v>0.05333333333333334</v>
      </c>
      <c r="T171" s="64">
        <v>0.2233333333333333</v>
      </c>
      <c r="U171" s="65">
        <v>0.08333333333333333</v>
      </c>
      <c r="V171" s="64">
        <v>0.54</v>
      </c>
      <c r="W171" s="64"/>
      <c r="X171" s="65"/>
    </row>
    <row r="172" ht="11.25" customHeight="1">
      <c r="A172" s="66">
        <f t="shared" si="14"/>
        <v>307</v>
      </c>
      <c r="B172" s="59" t="s">
        <v>356</v>
      </c>
      <c r="C172" s="67">
        <v>0.9</v>
      </c>
      <c r="D172" s="67">
        <v>2.3</v>
      </c>
      <c r="E172" s="67">
        <v>0.3</v>
      </c>
      <c r="F172" s="61"/>
      <c r="G172" s="61">
        <v>0.05</v>
      </c>
      <c r="H172" s="61">
        <v>0.47</v>
      </c>
      <c r="I172" s="61">
        <v>0.24</v>
      </c>
      <c r="J172" s="61">
        <v>0.02</v>
      </c>
      <c r="K172" s="61">
        <v>0.01</v>
      </c>
      <c r="L172" s="61">
        <v>0.01</v>
      </c>
      <c r="M172" s="61"/>
      <c r="N172" s="61">
        <v>0.77</v>
      </c>
      <c r="O172" s="61">
        <v>1.51</v>
      </c>
      <c r="P172" s="61" t="s">
        <v>45</v>
      </c>
      <c r="Q172" s="61">
        <v>0.03</v>
      </c>
      <c r="R172" s="61">
        <v>0.04</v>
      </c>
      <c r="S172" s="61">
        <v>0.02</v>
      </c>
      <c r="T172" s="61">
        <v>0.06</v>
      </c>
      <c r="U172" s="61">
        <v>0.04</v>
      </c>
      <c r="V172" s="61">
        <v>0.13</v>
      </c>
      <c r="W172" s="61">
        <v>0.01</v>
      </c>
      <c r="X172" s="61"/>
    </row>
    <row r="173" ht="11.25" customHeight="1">
      <c r="A173" s="66">
        <f t="shared" si="14"/>
        <v>308</v>
      </c>
      <c r="B173" s="59" t="s">
        <v>357</v>
      </c>
      <c r="C173" s="60">
        <v>1.0</v>
      </c>
      <c r="D173" s="60">
        <v>1.1</v>
      </c>
      <c r="E173" s="60">
        <v>1.2</v>
      </c>
      <c r="F173" s="61"/>
      <c r="G173" s="61">
        <v>0.06</v>
      </c>
      <c r="H173" s="61">
        <v>0.64</v>
      </c>
      <c r="I173" s="61">
        <v>0.23</v>
      </c>
      <c r="J173" s="61">
        <v>0.02</v>
      </c>
      <c r="K173" s="61">
        <v>0.01</v>
      </c>
      <c r="L173" s="61" t="s">
        <v>45</v>
      </c>
      <c r="M173" s="61"/>
      <c r="N173" s="61">
        <v>0.1</v>
      </c>
      <c r="O173" s="61">
        <v>0.98</v>
      </c>
      <c r="P173" s="61">
        <v>0.04</v>
      </c>
      <c r="Q173" s="61">
        <v>0.87</v>
      </c>
      <c r="R173" s="61">
        <v>0.07</v>
      </c>
      <c r="S173" s="61">
        <v>0.02</v>
      </c>
      <c r="T173" s="61">
        <v>0.02</v>
      </c>
      <c r="U173" s="61">
        <v>0.01</v>
      </c>
      <c r="V173" s="61">
        <v>0.12</v>
      </c>
      <c r="W173" s="61">
        <v>0.02</v>
      </c>
      <c r="X173" s="61">
        <v>0.01</v>
      </c>
    </row>
    <row r="174" ht="11.25" customHeight="1">
      <c r="A174" s="66">
        <f t="shared" si="14"/>
        <v>309</v>
      </c>
      <c r="B174" s="62" t="s">
        <v>358</v>
      </c>
      <c r="C174" s="63">
        <v>1.3066666666666666</v>
      </c>
      <c r="D174" s="63">
        <v>2.9466666666666663</v>
      </c>
      <c r="E174" s="63">
        <v>4.3</v>
      </c>
      <c r="F174" s="64"/>
      <c r="G174" s="64"/>
      <c r="H174" s="64">
        <v>0.9633333333333333</v>
      </c>
      <c r="I174" s="64">
        <v>0.2833333333333333</v>
      </c>
      <c r="J174" s="64">
        <v>0.02666666666666667</v>
      </c>
      <c r="K174" s="64">
        <v>0.03333333333333333</v>
      </c>
      <c r="L174" s="64"/>
      <c r="M174" s="65"/>
      <c r="N174" s="64">
        <v>0.09</v>
      </c>
      <c r="O174" s="65">
        <v>2.82</v>
      </c>
      <c r="P174" s="64">
        <v>0.03666666666666667</v>
      </c>
      <c r="Q174" s="64">
        <v>3.7466666666666666</v>
      </c>
      <c r="R174" s="65">
        <v>0.4066666666666667</v>
      </c>
      <c r="S174" s="64"/>
      <c r="T174" s="64">
        <v>0.03</v>
      </c>
      <c r="U174" s="65">
        <v>0.016666666666666666</v>
      </c>
      <c r="V174" s="64">
        <v>0.1</v>
      </c>
      <c r="W174" s="64"/>
      <c r="X174" s="65"/>
    </row>
    <row r="175" ht="11.25" customHeight="1">
      <c r="A175" s="66">
        <f t="shared" si="14"/>
        <v>310</v>
      </c>
      <c r="B175" s="59" t="s">
        <v>359</v>
      </c>
      <c r="C175" s="60">
        <v>0.3</v>
      </c>
      <c r="D175" s="60">
        <v>0.2</v>
      </c>
      <c r="E175" s="60">
        <v>0.4</v>
      </c>
      <c r="F175" s="61"/>
      <c r="G175" s="61">
        <v>0.02</v>
      </c>
      <c r="H175" s="61">
        <v>0.19</v>
      </c>
      <c r="I175" s="61">
        <v>0.05</v>
      </c>
      <c r="J175" s="61"/>
      <c r="K175" s="61"/>
      <c r="L175" s="61" t="s">
        <v>45</v>
      </c>
      <c r="M175" s="61"/>
      <c r="N175" s="61">
        <v>0.03</v>
      </c>
      <c r="O175" s="61">
        <v>0.15</v>
      </c>
      <c r="P175" s="61">
        <v>0.01</v>
      </c>
      <c r="Q175" s="61">
        <v>0.01</v>
      </c>
      <c r="R175" s="61">
        <v>0.01</v>
      </c>
      <c r="S175" s="61">
        <v>0.01</v>
      </c>
      <c r="T175" s="61">
        <v>0.09</v>
      </c>
      <c r="U175" s="61">
        <v>0.01</v>
      </c>
      <c r="V175" s="61">
        <v>0.23</v>
      </c>
      <c r="W175" s="61"/>
      <c r="X175" s="61"/>
    </row>
    <row r="176" ht="11.25" customHeight="1">
      <c r="A176" s="66">
        <f t="shared" si="14"/>
        <v>311</v>
      </c>
      <c r="B176" s="59" t="s">
        <v>360</v>
      </c>
      <c r="C176" s="60">
        <v>1.8</v>
      </c>
      <c r="D176" s="60">
        <v>1.3</v>
      </c>
      <c r="E176" s="60">
        <v>0.3</v>
      </c>
      <c r="F176" s="61" t="s">
        <v>45</v>
      </c>
      <c r="G176" s="61">
        <v>0.16</v>
      </c>
      <c r="H176" s="61">
        <v>1.05</v>
      </c>
      <c r="I176" s="61">
        <v>0.46</v>
      </c>
      <c r="J176" s="61">
        <v>0.02</v>
      </c>
      <c r="K176" s="61">
        <v>0.01</v>
      </c>
      <c r="L176" s="61"/>
      <c r="M176" s="61">
        <v>0.02</v>
      </c>
      <c r="N176" s="61">
        <v>0.18</v>
      </c>
      <c r="O176" s="61">
        <v>0.97</v>
      </c>
      <c r="P176" s="61">
        <v>0.06</v>
      </c>
      <c r="Q176" s="61">
        <v>0.12</v>
      </c>
      <c r="R176" s="61">
        <v>0.06</v>
      </c>
      <c r="S176" s="61">
        <v>0.04</v>
      </c>
      <c r="T176" s="61">
        <v>0.01</v>
      </c>
      <c r="U176" s="61"/>
      <c r="V176" s="61">
        <v>0.02</v>
      </c>
      <c r="W176" s="61" t="s">
        <v>45</v>
      </c>
      <c r="X176" s="61">
        <v>0.01</v>
      </c>
    </row>
    <row r="177" ht="11.25" customHeight="1">
      <c r="A177" s="66">
        <f t="shared" si="14"/>
        <v>312</v>
      </c>
      <c r="B177" s="59" t="s">
        <v>361</v>
      </c>
      <c r="C177" s="67">
        <v>0.6</v>
      </c>
      <c r="D177" s="67">
        <v>0.4</v>
      </c>
      <c r="E177" s="67">
        <v>0.1</v>
      </c>
      <c r="F177" s="61"/>
      <c r="G177" s="61">
        <v>0.03</v>
      </c>
      <c r="H177" s="61">
        <v>0.4</v>
      </c>
      <c r="I177" s="61">
        <v>0.12</v>
      </c>
      <c r="J177" s="61" t="s">
        <v>45</v>
      </c>
      <c r="K177" s="61" t="s">
        <v>45</v>
      </c>
      <c r="L177" s="61" t="s">
        <v>45</v>
      </c>
      <c r="M177" s="61"/>
      <c r="N177" s="61">
        <v>0.12</v>
      </c>
      <c r="O177" s="61">
        <v>0.32</v>
      </c>
      <c r="P177" s="61" t="s">
        <v>45</v>
      </c>
      <c r="Q177" s="61">
        <v>0.02</v>
      </c>
      <c r="R177" s="61">
        <v>0.02</v>
      </c>
      <c r="S177" s="61">
        <v>0.01</v>
      </c>
      <c r="T177" s="61">
        <v>0.01</v>
      </c>
      <c r="U177" s="61">
        <v>0.01</v>
      </c>
      <c r="V177" s="61">
        <v>0.01</v>
      </c>
      <c r="W177" s="61" t="s">
        <v>45</v>
      </c>
      <c r="X177" s="61"/>
    </row>
    <row r="178" ht="11.25" customHeight="1">
      <c r="A178" s="66">
        <f t="shared" si="14"/>
        <v>313</v>
      </c>
      <c r="B178" s="59" t="s">
        <v>362</v>
      </c>
      <c r="C178" s="60">
        <v>1.1</v>
      </c>
      <c r="D178" s="60">
        <v>0.7</v>
      </c>
      <c r="E178" s="60">
        <v>0.2</v>
      </c>
      <c r="F178" s="61" t="s">
        <v>45</v>
      </c>
      <c r="G178" s="61">
        <v>0.04</v>
      </c>
      <c r="H178" s="61">
        <v>0.61</v>
      </c>
      <c r="I178" s="61">
        <v>0.34</v>
      </c>
      <c r="J178" s="61">
        <v>0.01</v>
      </c>
      <c r="K178" s="61">
        <v>0.01</v>
      </c>
      <c r="L178" s="61"/>
      <c r="M178" s="61">
        <v>0.01</v>
      </c>
      <c r="N178" s="61">
        <v>0.09</v>
      </c>
      <c r="O178" s="61">
        <v>0.5</v>
      </c>
      <c r="P178" s="61">
        <v>0.03</v>
      </c>
      <c r="Q178" s="61">
        <v>0.09</v>
      </c>
      <c r="R178" s="61">
        <v>0.02</v>
      </c>
      <c r="S178" s="61">
        <v>0.02</v>
      </c>
      <c r="T178" s="61">
        <v>0.01</v>
      </c>
      <c r="U178" s="61" t="s">
        <v>45</v>
      </c>
      <c r="V178" s="61" t="s">
        <v>45</v>
      </c>
      <c r="W178" s="61" t="s">
        <v>45</v>
      </c>
      <c r="X178" s="61" t="s">
        <v>45</v>
      </c>
    </row>
    <row r="179" ht="11.25" customHeight="1">
      <c r="A179" s="66">
        <f t="shared" si="14"/>
        <v>314</v>
      </c>
      <c r="B179" s="59" t="s">
        <v>363</v>
      </c>
      <c r="C179" s="67">
        <v>0.4</v>
      </c>
      <c r="D179" s="67">
        <v>0.1</v>
      </c>
      <c r="E179" s="67" t="s">
        <v>45</v>
      </c>
      <c r="F179" s="61" t="s">
        <v>45</v>
      </c>
      <c r="G179" s="61">
        <v>0.01</v>
      </c>
      <c r="H179" s="61">
        <v>0.19</v>
      </c>
      <c r="I179" s="61">
        <v>0.14</v>
      </c>
      <c r="J179" s="61" t="s">
        <v>45</v>
      </c>
      <c r="K179" s="61" t="s">
        <v>45</v>
      </c>
      <c r="L179" s="61" t="s">
        <v>45</v>
      </c>
      <c r="M179" s="61"/>
      <c r="N179" s="61">
        <v>0.01</v>
      </c>
      <c r="O179" s="61">
        <v>0.11</v>
      </c>
      <c r="P179" s="61" t="s">
        <v>45</v>
      </c>
      <c r="Q179" s="61">
        <v>0.02</v>
      </c>
      <c r="R179" s="61" t="s">
        <v>45</v>
      </c>
      <c r="S179" s="61" t="s">
        <v>45</v>
      </c>
      <c r="T179" s="61" t="s">
        <v>45</v>
      </c>
      <c r="U179" s="61"/>
      <c r="V179" s="61" t="s">
        <v>45</v>
      </c>
      <c r="W179" s="61" t="s">
        <v>45</v>
      </c>
      <c r="X179" s="61"/>
    </row>
    <row r="180" ht="11.25" customHeight="1">
      <c r="A180" s="66">
        <f t="shared" si="14"/>
        <v>315</v>
      </c>
      <c r="B180" s="62" t="s">
        <v>364</v>
      </c>
      <c r="C180" s="63">
        <v>3.14</v>
      </c>
      <c r="D180" s="63">
        <v>4.36</v>
      </c>
      <c r="E180" s="63">
        <v>6.970000000000001</v>
      </c>
      <c r="F180" s="64"/>
      <c r="G180" s="64">
        <v>0.5066666666666667</v>
      </c>
      <c r="H180" s="64">
        <v>2.0233333333333334</v>
      </c>
      <c r="I180" s="64">
        <v>0.61</v>
      </c>
      <c r="J180" s="64"/>
      <c r="K180" s="64"/>
      <c r="L180" s="64"/>
      <c r="M180" s="65"/>
      <c r="N180" s="64">
        <v>0.6933333333333334</v>
      </c>
      <c r="O180" s="65">
        <v>3.3700000000000006</v>
      </c>
      <c r="P180" s="64">
        <v>0.23</v>
      </c>
      <c r="Q180" s="64">
        <v>2.99</v>
      </c>
      <c r="R180" s="65">
        <v>0.39666666666666667</v>
      </c>
      <c r="S180" s="64">
        <v>0.09333333333333334</v>
      </c>
      <c r="T180" s="64">
        <v>1.2066666666666668</v>
      </c>
      <c r="U180" s="65">
        <v>0.5933333333333334</v>
      </c>
      <c r="V180" s="64">
        <v>1.22</v>
      </c>
      <c r="W180" s="64"/>
      <c r="X180" s="65"/>
    </row>
    <row r="181" ht="11.25" customHeight="1">
      <c r="A181" s="66">
        <f t="shared" si="14"/>
        <v>316</v>
      </c>
      <c r="B181" s="62" t="s">
        <v>365</v>
      </c>
      <c r="C181" s="63">
        <v>2.472333333333333</v>
      </c>
      <c r="D181" s="63">
        <v>2.9</v>
      </c>
      <c r="E181" s="63">
        <v>3.1326666666666667</v>
      </c>
      <c r="F181" s="64">
        <v>0.012333333333333333</v>
      </c>
      <c r="G181" s="64">
        <v>0.3013333333333334</v>
      </c>
      <c r="H181" s="64">
        <v>1.389333333333333</v>
      </c>
      <c r="I181" s="64">
        <v>0.49333333333333335</v>
      </c>
      <c r="J181" s="64">
        <v>0.042</v>
      </c>
      <c r="K181" s="64">
        <v>0.11933333333333333</v>
      </c>
      <c r="L181" s="64">
        <v>0.068</v>
      </c>
      <c r="M181" s="65"/>
      <c r="N181" s="64">
        <v>0.363</v>
      </c>
      <c r="O181" s="65">
        <v>2.2556666666666665</v>
      </c>
      <c r="P181" s="64">
        <v>0.18933333333333335</v>
      </c>
      <c r="Q181" s="64">
        <v>1.7343333333333335</v>
      </c>
      <c r="R181" s="64">
        <v>0.02666666666666667</v>
      </c>
      <c r="S181" s="64">
        <v>0.044333333333333336</v>
      </c>
      <c r="T181" s="64">
        <v>0.429</v>
      </c>
      <c r="U181" s="65">
        <v>0.217</v>
      </c>
      <c r="V181" s="64">
        <v>0.4613333333333333</v>
      </c>
      <c r="W181" s="65"/>
      <c r="X181" s="65"/>
    </row>
    <row r="182" ht="11.25" customHeight="1">
      <c r="A182" s="66">
        <f t="shared" si="14"/>
        <v>317</v>
      </c>
      <c r="B182" s="62" t="s">
        <v>366</v>
      </c>
      <c r="C182" s="63">
        <v>3.578666666666667</v>
      </c>
      <c r="D182" s="63">
        <v>4.145666666666667</v>
      </c>
      <c r="E182" s="63">
        <v>4.979333333333333</v>
      </c>
      <c r="F182" s="64">
        <v>0.013</v>
      </c>
      <c r="G182" s="64">
        <v>0.423</v>
      </c>
      <c r="H182" s="64">
        <v>2.000666666666667</v>
      </c>
      <c r="I182" s="64">
        <v>0.7323333333333334</v>
      </c>
      <c r="J182" s="64">
        <v>0.052</v>
      </c>
      <c r="K182" s="64">
        <v>0.17466666666666666</v>
      </c>
      <c r="L182" s="64">
        <v>0.10466666666666667</v>
      </c>
      <c r="M182" s="65"/>
      <c r="N182" s="64">
        <v>0.5363333333333334</v>
      </c>
      <c r="O182" s="65">
        <v>3.1823333333333337</v>
      </c>
      <c r="P182" s="64">
        <v>0.2876666666666667</v>
      </c>
      <c r="Q182" s="64">
        <v>2.4330000000000003</v>
      </c>
      <c r="R182" s="64">
        <v>0.3313333333333333</v>
      </c>
      <c r="S182" s="64">
        <v>0.07400000000000001</v>
      </c>
      <c r="T182" s="64">
        <v>0.7153333333333333</v>
      </c>
      <c r="U182" s="65">
        <v>0.35733333333333334</v>
      </c>
      <c r="V182" s="64">
        <v>0.7456666666666667</v>
      </c>
      <c r="W182" s="64">
        <v>0.021666666666666667</v>
      </c>
      <c r="X182" s="65"/>
    </row>
    <row r="183" ht="11.25" customHeight="1">
      <c r="A183" s="66">
        <f t="shared" si="14"/>
        <v>318</v>
      </c>
      <c r="B183" s="59" t="s">
        <v>367</v>
      </c>
      <c r="C183" s="60">
        <v>1.7</v>
      </c>
      <c r="D183" s="60">
        <v>0.5</v>
      </c>
      <c r="E183" s="60">
        <v>0.3</v>
      </c>
      <c r="F183" s="61"/>
      <c r="G183" s="61">
        <v>0.16</v>
      </c>
      <c r="H183" s="61">
        <v>1.07</v>
      </c>
      <c r="I183" s="61">
        <v>0.36</v>
      </c>
      <c r="J183" s="61">
        <v>0.03</v>
      </c>
      <c r="K183" s="61">
        <v>0.02</v>
      </c>
      <c r="L183" s="61">
        <v>0.01</v>
      </c>
      <c r="M183" s="61" t="s">
        <v>45</v>
      </c>
      <c r="N183" s="61">
        <v>0.11</v>
      </c>
      <c r="O183" s="61">
        <v>0.33</v>
      </c>
      <c r="P183" s="61">
        <v>0.02</v>
      </c>
      <c r="Q183" s="61">
        <v>0.04</v>
      </c>
      <c r="R183" s="61">
        <v>0.02</v>
      </c>
      <c r="S183" s="61">
        <v>0.02</v>
      </c>
      <c r="T183" s="61">
        <v>0.05</v>
      </c>
      <c r="U183" s="61" t="s">
        <v>45</v>
      </c>
      <c r="V183" s="61">
        <v>0.18</v>
      </c>
      <c r="W183" s="61"/>
      <c r="X183" s="61"/>
    </row>
    <row r="184" ht="11.25" customHeight="1">
      <c r="A184" s="66">
        <f t="shared" si="14"/>
        <v>319</v>
      </c>
      <c r="B184" s="59" t="s">
        <v>368</v>
      </c>
      <c r="C184" s="60">
        <v>4.1</v>
      </c>
      <c r="D184" s="60">
        <v>5.5</v>
      </c>
      <c r="E184" s="60">
        <v>11.9</v>
      </c>
      <c r="F184" s="61"/>
      <c r="G184" s="61">
        <v>0.32</v>
      </c>
      <c r="H184" s="61">
        <v>2.66</v>
      </c>
      <c r="I184" s="61">
        <v>0.84</v>
      </c>
      <c r="J184" s="61">
        <v>0.11</v>
      </c>
      <c r="K184" s="61">
        <v>0.11</v>
      </c>
      <c r="L184" s="61">
        <v>0.04</v>
      </c>
      <c r="M184" s="61"/>
      <c r="N184" s="61">
        <v>0.33</v>
      </c>
      <c r="O184" s="61">
        <v>5.03</v>
      </c>
      <c r="P184" s="61">
        <v>0.09</v>
      </c>
      <c r="Q184" s="61">
        <v>9.78</v>
      </c>
      <c r="R184" s="61">
        <v>0.99</v>
      </c>
      <c r="S184" s="61">
        <v>0.09</v>
      </c>
      <c r="T184" s="61">
        <v>0.44</v>
      </c>
      <c r="U184" s="61">
        <v>0.06</v>
      </c>
      <c r="V184" s="61">
        <v>0.46</v>
      </c>
      <c r="W184" s="61"/>
      <c r="X184" s="61">
        <v>0.07</v>
      </c>
    </row>
    <row r="185" ht="11.25" customHeight="1">
      <c r="A185" s="66">
        <f t="shared" si="14"/>
        <v>320</v>
      </c>
      <c r="B185" s="59" t="s">
        <v>369</v>
      </c>
      <c r="C185" s="60">
        <v>2.6</v>
      </c>
      <c r="D185" s="60">
        <v>3.1</v>
      </c>
      <c r="E185" s="60">
        <v>6.1</v>
      </c>
      <c r="F185" s="61"/>
      <c r="G185" s="61">
        <v>0.07</v>
      </c>
      <c r="H185" s="61">
        <v>1.71</v>
      </c>
      <c r="I185" s="61">
        <v>0.62</v>
      </c>
      <c r="J185" s="61">
        <v>0.06</v>
      </c>
      <c r="K185" s="61">
        <v>0.07</v>
      </c>
      <c r="L185" s="61">
        <v>0.02</v>
      </c>
      <c r="M185" s="61"/>
      <c r="N185" s="61">
        <v>0.06</v>
      </c>
      <c r="O185" s="61">
        <v>2.92</v>
      </c>
      <c r="P185" s="61">
        <v>0.04</v>
      </c>
      <c r="Q185" s="61">
        <v>5.13</v>
      </c>
      <c r="R185" s="61">
        <v>0.43</v>
      </c>
      <c r="S185" s="61">
        <v>0.03</v>
      </c>
      <c r="T185" s="61">
        <v>0.09</v>
      </c>
      <c r="U185" s="61">
        <v>0.01</v>
      </c>
      <c r="V185" s="61">
        <v>0.36</v>
      </c>
      <c r="W185" s="61"/>
      <c r="X185" s="61">
        <v>0.09</v>
      </c>
    </row>
    <row r="186" ht="11.25" customHeight="1">
      <c r="A186" s="66">
        <f t="shared" si="14"/>
        <v>321</v>
      </c>
      <c r="B186" s="59" t="s">
        <v>370</v>
      </c>
      <c r="C186" s="67">
        <v>1.7</v>
      </c>
      <c r="D186" s="67">
        <v>0.5</v>
      </c>
      <c r="E186" s="67">
        <v>0.2</v>
      </c>
      <c r="F186" s="61" t="s">
        <v>45</v>
      </c>
      <c r="G186" s="61">
        <v>0.21</v>
      </c>
      <c r="H186" s="61">
        <v>1.0</v>
      </c>
      <c r="I186" s="61">
        <v>0.27</v>
      </c>
      <c r="J186" s="61">
        <v>0.02</v>
      </c>
      <c r="K186" s="61">
        <v>0.01</v>
      </c>
      <c r="L186" s="61">
        <v>0.01</v>
      </c>
      <c r="M186" s="61"/>
      <c r="N186" s="61">
        <v>0.13</v>
      </c>
      <c r="O186" s="61">
        <v>0.28</v>
      </c>
      <c r="P186" s="61">
        <v>0.02</v>
      </c>
      <c r="Q186" s="61">
        <v>0.03</v>
      </c>
      <c r="R186" s="61">
        <v>0.02</v>
      </c>
      <c r="S186" s="61">
        <v>0.01</v>
      </c>
      <c r="T186" s="61">
        <v>0.03</v>
      </c>
      <c r="U186" s="61" t="s">
        <v>45</v>
      </c>
      <c r="V186" s="61">
        <v>0.06</v>
      </c>
      <c r="W186" s="61" t="s">
        <v>45</v>
      </c>
      <c r="X186" s="61"/>
    </row>
    <row r="187" ht="11.25" customHeight="1">
      <c r="A187" s="66">
        <f t="shared" si="14"/>
        <v>322</v>
      </c>
      <c r="B187" s="59" t="s">
        <v>371</v>
      </c>
      <c r="C187" s="60">
        <v>0.6</v>
      </c>
      <c r="D187" s="60">
        <v>0.4</v>
      </c>
      <c r="E187" s="60">
        <v>0.4</v>
      </c>
      <c r="F187" s="61" t="s">
        <v>45</v>
      </c>
      <c r="G187" s="61">
        <v>0.03</v>
      </c>
      <c r="H187" s="61">
        <v>0.37</v>
      </c>
      <c r="I187" s="61">
        <v>0.17</v>
      </c>
      <c r="J187" s="61">
        <v>0.01</v>
      </c>
      <c r="K187" s="61">
        <v>0.02</v>
      </c>
      <c r="L187" s="61" t="s">
        <v>45</v>
      </c>
      <c r="M187" s="61"/>
      <c r="N187" s="61">
        <v>0.08</v>
      </c>
      <c r="O187" s="61">
        <v>0.26</v>
      </c>
      <c r="P187" s="61">
        <v>0.01</v>
      </c>
      <c r="Q187" s="61">
        <v>0.09</v>
      </c>
      <c r="R187" s="61">
        <v>0.02</v>
      </c>
      <c r="S187" s="61">
        <v>0.1</v>
      </c>
      <c r="T187" s="61"/>
      <c r="U187" s="61">
        <v>0.02</v>
      </c>
      <c r="V187" s="61">
        <v>0.12</v>
      </c>
      <c r="W187" s="61">
        <v>0.01</v>
      </c>
      <c r="X187" s="61" t="s">
        <v>45</v>
      </c>
    </row>
    <row r="188" ht="11.25" customHeight="1">
      <c r="A188" s="66">
        <f t="shared" si="14"/>
        <v>323</v>
      </c>
      <c r="B188" s="70" t="s">
        <v>373</v>
      </c>
      <c r="C188" s="72">
        <v>1.9333333333333333</v>
      </c>
      <c r="D188" s="72">
        <v>2.5866666666666664</v>
      </c>
      <c r="E188" s="72">
        <v>1.1333333333333333</v>
      </c>
      <c r="F188" s="65"/>
      <c r="G188" s="64">
        <v>0.06666666666666667</v>
      </c>
      <c r="H188" s="64">
        <v>1.2333333333333334</v>
      </c>
      <c r="I188" s="64">
        <v>0.6133333333333334</v>
      </c>
      <c r="J188" s="65"/>
      <c r="K188" s="65"/>
      <c r="L188" s="65"/>
      <c r="M188" s="65"/>
      <c r="N188" s="64">
        <v>0.13333333333333333</v>
      </c>
      <c r="O188" s="65">
        <v>2.393333333333333</v>
      </c>
      <c r="P188" s="64">
        <v>0.043333333333333335</v>
      </c>
      <c r="Q188" s="64">
        <v>1.0033333333333334</v>
      </c>
      <c r="R188" s="64">
        <v>0.043333333333333335</v>
      </c>
      <c r="S188" s="65"/>
      <c r="T188" s="65"/>
      <c r="U188" s="65"/>
      <c r="V188" s="65"/>
      <c r="W188" s="65"/>
      <c r="X188" s="65"/>
    </row>
    <row r="189" ht="11.25" customHeight="1">
      <c r="A189" s="1">
        <f t="shared" si="14"/>
        <v>324</v>
      </c>
      <c r="B189" s="59" t="s">
        <v>374</v>
      </c>
      <c r="C189" s="60">
        <v>7.8</v>
      </c>
      <c r="D189" s="60">
        <v>2.5</v>
      </c>
      <c r="E189" s="60">
        <v>0.1</v>
      </c>
      <c r="F189" s="61"/>
      <c r="G189" s="61">
        <v>0.14</v>
      </c>
      <c r="H189" s="61">
        <v>3.91</v>
      </c>
      <c r="I189" s="61">
        <v>3.64</v>
      </c>
      <c r="J189" s="61">
        <v>0.05</v>
      </c>
      <c r="K189" s="61">
        <v>0.02</v>
      </c>
      <c r="L189" s="61"/>
      <c r="M189" s="61"/>
      <c r="N189" s="61">
        <v>0.03</v>
      </c>
      <c r="O189" s="61">
        <v>2.47</v>
      </c>
      <c r="P189" s="61"/>
      <c r="Q189" s="61">
        <v>0.13</v>
      </c>
      <c r="R189" s="61"/>
      <c r="S189" s="61"/>
      <c r="T189" s="61"/>
      <c r="U189" s="61"/>
      <c r="V189" s="61"/>
      <c r="W189" s="61">
        <v>5.32</v>
      </c>
      <c r="X189" s="61">
        <v>0.1</v>
      </c>
    </row>
    <row r="190" ht="11.25" customHeight="1">
      <c r="A190" s="1">
        <f t="shared" si="14"/>
        <v>325</v>
      </c>
      <c r="B190" s="59" t="s">
        <v>375</v>
      </c>
      <c r="C190" s="60">
        <v>9.4</v>
      </c>
      <c r="D190" s="60">
        <v>3.2</v>
      </c>
      <c r="E190" s="60">
        <v>0.2</v>
      </c>
      <c r="F190" s="61">
        <v>0.09</v>
      </c>
      <c r="G190" s="61">
        <v>0.12</v>
      </c>
      <c r="H190" s="61">
        <v>3.98</v>
      </c>
      <c r="I190" s="61">
        <v>5.07</v>
      </c>
      <c r="J190" s="61">
        <v>0.07</v>
      </c>
      <c r="K190" s="61">
        <v>0.05</v>
      </c>
      <c r="L190" s="61">
        <v>0.02</v>
      </c>
      <c r="M190" s="61"/>
      <c r="N190" s="61">
        <v>0.04</v>
      </c>
      <c r="O190" s="61">
        <v>3.14</v>
      </c>
      <c r="P190" s="61" t="s">
        <v>54</v>
      </c>
      <c r="Q190" s="61">
        <v>0.25</v>
      </c>
      <c r="R190" s="61"/>
      <c r="S190" s="61"/>
      <c r="T190" s="61"/>
      <c r="U190" s="61"/>
      <c r="V190" s="61"/>
      <c r="W190" s="61">
        <v>6.19</v>
      </c>
      <c r="X190" s="61">
        <v>0.11</v>
      </c>
    </row>
    <row r="191" ht="11.25" customHeight="1">
      <c r="A191" s="1">
        <f t="shared" si="14"/>
        <v>326</v>
      </c>
      <c r="B191" s="59" t="s">
        <v>376</v>
      </c>
      <c r="C191" s="60">
        <v>4.8</v>
      </c>
      <c r="D191" s="60">
        <v>4.6</v>
      </c>
      <c r="E191" s="60">
        <v>0.3</v>
      </c>
      <c r="F191" s="61"/>
      <c r="G191" s="61">
        <v>0.27</v>
      </c>
      <c r="H191" s="61">
        <v>2.5</v>
      </c>
      <c r="I191" s="61">
        <v>1.83</v>
      </c>
      <c r="J191" s="61">
        <v>0.01</v>
      </c>
      <c r="K191" s="61">
        <v>0.01</v>
      </c>
      <c r="L191" s="61"/>
      <c r="M191" s="61"/>
      <c r="N191" s="61">
        <v>0.33</v>
      </c>
      <c r="O191" s="61">
        <v>4.17</v>
      </c>
      <c r="P191" s="61">
        <v>0.03</v>
      </c>
      <c r="Q191" s="61">
        <v>0.22</v>
      </c>
      <c r="R191" s="61">
        <v>0.02</v>
      </c>
      <c r="S191" s="61">
        <v>0.02</v>
      </c>
      <c r="T191" s="61"/>
      <c r="U191" s="61"/>
      <c r="V191" s="61"/>
      <c r="W191" s="61">
        <v>0.22</v>
      </c>
      <c r="X191" s="61">
        <v>0.02</v>
      </c>
    </row>
    <row r="192" ht="11.25" customHeight="1">
      <c r="A192" s="1">
        <f t="shared" si="14"/>
        <v>327</v>
      </c>
      <c r="B192" s="59" t="s">
        <v>377</v>
      </c>
      <c r="C192" s="60">
        <v>2.7</v>
      </c>
      <c r="D192" s="60">
        <v>2.4</v>
      </c>
      <c r="E192" s="60">
        <v>0.1</v>
      </c>
      <c r="F192" s="61"/>
      <c r="G192" s="61">
        <v>0.14</v>
      </c>
      <c r="H192" s="61">
        <v>1.35</v>
      </c>
      <c r="I192" s="61">
        <v>1.09</v>
      </c>
      <c r="J192" s="61">
        <v>0.01</v>
      </c>
      <c r="K192" s="61">
        <v>0.01</v>
      </c>
      <c r="L192" s="61"/>
      <c r="M192" s="61"/>
      <c r="N192" s="61">
        <v>0.18</v>
      </c>
      <c r="O192" s="61">
        <v>2.22</v>
      </c>
      <c r="P192" s="61">
        <v>0.01</v>
      </c>
      <c r="Q192" s="61">
        <v>0.12</v>
      </c>
      <c r="R192" s="61">
        <v>0.01</v>
      </c>
      <c r="S192" s="61">
        <v>0.01</v>
      </c>
      <c r="T192" s="61"/>
      <c r="U192" s="61"/>
      <c r="V192" s="61"/>
      <c r="W192" s="61">
        <v>0.1</v>
      </c>
      <c r="X192" s="61"/>
    </row>
    <row r="193" ht="11.25" customHeight="1">
      <c r="A193" s="1">
        <f t="shared" si="14"/>
        <v>328</v>
      </c>
      <c r="B193" s="59" t="s">
        <v>378</v>
      </c>
      <c r="C193" s="60">
        <v>5.5</v>
      </c>
      <c r="D193" s="60">
        <v>3.7</v>
      </c>
      <c r="E193" s="60">
        <v>0.3</v>
      </c>
      <c r="F193" s="61">
        <v>0.01</v>
      </c>
      <c r="G193" s="61">
        <v>0.36</v>
      </c>
      <c r="H193" s="61">
        <v>2.68</v>
      </c>
      <c r="I193" s="61">
        <v>2.16</v>
      </c>
      <c r="J193" s="61">
        <v>0.01</v>
      </c>
      <c r="K193" s="61">
        <v>0.01</v>
      </c>
      <c r="L193" s="61"/>
      <c r="M193" s="61"/>
      <c r="N193" s="61">
        <v>0.33</v>
      </c>
      <c r="O193" s="61">
        <v>3.32</v>
      </c>
      <c r="P193" s="61">
        <v>0.04</v>
      </c>
      <c r="Q193" s="61">
        <v>0.22</v>
      </c>
      <c r="R193" s="61">
        <v>0.03</v>
      </c>
      <c r="S193" s="61">
        <v>0.01</v>
      </c>
      <c r="T193" s="61"/>
      <c r="U193" s="61"/>
      <c r="V193" s="61"/>
      <c r="W193" s="61">
        <v>0.28</v>
      </c>
      <c r="X193" s="61">
        <v>0.02</v>
      </c>
    </row>
    <row r="194" ht="11.25" customHeight="1">
      <c r="A194" s="1">
        <f t="shared" si="14"/>
        <v>329</v>
      </c>
      <c r="B194" s="59" t="s">
        <v>379</v>
      </c>
      <c r="C194" s="60">
        <v>2.8</v>
      </c>
      <c r="D194" s="60">
        <v>2.3</v>
      </c>
      <c r="E194" s="60">
        <v>0.2</v>
      </c>
      <c r="F194" s="61"/>
      <c r="G194" s="61">
        <v>0.14</v>
      </c>
      <c r="H194" s="61">
        <v>1.33</v>
      </c>
      <c r="I194" s="61">
        <v>1.19</v>
      </c>
      <c r="J194" s="61">
        <v>0.01</v>
      </c>
      <c r="K194" s="61"/>
      <c r="L194" s="61"/>
      <c r="M194" s="61"/>
      <c r="N194" s="61">
        <v>0.16</v>
      </c>
      <c r="O194" s="61">
        <v>2.12</v>
      </c>
      <c r="P194" s="61">
        <v>0.01</v>
      </c>
      <c r="Q194" s="61">
        <v>0.14</v>
      </c>
      <c r="R194" s="61">
        <v>0.02</v>
      </c>
      <c r="S194" s="61">
        <v>0.02</v>
      </c>
      <c r="T194" s="61">
        <v>0.01</v>
      </c>
      <c r="U194" s="61"/>
      <c r="V194" s="61"/>
      <c r="W194" s="61">
        <v>0.17</v>
      </c>
      <c r="X194" s="61">
        <v>0.02</v>
      </c>
    </row>
    <row r="195" ht="11.25" customHeight="1">
      <c r="A195" s="1">
        <f t="shared" si="14"/>
        <v>330</v>
      </c>
      <c r="B195" s="59" t="s">
        <v>380</v>
      </c>
      <c r="C195" s="60">
        <v>3.9</v>
      </c>
      <c r="D195" s="60">
        <v>3.5</v>
      </c>
      <c r="E195" s="60">
        <v>0.9</v>
      </c>
      <c r="F195" s="61">
        <v>0.01</v>
      </c>
      <c r="G195" s="61">
        <v>0.25</v>
      </c>
      <c r="H195" s="61">
        <v>2.1</v>
      </c>
      <c r="I195" s="61">
        <v>1.42</v>
      </c>
      <c r="J195" s="61">
        <v>0.02</v>
      </c>
      <c r="K195" s="61">
        <v>0.02</v>
      </c>
      <c r="L195" s="61"/>
      <c r="M195" s="61"/>
      <c r="N195" s="61">
        <v>0.29</v>
      </c>
      <c r="O195" s="61">
        <v>3.22</v>
      </c>
      <c r="P195" s="61">
        <v>0.02</v>
      </c>
      <c r="Q195" s="61">
        <v>0.81</v>
      </c>
      <c r="R195" s="61">
        <v>0.09</v>
      </c>
      <c r="S195" s="61">
        <v>0.02</v>
      </c>
      <c r="T195" s="61"/>
      <c r="U195" s="61"/>
      <c r="V195" s="61"/>
      <c r="W195" s="61">
        <v>0.25</v>
      </c>
      <c r="X195" s="61">
        <v>0.11</v>
      </c>
    </row>
    <row r="196" ht="11.25" customHeight="1">
      <c r="A196" s="1">
        <f t="shared" si="14"/>
        <v>331</v>
      </c>
      <c r="B196" s="59" t="s">
        <v>381</v>
      </c>
      <c r="C196" s="60">
        <v>4.2</v>
      </c>
      <c r="D196" s="60">
        <v>5.0</v>
      </c>
      <c r="E196" s="60">
        <v>5.5</v>
      </c>
      <c r="F196" s="61"/>
      <c r="G196" s="61">
        <v>0.17</v>
      </c>
      <c r="H196" s="61">
        <v>2.47</v>
      </c>
      <c r="I196" s="61">
        <v>1.4</v>
      </c>
      <c r="J196" s="61">
        <v>0.05</v>
      </c>
      <c r="K196" s="61">
        <v>0.06</v>
      </c>
      <c r="L196" s="61">
        <v>0.02</v>
      </c>
      <c r="M196" s="61">
        <v>0.05</v>
      </c>
      <c r="N196" s="61">
        <v>0.27</v>
      </c>
      <c r="O196" s="61">
        <v>4.59</v>
      </c>
      <c r="P196" s="61">
        <v>0.05</v>
      </c>
      <c r="Q196" s="61">
        <v>4.89</v>
      </c>
      <c r="R196" s="61">
        <v>0.52</v>
      </c>
      <c r="S196" s="61">
        <v>0.03</v>
      </c>
      <c r="T196" s="61"/>
      <c r="U196" s="61"/>
      <c r="V196" s="61"/>
      <c r="W196" s="61">
        <v>0.17</v>
      </c>
      <c r="X196" s="61">
        <v>0.05</v>
      </c>
    </row>
    <row r="197" ht="11.25" customHeight="1">
      <c r="A197" s="1">
        <f t="shared" si="14"/>
        <v>332</v>
      </c>
      <c r="B197" s="59" t="s">
        <v>382</v>
      </c>
      <c r="C197" s="60">
        <v>2.4</v>
      </c>
      <c r="D197" s="60">
        <v>1.4</v>
      </c>
      <c r="E197" s="60">
        <v>0.1</v>
      </c>
      <c r="F197" s="61"/>
      <c r="G197" s="61">
        <v>0.11</v>
      </c>
      <c r="H197" s="61">
        <v>1.08</v>
      </c>
      <c r="I197" s="61">
        <v>1.1</v>
      </c>
      <c r="J197" s="61">
        <v>0.01</v>
      </c>
      <c r="K197" s="61"/>
      <c r="L197" s="61">
        <v>0.01</v>
      </c>
      <c r="M197" s="61"/>
      <c r="N197" s="61">
        <v>0.09</v>
      </c>
      <c r="O197" s="61">
        <v>1.29</v>
      </c>
      <c r="P197" s="61"/>
      <c r="Q197" s="61">
        <v>0.07</v>
      </c>
      <c r="R197" s="61">
        <v>0.01</v>
      </c>
      <c r="S197" s="61">
        <v>0.01</v>
      </c>
      <c r="T197" s="61"/>
      <c r="U197" s="61"/>
      <c r="V197" s="61"/>
      <c r="W197" s="61">
        <v>0.13</v>
      </c>
      <c r="X197" s="61">
        <v>0.01</v>
      </c>
    </row>
    <row r="198" ht="11.25" customHeight="1">
      <c r="A198" s="1">
        <f t="shared" si="14"/>
        <v>333</v>
      </c>
      <c r="B198" s="59" t="s">
        <v>383</v>
      </c>
      <c r="C198" s="60">
        <v>3.3</v>
      </c>
      <c r="D198" s="60">
        <v>1.4</v>
      </c>
      <c r="E198" s="60">
        <v>0.1</v>
      </c>
      <c r="F198" s="61">
        <v>0.01</v>
      </c>
      <c r="G198" s="61">
        <v>0.07</v>
      </c>
      <c r="H198" s="61">
        <v>1.52</v>
      </c>
      <c r="I198" s="61">
        <v>1.49</v>
      </c>
      <c r="J198" s="61">
        <v>0.01</v>
      </c>
      <c r="K198" s="61"/>
      <c r="L198" s="61">
        <v>0.02</v>
      </c>
      <c r="M198" s="61"/>
      <c r="N198" s="61">
        <v>0.14</v>
      </c>
      <c r="O198" s="61">
        <v>1.26</v>
      </c>
      <c r="P198" s="61">
        <v>0.01</v>
      </c>
      <c r="Q198" s="61">
        <v>0.09</v>
      </c>
      <c r="R198" s="61">
        <v>0.01</v>
      </c>
      <c r="S198" s="61">
        <v>0.01</v>
      </c>
      <c r="T198" s="61"/>
      <c r="U198" s="61"/>
      <c r="V198" s="61"/>
      <c r="W198" s="61">
        <v>0.07</v>
      </c>
      <c r="X198" s="61">
        <v>0.01</v>
      </c>
    </row>
    <row r="199" ht="11.25" customHeight="1">
      <c r="A199" s="1">
        <f t="shared" si="14"/>
        <v>334</v>
      </c>
      <c r="B199" s="59" t="s">
        <v>384</v>
      </c>
      <c r="C199" s="60">
        <v>6.9</v>
      </c>
      <c r="D199" s="60">
        <v>6.2</v>
      </c>
      <c r="E199" s="60">
        <v>0.1</v>
      </c>
      <c r="F199" s="61">
        <v>0.01</v>
      </c>
      <c r="G199" s="61">
        <v>0.53</v>
      </c>
      <c r="H199" s="61">
        <v>3.82</v>
      </c>
      <c r="I199" s="61">
        <v>2.03</v>
      </c>
      <c r="J199" s="61">
        <v>0.01</v>
      </c>
      <c r="K199" s="61"/>
      <c r="L199" s="61"/>
      <c r="M199" s="61"/>
      <c r="N199" s="61">
        <v>0.73</v>
      </c>
      <c r="O199" s="61">
        <v>5.33</v>
      </c>
      <c r="P199" s="61">
        <v>0.01</v>
      </c>
      <c r="Q199" s="61">
        <v>0.14</v>
      </c>
      <c r="R199" s="61"/>
      <c r="S199" s="61">
        <v>0.01</v>
      </c>
      <c r="T199" s="61"/>
      <c r="U199" s="61"/>
      <c r="V199" s="61"/>
      <c r="W199" s="61">
        <v>0.28</v>
      </c>
      <c r="X199" s="61">
        <v>0.03</v>
      </c>
    </row>
    <row r="200" ht="11.25" customHeight="1">
      <c r="A200" s="1">
        <f t="shared" si="14"/>
        <v>335</v>
      </c>
      <c r="B200" s="59" t="s">
        <v>385</v>
      </c>
      <c r="C200" s="60">
        <v>8.8</v>
      </c>
      <c r="D200" s="60">
        <v>8.7</v>
      </c>
      <c r="E200" s="60">
        <v>0.3</v>
      </c>
      <c r="F200" s="61"/>
      <c r="G200" s="61">
        <v>0.53</v>
      </c>
      <c r="H200" s="61">
        <v>4.93</v>
      </c>
      <c r="I200" s="61">
        <v>2.82</v>
      </c>
      <c r="J200" s="61">
        <v>0.02</v>
      </c>
      <c r="K200" s="61"/>
      <c r="L200" s="61"/>
      <c r="M200" s="61"/>
      <c r="N200" s="61">
        <v>0.88</v>
      </c>
      <c r="O200" s="61">
        <v>7.67</v>
      </c>
      <c r="P200" s="61">
        <v>0.04</v>
      </c>
      <c r="Q200" s="61">
        <v>0.22</v>
      </c>
      <c r="R200" s="61"/>
      <c r="S200" s="61">
        <v>0.04</v>
      </c>
      <c r="T200" s="61">
        <v>0.02</v>
      </c>
      <c r="U200" s="61"/>
      <c r="V200" s="61"/>
      <c r="W200" s="61">
        <v>0.28</v>
      </c>
      <c r="X200" s="61">
        <v>0.02</v>
      </c>
    </row>
    <row r="201" ht="11.25" customHeight="1">
      <c r="A201" s="1">
        <f t="shared" si="14"/>
        <v>336</v>
      </c>
      <c r="B201" s="59" t="s">
        <v>386</v>
      </c>
      <c r="C201" s="60">
        <v>1.9</v>
      </c>
      <c r="D201" s="60">
        <v>1.9</v>
      </c>
      <c r="E201" s="60">
        <v>0.1</v>
      </c>
      <c r="F201" s="61"/>
      <c r="G201" s="61">
        <v>0.12</v>
      </c>
      <c r="H201" s="61">
        <v>1.05</v>
      </c>
      <c r="I201" s="61">
        <v>0.58</v>
      </c>
      <c r="J201" s="61" t="s">
        <v>45</v>
      </c>
      <c r="K201" s="61" t="s">
        <v>45</v>
      </c>
      <c r="L201" s="61" t="s">
        <v>45</v>
      </c>
      <c r="M201" s="61"/>
      <c r="N201" s="61">
        <v>0.2</v>
      </c>
      <c r="O201" s="61">
        <v>1.66</v>
      </c>
      <c r="P201" s="61">
        <v>0.01</v>
      </c>
      <c r="Q201" s="61">
        <v>0.07</v>
      </c>
      <c r="R201" s="61" t="s">
        <v>45</v>
      </c>
      <c r="S201" s="61">
        <v>0.01</v>
      </c>
      <c r="T201" s="61"/>
      <c r="U201" s="61"/>
      <c r="V201" s="61"/>
      <c r="W201" s="61">
        <v>0.06</v>
      </c>
      <c r="X201" s="61" t="s">
        <v>45</v>
      </c>
    </row>
    <row r="202" ht="11.25" customHeight="1">
      <c r="A202" s="1">
        <f t="shared" si="14"/>
        <v>337</v>
      </c>
      <c r="B202" s="59" t="s">
        <v>387</v>
      </c>
      <c r="C202" s="60">
        <v>4.3</v>
      </c>
      <c r="D202" s="60">
        <v>4.3</v>
      </c>
      <c r="E202" s="60">
        <v>0.2</v>
      </c>
      <c r="F202" s="61">
        <v>0.01</v>
      </c>
      <c r="G202" s="61">
        <v>0.27</v>
      </c>
      <c r="H202" s="61">
        <v>2.42</v>
      </c>
      <c r="I202" s="61">
        <v>1.29</v>
      </c>
      <c r="J202" s="61">
        <v>0.01</v>
      </c>
      <c r="K202" s="61">
        <v>0.01</v>
      </c>
      <c r="L202" s="61"/>
      <c r="M202" s="61"/>
      <c r="N202" s="61">
        <v>0.44</v>
      </c>
      <c r="O202" s="61">
        <v>3.85</v>
      </c>
      <c r="P202" s="61"/>
      <c r="Q202" s="61">
        <v>0.16</v>
      </c>
      <c r="R202" s="61">
        <v>0.04</v>
      </c>
      <c r="S202" s="61">
        <v>0.04</v>
      </c>
      <c r="T202" s="61"/>
      <c r="U202" s="61"/>
      <c r="V202" s="61"/>
      <c r="W202" s="61">
        <v>0.14</v>
      </c>
      <c r="X202" s="61">
        <v>0.01</v>
      </c>
    </row>
    <row r="203" ht="11.25" customHeight="1">
      <c r="A203" s="1">
        <f t="shared" si="14"/>
        <v>338</v>
      </c>
      <c r="B203" s="59" t="s">
        <v>388</v>
      </c>
      <c r="C203" s="60">
        <v>4.8</v>
      </c>
      <c r="D203" s="60">
        <v>5.4</v>
      </c>
      <c r="E203" s="60">
        <v>0.4</v>
      </c>
      <c r="F203" s="61"/>
      <c r="G203" s="61">
        <v>0.31</v>
      </c>
      <c r="H203" s="61">
        <v>2.61</v>
      </c>
      <c r="I203" s="61">
        <v>1.73</v>
      </c>
      <c r="J203" s="61">
        <v>0.01</v>
      </c>
      <c r="K203" s="61">
        <v>0.02</v>
      </c>
      <c r="L203" s="61"/>
      <c r="M203" s="61">
        <v>0.1</v>
      </c>
      <c r="N203" s="61">
        <v>0.5</v>
      </c>
      <c r="O203" s="61">
        <v>4.68</v>
      </c>
      <c r="P203" s="61">
        <v>0.02</v>
      </c>
      <c r="Q203" s="61">
        <v>0.19</v>
      </c>
      <c r="R203" s="61">
        <v>0.05</v>
      </c>
      <c r="S203" s="61">
        <v>0.06</v>
      </c>
      <c r="T203" s="61">
        <v>0.02</v>
      </c>
      <c r="U203" s="61">
        <v>0.04</v>
      </c>
      <c r="V203" s="61"/>
      <c r="W203" s="61">
        <v>0.32</v>
      </c>
      <c r="X203" s="61">
        <v>0.08</v>
      </c>
    </row>
    <row r="204" ht="11.25" customHeight="1">
      <c r="A204" s="1">
        <f t="shared" si="14"/>
        <v>339</v>
      </c>
      <c r="B204" s="59" t="s">
        <v>389</v>
      </c>
      <c r="C204" s="60">
        <v>8.7</v>
      </c>
      <c r="D204" s="60">
        <v>6.6</v>
      </c>
      <c r="E204" s="60">
        <v>0.2</v>
      </c>
      <c r="F204" s="61"/>
      <c r="G204" s="61">
        <v>0.8</v>
      </c>
      <c r="H204" s="61">
        <v>4.45</v>
      </c>
      <c r="I204" s="61">
        <v>3.14</v>
      </c>
      <c r="J204" s="61"/>
      <c r="K204" s="61"/>
      <c r="L204" s="61"/>
      <c r="M204" s="61"/>
      <c r="N204" s="61">
        <v>0.54</v>
      </c>
      <c r="O204" s="61">
        <v>5.7</v>
      </c>
      <c r="P204" s="61" t="s">
        <v>54</v>
      </c>
      <c r="Q204" s="61">
        <v>0.16</v>
      </c>
      <c r="R204" s="61"/>
      <c r="S204" s="61"/>
      <c r="T204" s="61"/>
      <c r="U204" s="61"/>
      <c r="V204" s="61"/>
      <c r="W204" s="61">
        <v>0.8</v>
      </c>
      <c r="X204" s="61"/>
    </row>
    <row r="205" ht="11.25" customHeight="1">
      <c r="A205" s="1">
        <f t="shared" si="14"/>
        <v>340</v>
      </c>
      <c r="B205" s="62" t="s">
        <v>390</v>
      </c>
      <c r="C205" s="63">
        <v>7.242666666666666</v>
      </c>
      <c r="D205" s="63">
        <v>8.076333333333334</v>
      </c>
      <c r="E205" s="63">
        <v>6.903999999999999</v>
      </c>
      <c r="F205" s="65"/>
      <c r="G205" s="64">
        <v>0.329</v>
      </c>
      <c r="H205" s="64">
        <v>4.206666666666666</v>
      </c>
      <c r="I205" s="64">
        <v>2.3480000000000003</v>
      </c>
      <c r="J205" s="64">
        <v>0.04566666666666667</v>
      </c>
      <c r="K205" s="64">
        <v>0.061</v>
      </c>
      <c r="L205" s="64">
        <v>0.023000000000000003</v>
      </c>
      <c r="M205" s="64">
        <v>0.09200000000000001</v>
      </c>
      <c r="N205" s="64">
        <v>0.451</v>
      </c>
      <c r="O205" s="65">
        <v>7.364666666666667</v>
      </c>
      <c r="P205" s="64">
        <v>0.031</v>
      </c>
      <c r="Q205" s="64">
        <v>6.2236666666666665</v>
      </c>
      <c r="R205" s="64">
        <v>0.6116666666666667</v>
      </c>
      <c r="S205" s="64">
        <v>0.04566666666666667</v>
      </c>
      <c r="T205" s="65"/>
      <c r="U205" s="65">
        <v>0.023000000000000003</v>
      </c>
      <c r="V205" s="65"/>
      <c r="W205" s="64">
        <v>0.35933333333333334</v>
      </c>
      <c r="X205" s="65"/>
    </row>
    <row r="206" ht="11.25" customHeight="1">
      <c r="A206" s="1">
        <f t="shared" si="14"/>
        <v>341</v>
      </c>
      <c r="B206" s="59" t="s">
        <v>391</v>
      </c>
      <c r="C206" s="60">
        <v>6.7</v>
      </c>
      <c r="D206" s="60">
        <v>4.6</v>
      </c>
      <c r="E206" s="60">
        <v>0.1</v>
      </c>
      <c r="F206" s="61">
        <v>0.01</v>
      </c>
      <c r="G206" s="61">
        <v>0.4</v>
      </c>
      <c r="H206" s="61">
        <v>3.15</v>
      </c>
      <c r="I206" s="61">
        <v>2.85</v>
      </c>
      <c r="J206" s="61">
        <v>0.02</v>
      </c>
      <c r="K206" s="61">
        <v>0.01</v>
      </c>
      <c r="L206" s="61"/>
      <c r="M206" s="61"/>
      <c r="N206" s="61">
        <v>0.35</v>
      </c>
      <c r="O206" s="61">
        <v>4.21</v>
      </c>
      <c r="P206" s="61">
        <v>0.02</v>
      </c>
      <c r="Q206" s="61">
        <v>0.13</v>
      </c>
      <c r="R206" s="61"/>
      <c r="S206" s="61"/>
      <c r="T206" s="61"/>
      <c r="U206" s="61"/>
      <c r="V206" s="61"/>
      <c r="W206" s="61">
        <v>0.24</v>
      </c>
      <c r="X206" s="61">
        <v>0.01</v>
      </c>
    </row>
    <row r="207" ht="11.25" customHeight="1">
      <c r="A207" s="1">
        <f t="shared" si="14"/>
        <v>342</v>
      </c>
      <c r="B207" s="59" t="s">
        <v>392</v>
      </c>
      <c r="C207" s="60">
        <v>8.8</v>
      </c>
      <c r="D207" s="60">
        <v>5.6</v>
      </c>
      <c r="E207" s="60">
        <v>0.2</v>
      </c>
      <c r="F207" s="61">
        <v>0.02</v>
      </c>
      <c r="G207" s="61">
        <v>0.59</v>
      </c>
      <c r="H207" s="61">
        <v>4.28</v>
      </c>
      <c r="I207" s="61">
        <v>3.53</v>
      </c>
      <c r="J207" s="61">
        <v>0.02</v>
      </c>
      <c r="K207" s="61"/>
      <c r="L207" s="61"/>
      <c r="M207" s="61"/>
      <c r="N207" s="61">
        <v>0.47</v>
      </c>
      <c r="O207" s="61">
        <v>5.06</v>
      </c>
      <c r="P207" s="61"/>
      <c r="Q207" s="61">
        <v>0.17</v>
      </c>
      <c r="R207" s="61">
        <v>0.03</v>
      </c>
      <c r="S207" s="61">
        <v>0.02</v>
      </c>
      <c r="T207" s="61"/>
      <c r="U207" s="61"/>
      <c r="V207" s="61"/>
      <c r="W207" s="61">
        <v>0.23</v>
      </c>
      <c r="X207" s="61">
        <v>0.02</v>
      </c>
    </row>
    <row r="208" ht="11.25" customHeight="1">
      <c r="A208" s="1">
        <f t="shared" si="14"/>
        <v>343</v>
      </c>
      <c r="B208" s="59" t="s">
        <v>393</v>
      </c>
      <c r="C208" s="60">
        <v>5.6</v>
      </c>
      <c r="D208" s="60">
        <v>5.5</v>
      </c>
      <c r="E208" s="60">
        <v>0.2</v>
      </c>
      <c r="F208" s="61">
        <v>0.01</v>
      </c>
      <c r="G208" s="61">
        <v>0.41</v>
      </c>
      <c r="H208" s="61">
        <v>3.21</v>
      </c>
      <c r="I208" s="61">
        <v>1.57</v>
      </c>
      <c r="J208" s="61">
        <v>0.01</v>
      </c>
      <c r="K208" s="61">
        <v>0.01</v>
      </c>
      <c r="L208" s="61"/>
      <c r="M208" s="61"/>
      <c r="N208" s="61">
        <v>0.62</v>
      </c>
      <c r="O208" s="61">
        <v>4.81</v>
      </c>
      <c r="P208" s="61">
        <v>0.01</v>
      </c>
      <c r="Q208" s="61">
        <v>0.15</v>
      </c>
      <c r="R208" s="61">
        <v>0.05</v>
      </c>
      <c r="S208" s="61">
        <v>0.02</v>
      </c>
      <c r="T208" s="61"/>
      <c r="U208" s="61"/>
      <c r="V208" s="61"/>
      <c r="W208" s="61">
        <v>0.17</v>
      </c>
      <c r="X208" s="61">
        <v>0.02</v>
      </c>
    </row>
    <row r="209" ht="11.25" customHeight="1">
      <c r="A209" s="1">
        <f t="shared" si="14"/>
        <v>344</v>
      </c>
      <c r="B209" s="59" t="s">
        <v>394</v>
      </c>
      <c r="C209" s="60">
        <v>7.4</v>
      </c>
      <c r="D209" s="60">
        <v>6.3</v>
      </c>
      <c r="E209" s="60">
        <v>0.2</v>
      </c>
      <c r="F209" s="61">
        <v>0.01</v>
      </c>
      <c r="G209" s="61">
        <v>0.5</v>
      </c>
      <c r="H209" s="61">
        <v>4.24</v>
      </c>
      <c r="I209" s="61">
        <v>2.24</v>
      </c>
      <c r="J209" s="61">
        <v>0.01</v>
      </c>
      <c r="K209" s="61"/>
      <c r="L209" s="61"/>
      <c r="M209" s="61"/>
      <c r="N209" s="61">
        <v>0.63</v>
      </c>
      <c r="O209" s="61">
        <v>5.58</v>
      </c>
      <c r="P209" s="61"/>
      <c r="Q209" s="61">
        <v>0.14</v>
      </c>
      <c r="R209" s="61">
        <v>0.03</v>
      </c>
      <c r="S209" s="61">
        <v>0.01</v>
      </c>
      <c r="T209" s="61"/>
      <c r="U209" s="61"/>
      <c r="V209" s="61"/>
      <c r="W209" s="61">
        <v>0.19</v>
      </c>
      <c r="X209" s="61">
        <v>0.01</v>
      </c>
    </row>
    <row r="210" ht="11.25" customHeight="1">
      <c r="A210" s="1">
        <f t="shared" si="14"/>
        <v>345</v>
      </c>
      <c r="B210" s="59" t="s">
        <v>395</v>
      </c>
      <c r="C210" s="60">
        <v>2.7</v>
      </c>
      <c r="D210" s="60">
        <v>2.6</v>
      </c>
      <c r="E210" s="60">
        <v>0.1</v>
      </c>
      <c r="F210" s="61"/>
      <c r="G210" s="61">
        <v>0.15</v>
      </c>
      <c r="H210" s="61">
        <v>1.48</v>
      </c>
      <c r="I210" s="61">
        <v>0.89</v>
      </c>
      <c r="J210" s="61">
        <v>0.01</v>
      </c>
      <c r="K210" s="61"/>
      <c r="L210" s="61"/>
      <c r="M210" s="61"/>
      <c r="N210" s="61">
        <v>0.22</v>
      </c>
      <c r="O210" s="61">
        <v>2.32</v>
      </c>
      <c r="P210" s="61">
        <v>0.01</v>
      </c>
      <c r="Q210" s="61">
        <v>0.09</v>
      </c>
      <c r="R210" s="61"/>
      <c r="S210" s="61">
        <v>0.02</v>
      </c>
      <c r="T210" s="61">
        <v>0.01</v>
      </c>
      <c r="U210" s="61"/>
      <c r="V210" s="61"/>
      <c r="W210" s="61">
        <v>0.08</v>
      </c>
      <c r="X210" s="61">
        <v>0.01</v>
      </c>
    </row>
    <row r="211" ht="11.25" customHeight="1">
      <c r="A211" s="1">
        <f t="shared" si="14"/>
        <v>346</v>
      </c>
      <c r="B211" s="59" t="s">
        <v>396</v>
      </c>
      <c r="C211" s="60">
        <v>2.0333333333333337</v>
      </c>
      <c r="D211" s="60">
        <v>1.9</v>
      </c>
      <c r="E211" s="60">
        <v>0.1</v>
      </c>
      <c r="F211" s="61"/>
      <c r="G211" s="61">
        <v>0.09</v>
      </c>
      <c r="H211" s="61">
        <v>1.12</v>
      </c>
      <c r="I211" s="61">
        <v>0.68</v>
      </c>
      <c r="J211" s="61"/>
      <c r="K211" s="61"/>
      <c r="L211" s="61">
        <v>0.01</v>
      </c>
      <c r="M211" s="61"/>
      <c r="N211" s="61">
        <v>0.16</v>
      </c>
      <c r="O211" s="61">
        <v>1.75</v>
      </c>
      <c r="P211" s="61"/>
      <c r="Q211" s="61">
        <v>0.07</v>
      </c>
      <c r="R211" s="61">
        <v>0.01</v>
      </c>
      <c r="S211" s="61">
        <v>0.01</v>
      </c>
      <c r="T211" s="61"/>
      <c r="U211" s="61"/>
      <c r="V211" s="61"/>
      <c r="W211" s="61">
        <v>0.04</v>
      </c>
      <c r="X211" s="61"/>
    </row>
    <row r="212" ht="11.25" customHeight="1">
      <c r="A212" s="1">
        <f t="shared" si="14"/>
        <v>347</v>
      </c>
      <c r="B212" s="59" t="s">
        <v>397</v>
      </c>
      <c r="C212" s="60">
        <v>11.8</v>
      </c>
      <c r="D212" s="60">
        <v>12.1</v>
      </c>
      <c r="E212" s="60">
        <v>0.3</v>
      </c>
      <c r="F212" s="61">
        <v>0.03</v>
      </c>
      <c r="G212" s="61">
        <v>0.89</v>
      </c>
      <c r="H212" s="61">
        <v>6.32</v>
      </c>
      <c r="I212" s="61">
        <v>3.76</v>
      </c>
      <c r="J212" s="61">
        <v>0.03</v>
      </c>
      <c r="K212" s="61"/>
      <c r="L212" s="61"/>
      <c r="M212" s="61"/>
      <c r="N212" s="61">
        <v>1.17</v>
      </c>
      <c r="O212" s="61">
        <v>10.64</v>
      </c>
      <c r="P212" s="61">
        <v>0.08</v>
      </c>
      <c r="Q212" s="61">
        <v>0.13</v>
      </c>
      <c r="R212" s="61">
        <v>0.15</v>
      </c>
      <c r="S212" s="61">
        <v>0.03</v>
      </c>
      <c r="T212" s="61"/>
      <c r="U212" s="61"/>
      <c r="V212" s="61"/>
      <c r="W212" s="61">
        <v>0.76</v>
      </c>
      <c r="X212" s="61">
        <v>0.1</v>
      </c>
    </row>
    <row r="213" ht="11.25" customHeight="1">
      <c r="A213" s="1">
        <f t="shared" si="14"/>
        <v>348</v>
      </c>
      <c r="B213" s="59" t="s">
        <v>398</v>
      </c>
      <c r="C213" s="60">
        <v>14.9</v>
      </c>
      <c r="D213" s="60">
        <v>12.7</v>
      </c>
      <c r="E213" s="60">
        <v>0.3</v>
      </c>
      <c r="F213" s="61">
        <v>0.03</v>
      </c>
      <c r="G213" s="61">
        <v>1.11</v>
      </c>
      <c r="H213" s="61">
        <v>7.76</v>
      </c>
      <c r="I213" s="61">
        <v>5.15</v>
      </c>
      <c r="J213" s="61">
        <v>0.03</v>
      </c>
      <c r="K213" s="61"/>
      <c r="L213" s="61"/>
      <c r="M213" s="61"/>
      <c r="N213" s="61">
        <v>1.31</v>
      </c>
      <c r="O213" s="61">
        <v>11.05</v>
      </c>
      <c r="P213" s="61">
        <v>0.12</v>
      </c>
      <c r="Q213" s="61">
        <v>0.15</v>
      </c>
      <c r="R213" s="61">
        <v>0.12</v>
      </c>
      <c r="S213" s="61"/>
      <c r="T213" s="61"/>
      <c r="U213" s="61"/>
      <c r="V213" s="61"/>
      <c r="W213" s="61">
        <v>0.76</v>
      </c>
      <c r="X213" s="61">
        <v>0.15</v>
      </c>
    </row>
    <row r="214" ht="11.25" customHeight="1">
      <c r="A214" s="1">
        <f t="shared" si="14"/>
        <v>349</v>
      </c>
      <c r="B214" s="59" t="s">
        <v>399</v>
      </c>
      <c r="C214" s="60">
        <v>3.5</v>
      </c>
      <c r="D214" s="60">
        <v>4.1</v>
      </c>
      <c r="E214" s="60">
        <v>0.2</v>
      </c>
      <c r="F214" s="61"/>
      <c r="G214" s="61">
        <v>0.2</v>
      </c>
      <c r="H214" s="61">
        <v>1.99</v>
      </c>
      <c r="I214" s="61">
        <v>1.14</v>
      </c>
      <c r="J214" s="61">
        <v>0.01</v>
      </c>
      <c r="K214" s="61">
        <v>0.01</v>
      </c>
      <c r="L214" s="61"/>
      <c r="M214" s="61"/>
      <c r="N214" s="61">
        <v>0.45</v>
      </c>
      <c r="O214" s="61">
        <v>3.59</v>
      </c>
      <c r="P214" s="61">
        <v>0.01</v>
      </c>
      <c r="Q214" s="61">
        <v>0.11</v>
      </c>
      <c r="R214" s="61">
        <v>0.02</v>
      </c>
      <c r="S214" s="61">
        <v>0.02</v>
      </c>
      <c r="T214" s="61"/>
      <c r="U214" s="61"/>
      <c r="V214" s="61"/>
      <c r="W214" s="61">
        <v>0.16</v>
      </c>
      <c r="X214" s="61">
        <v>0.08</v>
      </c>
    </row>
    <row r="215" ht="11.25" customHeight="1">
      <c r="A215" s="1">
        <f t="shared" si="14"/>
        <v>350</v>
      </c>
      <c r="B215" s="59" t="s">
        <v>400</v>
      </c>
      <c r="C215" s="60">
        <v>2.86</v>
      </c>
      <c r="D215" s="60">
        <v>2.4</v>
      </c>
      <c r="E215" s="60">
        <v>0.1</v>
      </c>
      <c r="F215" s="61"/>
      <c r="G215" s="61">
        <v>0.21</v>
      </c>
      <c r="H215" s="61">
        <v>1.66</v>
      </c>
      <c r="I215" s="61">
        <v>0.98</v>
      </c>
      <c r="J215" s="61">
        <v>0.01</v>
      </c>
      <c r="K215" s="61"/>
      <c r="L215" s="61"/>
      <c r="M215" s="61"/>
      <c r="N215" s="61">
        <v>0.22</v>
      </c>
      <c r="O215" s="61">
        <v>2.12</v>
      </c>
      <c r="P215" s="61"/>
      <c r="Q215" s="61">
        <v>0.05</v>
      </c>
      <c r="R215" s="61">
        <v>0.01</v>
      </c>
      <c r="S215" s="61">
        <v>0.01</v>
      </c>
      <c r="T215" s="61"/>
      <c r="U215" s="61"/>
      <c r="V215" s="61"/>
      <c r="W215" s="61">
        <v>0.1</v>
      </c>
      <c r="X215" s="61">
        <v>0.04</v>
      </c>
    </row>
    <row r="216" ht="11.25" customHeight="1">
      <c r="A216" s="1">
        <f t="shared" si="14"/>
        <v>351</v>
      </c>
      <c r="B216" s="59" t="s">
        <v>401</v>
      </c>
      <c r="C216" s="60">
        <v>4.3</v>
      </c>
      <c r="D216" s="60">
        <v>3.4</v>
      </c>
      <c r="E216" s="60">
        <v>0.2</v>
      </c>
      <c r="F216" s="61"/>
      <c r="G216" s="61">
        <v>0.26</v>
      </c>
      <c r="H216" s="61">
        <v>2.36</v>
      </c>
      <c r="I216" s="61">
        <v>1.46</v>
      </c>
      <c r="J216" s="61">
        <v>0.01</v>
      </c>
      <c r="K216" s="61"/>
      <c r="L216" s="61"/>
      <c r="M216" s="61"/>
      <c r="N216" s="61">
        <v>0.28</v>
      </c>
      <c r="O216" s="61">
        <v>3.1</v>
      </c>
      <c r="P216" s="61">
        <v>0.01</v>
      </c>
      <c r="Q216" s="61">
        <v>0.14</v>
      </c>
      <c r="R216" s="61">
        <v>0.01</v>
      </c>
      <c r="S216" s="61">
        <v>0.02</v>
      </c>
      <c r="T216" s="61"/>
      <c r="U216" s="61"/>
      <c r="V216" s="61"/>
      <c r="W216" s="61">
        <v>0.15</v>
      </c>
      <c r="X216" s="61">
        <v>0.05</v>
      </c>
    </row>
    <row r="217" ht="11.25" customHeight="1">
      <c r="A217" s="1">
        <f t="shared" si="14"/>
        <v>352</v>
      </c>
      <c r="B217" s="59" t="s">
        <v>402</v>
      </c>
      <c r="C217" s="60">
        <v>3.9</v>
      </c>
      <c r="D217" s="60">
        <v>3.7</v>
      </c>
      <c r="E217" s="60">
        <v>0.1</v>
      </c>
      <c r="F217" s="61"/>
      <c r="G217" s="61">
        <v>0.29</v>
      </c>
      <c r="H217" s="61">
        <v>2.34</v>
      </c>
      <c r="I217" s="61">
        <v>1.06</v>
      </c>
      <c r="J217" s="61">
        <v>0.01</v>
      </c>
      <c r="K217" s="61"/>
      <c r="L217" s="61"/>
      <c r="M217" s="61"/>
      <c r="N217" s="61">
        <v>0.45</v>
      </c>
      <c r="O217" s="61">
        <v>3.23</v>
      </c>
      <c r="P217" s="61"/>
      <c r="Q217" s="61">
        <v>0.08</v>
      </c>
      <c r="R217" s="61">
        <v>0.01</v>
      </c>
      <c r="S217" s="61">
        <v>0.01</v>
      </c>
      <c r="T217" s="61"/>
      <c r="U217" s="61"/>
      <c r="V217" s="61"/>
      <c r="W217" s="61">
        <v>0.12</v>
      </c>
      <c r="X217" s="61">
        <v>0.02</v>
      </c>
    </row>
    <row r="218" ht="11.25" customHeight="1">
      <c r="A218" s="1">
        <f t="shared" si="14"/>
        <v>353</v>
      </c>
      <c r="B218" s="59" t="s">
        <v>403</v>
      </c>
      <c r="C218" s="60">
        <v>5.5</v>
      </c>
      <c r="D218" s="60">
        <v>5.4</v>
      </c>
      <c r="E218" s="60">
        <v>0.2</v>
      </c>
      <c r="F218" s="61">
        <v>0.02</v>
      </c>
      <c r="G218" s="61">
        <v>0.4</v>
      </c>
      <c r="H218" s="61">
        <v>3.07</v>
      </c>
      <c r="I218" s="61">
        <v>1.65</v>
      </c>
      <c r="J218" s="61">
        <v>0.01</v>
      </c>
      <c r="K218" s="61">
        <v>0.01</v>
      </c>
      <c r="L218" s="61"/>
      <c r="M218" s="61"/>
      <c r="N218" s="61">
        <v>0.61</v>
      </c>
      <c r="O218" s="61">
        <v>4.71</v>
      </c>
      <c r="P218" s="61">
        <v>0.02</v>
      </c>
      <c r="Q218" s="61">
        <v>0.16</v>
      </c>
      <c r="R218" s="61">
        <v>0.03</v>
      </c>
      <c r="S218" s="61">
        <v>0.02</v>
      </c>
      <c r="T218" s="61"/>
      <c r="U218" s="61"/>
      <c r="V218" s="61"/>
      <c r="W218" s="61">
        <v>0.22</v>
      </c>
      <c r="X218" s="61">
        <v>0.01</v>
      </c>
    </row>
    <row r="219" ht="11.25" customHeight="1">
      <c r="A219" s="1">
        <f t="shared" si="14"/>
        <v>354</v>
      </c>
      <c r="B219" s="59" t="s">
        <v>404</v>
      </c>
      <c r="C219" s="60">
        <v>6.8</v>
      </c>
      <c r="D219" s="60">
        <v>6.4</v>
      </c>
      <c r="E219" s="60">
        <v>0.2</v>
      </c>
      <c r="F219" s="61">
        <v>0.01</v>
      </c>
      <c r="G219" s="61">
        <v>0.46</v>
      </c>
      <c r="H219" s="61">
        <v>3.8</v>
      </c>
      <c r="I219" s="61">
        <v>2.06</v>
      </c>
      <c r="J219" s="61">
        <v>0.01</v>
      </c>
      <c r="K219" s="61">
        <v>0.01</v>
      </c>
      <c r="L219" s="61"/>
      <c r="M219" s="61"/>
      <c r="N219" s="61">
        <v>0.71</v>
      </c>
      <c r="O219" s="61">
        <v>5.56</v>
      </c>
      <c r="P219" s="61">
        <v>0.04</v>
      </c>
      <c r="Q219" s="61">
        <v>0.15</v>
      </c>
      <c r="R219" s="61">
        <v>0.06</v>
      </c>
      <c r="S219" s="61"/>
      <c r="T219" s="61"/>
      <c r="U219" s="61"/>
      <c r="V219" s="61"/>
      <c r="W219" s="61">
        <v>0.3</v>
      </c>
      <c r="X219" s="61">
        <v>0.03</v>
      </c>
    </row>
    <row r="220" ht="11.25" customHeight="1">
      <c r="A220" s="1">
        <f t="shared" si="14"/>
        <v>355</v>
      </c>
      <c r="B220" s="59" t="s">
        <v>405</v>
      </c>
      <c r="C220" s="60">
        <v>2.79</v>
      </c>
      <c r="D220" s="60">
        <v>1.5</v>
      </c>
      <c r="E220" s="60">
        <v>0.1</v>
      </c>
      <c r="F220" s="61" t="s">
        <v>45</v>
      </c>
      <c r="G220" s="61">
        <v>0.18</v>
      </c>
      <c r="H220" s="61">
        <v>1.28</v>
      </c>
      <c r="I220" s="61">
        <v>1.44</v>
      </c>
      <c r="J220" s="61">
        <v>0.01</v>
      </c>
      <c r="K220" s="61">
        <v>0.01</v>
      </c>
      <c r="L220" s="61" t="s">
        <v>45</v>
      </c>
      <c r="M220" s="61"/>
      <c r="N220" s="61">
        <v>0.09</v>
      </c>
      <c r="O220" s="61">
        <v>1.43</v>
      </c>
      <c r="P220" s="61">
        <v>0.01</v>
      </c>
      <c r="Q220" s="61">
        <v>0.05</v>
      </c>
      <c r="R220" s="61" t="s">
        <v>45</v>
      </c>
      <c r="S220" s="61" t="s">
        <v>45</v>
      </c>
      <c r="T220" s="61"/>
      <c r="U220" s="61" t="s">
        <v>45</v>
      </c>
      <c r="V220" s="61"/>
      <c r="W220" s="61">
        <v>0.16</v>
      </c>
      <c r="X220" s="61">
        <v>0.05</v>
      </c>
    </row>
    <row r="221" ht="11.25" customHeight="1">
      <c r="A221" s="1">
        <f t="shared" si="14"/>
        <v>356</v>
      </c>
      <c r="B221" s="59" t="s">
        <v>406</v>
      </c>
      <c r="C221" s="60">
        <v>4.7</v>
      </c>
      <c r="D221" s="60">
        <v>2.2</v>
      </c>
      <c r="E221" s="60">
        <v>1.1</v>
      </c>
      <c r="F221" s="61"/>
      <c r="G221" s="61">
        <v>0.14</v>
      </c>
      <c r="H221" s="61">
        <v>2.3</v>
      </c>
      <c r="I221" s="61">
        <v>1.86</v>
      </c>
      <c r="J221" s="61">
        <v>0.01</v>
      </c>
      <c r="K221" s="61">
        <v>0.12</v>
      </c>
      <c r="L221" s="61">
        <v>0.02</v>
      </c>
      <c r="M221" s="61"/>
      <c r="N221" s="61">
        <v>0.23</v>
      </c>
      <c r="O221" s="61">
        <v>1.89</v>
      </c>
      <c r="P221" s="61"/>
      <c r="Q221" s="61">
        <v>0.37</v>
      </c>
      <c r="R221" s="61">
        <v>0.1</v>
      </c>
      <c r="S221" s="61">
        <v>0.31</v>
      </c>
      <c r="T221" s="61">
        <v>0.07</v>
      </c>
      <c r="U221" s="61">
        <v>0.16</v>
      </c>
      <c r="V221" s="61">
        <v>0.04</v>
      </c>
      <c r="W221" s="61">
        <v>0.09</v>
      </c>
      <c r="X221" s="61">
        <v>0.02</v>
      </c>
    </row>
    <row r="222" ht="11.25" customHeight="1">
      <c r="A222" s="1">
        <f t="shared" si="14"/>
        <v>357</v>
      </c>
      <c r="B222" s="59" t="s">
        <v>407</v>
      </c>
      <c r="C222" s="60">
        <v>2.9</v>
      </c>
      <c r="D222" s="60">
        <v>1.9</v>
      </c>
      <c r="E222" s="60">
        <v>0.2</v>
      </c>
      <c r="F222" s="61"/>
      <c r="G222" s="61">
        <v>0.17</v>
      </c>
      <c r="H222" s="61">
        <v>1.44</v>
      </c>
      <c r="I222" s="61">
        <v>1.16</v>
      </c>
      <c r="J222" s="61">
        <v>0.01</v>
      </c>
      <c r="K222" s="61">
        <v>0.01</v>
      </c>
      <c r="L222" s="61"/>
      <c r="M222" s="61"/>
      <c r="N222" s="61">
        <v>0.15</v>
      </c>
      <c r="O222" s="61">
        <v>1.69</v>
      </c>
      <c r="P222" s="61">
        <v>0.01</v>
      </c>
      <c r="Q222" s="61">
        <v>0.11</v>
      </c>
      <c r="R222" s="61">
        <v>0.02</v>
      </c>
      <c r="S222" s="61">
        <v>0.03</v>
      </c>
      <c r="T222" s="61">
        <v>0.01</v>
      </c>
      <c r="U222" s="61"/>
      <c r="V222" s="61"/>
      <c r="W222" s="61">
        <v>0.1</v>
      </c>
      <c r="X222" s="61">
        <v>0.01</v>
      </c>
    </row>
    <row r="223" ht="11.25" customHeight="1">
      <c r="A223" s="1">
        <f t="shared" si="14"/>
        <v>358</v>
      </c>
      <c r="B223" s="59" t="s">
        <v>408</v>
      </c>
      <c r="C223" s="60">
        <v>4.5</v>
      </c>
      <c r="D223" s="60">
        <v>3.1</v>
      </c>
      <c r="E223" s="60">
        <v>0.2</v>
      </c>
      <c r="F223" s="61"/>
      <c r="G223" s="61">
        <v>0.25</v>
      </c>
      <c r="H223" s="61">
        <v>2.21</v>
      </c>
      <c r="I223" s="61">
        <v>1.76</v>
      </c>
      <c r="J223" s="61">
        <v>0.01</v>
      </c>
      <c r="K223" s="61"/>
      <c r="L223" s="61">
        <v>0.01</v>
      </c>
      <c r="M223" s="61"/>
      <c r="N223" s="61">
        <v>0.23</v>
      </c>
      <c r="O223" s="61">
        <v>2.87</v>
      </c>
      <c r="P223" s="61"/>
      <c r="Q223" s="61">
        <v>0.16</v>
      </c>
      <c r="R223" s="61">
        <v>0.02</v>
      </c>
      <c r="S223" s="61">
        <v>0.02</v>
      </c>
      <c r="T223" s="61"/>
      <c r="U223" s="61"/>
      <c r="V223" s="61"/>
      <c r="W223" s="61">
        <v>0.14</v>
      </c>
      <c r="X223" s="61">
        <v>0.02</v>
      </c>
    </row>
    <row r="224" ht="11.25" customHeight="1">
      <c r="A224" s="1">
        <f t="shared" si="14"/>
        <v>359</v>
      </c>
      <c r="B224" s="59" t="s">
        <v>409</v>
      </c>
      <c r="C224" s="60">
        <v>3.9</v>
      </c>
      <c r="D224" s="60">
        <v>2.8</v>
      </c>
      <c r="E224" s="60">
        <v>0.1</v>
      </c>
      <c r="F224" s="61"/>
      <c r="G224" s="61">
        <v>0.27</v>
      </c>
      <c r="H224" s="61">
        <v>2.07</v>
      </c>
      <c r="I224" s="61">
        <v>1.4</v>
      </c>
      <c r="J224" s="61">
        <v>0.01</v>
      </c>
      <c r="K224" s="61"/>
      <c r="L224" s="61"/>
      <c r="M224" s="61"/>
      <c r="N224" s="61">
        <v>0.28</v>
      </c>
      <c r="O224" s="61">
        <v>2.49</v>
      </c>
      <c r="P224" s="61">
        <v>0.01</v>
      </c>
      <c r="Q224" s="61">
        <v>0.08</v>
      </c>
      <c r="R224" s="61">
        <v>0.01</v>
      </c>
      <c r="S224" s="61"/>
      <c r="T224" s="61"/>
      <c r="U224" s="61"/>
      <c r="V224" s="61"/>
      <c r="W224" s="61">
        <v>0.16</v>
      </c>
      <c r="X224" s="61"/>
    </row>
    <row r="225" ht="11.25" customHeight="1">
      <c r="A225" s="1">
        <f t="shared" si="14"/>
        <v>360</v>
      </c>
      <c r="B225" s="59" t="s">
        <v>410</v>
      </c>
      <c r="C225" s="60">
        <v>3.1</v>
      </c>
      <c r="D225" s="60">
        <v>2.3</v>
      </c>
      <c r="E225" s="60">
        <v>0.1</v>
      </c>
      <c r="F225" s="61"/>
      <c r="G225" s="61">
        <v>0.19</v>
      </c>
      <c r="H225" s="61">
        <v>1.65</v>
      </c>
      <c r="I225" s="61">
        <v>1.13</v>
      </c>
      <c r="J225" s="61">
        <v>0.01</v>
      </c>
      <c r="K225" s="61"/>
      <c r="L225" s="61"/>
      <c r="M225" s="61"/>
      <c r="N225" s="61">
        <v>0.18</v>
      </c>
      <c r="O225" s="61">
        <v>2.09</v>
      </c>
      <c r="P225" s="61"/>
      <c r="Q225" s="61">
        <v>0.07</v>
      </c>
      <c r="R225" s="61">
        <v>0.01</v>
      </c>
      <c r="S225" s="61">
        <v>0.01</v>
      </c>
      <c r="T225" s="61"/>
      <c r="U225" s="61"/>
      <c r="V225" s="61"/>
      <c r="W225" s="61">
        <v>0.11</v>
      </c>
      <c r="X225" s="61">
        <v>0.02</v>
      </c>
    </row>
    <row r="226" ht="11.25" customHeight="1">
      <c r="A226" s="1">
        <f t="shared" si="14"/>
        <v>361</v>
      </c>
      <c r="B226" s="59" t="s">
        <v>411</v>
      </c>
      <c r="C226" s="60">
        <v>12.1</v>
      </c>
      <c r="D226" s="60">
        <v>10.4</v>
      </c>
      <c r="E226" s="60">
        <v>0.5</v>
      </c>
      <c r="F226" s="61">
        <v>0.02</v>
      </c>
      <c r="G226" s="61">
        <v>0.95</v>
      </c>
      <c r="H226" s="61">
        <v>6.35</v>
      </c>
      <c r="I226" s="61">
        <v>3.98</v>
      </c>
      <c r="J226" s="61">
        <v>0.02</v>
      </c>
      <c r="K226" s="61"/>
      <c r="L226" s="61"/>
      <c r="M226" s="61"/>
      <c r="N226" s="61">
        <v>1.1</v>
      </c>
      <c r="O226" s="61">
        <v>9.07</v>
      </c>
      <c r="P226" s="61">
        <v>0.07</v>
      </c>
      <c r="Q226" s="61">
        <v>0.29</v>
      </c>
      <c r="R226" s="61">
        <v>0.12</v>
      </c>
      <c r="S226" s="61">
        <v>0.05</v>
      </c>
      <c r="T226" s="61"/>
      <c r="U226" s="61"/>
      <c r="V226" s="61"/>
      <c r="W226" s="61">
        <v>0.5</v>
      </c>
      <c r="X226" s="61">
        <v>0.05</v>
      </c>
    </row>
    <row r="227" ht="11.25" customHeight="1">
      <c r="A227" s="1">
        <f t="shared" si="14"/>
        <v>362</v>
      </c>
      <c r="B227" s="59" t="s">
        <v>412</v>
      </c>
      <c r="C227" s="60">
        <v>7.3</v>
      </c>
      <c r="D227" s="60">
        <v>6.5</v>
      </c>
      <c r="E227" s="60">
        <v>0.3</v>
      </c>
      <c r="F227" s="61">
        <v>0.01</v>
      </c>
      <c r="G227" s="61">
        <v>0.59</v>
      </c>
      <c r="H227" s="61">
        <v>3.77</v>
      </c>
      <c r="I227" s="61">
        <v>2.39</v>
      </c>
      <c r="J227" s="61">
        <v>0.01</v>
      </c>
      <c r="K227" s="61"/>
      <c r="L227" s="61"/>
      <c r="M227" s="61"/>
      <c r="N227" s="61">
        <v>0.71</v>
      </c>
      <c r="O227" s="61">
        <v>5.63</v>
      </c>
      <c r="P227" s="61">
        <v>0.06</v>
      </c>
      <c r="Q227" s="61">
        <v>0.16</v>
      </c>
      <c r="R227" s="61">
        <v>0.09</v>
      </c>
      <c r="S227" s="61">
        <v>0.01</v>
      </c>
      <c r="T227" s="61"/>
      <c r="U227" s="61"/>
      <c r="V227" s="61"/>
      <c r="W227" s="61">
        <v>0.43</v>
      </c>
      <c r="X227" s="61"/>
    </row>
    <row r="228" ht="11.25" customHeight="1">
      <c r="A228" s="1">
        <f t="shared" si="14"/>
        <v>363</v>
      </c>
      <c r="B228" s="59" t="s">
        <v>413</v>
      </c>
      <c r="C228" s="60">
        <v>3.9</v>
      </c>
      <c r="D228" s="60">
        <v>4.0</v>
      </c>
      <c r="E228" s="60">
        <v>0.2</v>
      </c>
      <c r="F228" s="61"/>
      <c r="G228" s="61">
        <v>0.22</v>
      </c>
      <c r="H228" s="61">
        <v>2.22</v>
      </c>
      <c r="I228" s="61">
        <v>1.25</v>
      </c>
      <c r="J228" s="61">
        <v>0.01</v>
      </c>
      <c r="K228" s="61">
        <v>0.02</v>
      </c>
      <c r="L228" s="61"/>
      <c r="M228" s="61"/>
      <c r="N228" s="61">
        <v>0.42</v>
      </c>
      <c r="O228" s="61">
        <v>3.54</v>
      </c>
      <c r="P228" s="61">
        <v>0.01</v>
      </c>
      <c r="Q228" s="61">
        <v>0.12</v>
      </c>
      <c r="R228" s="61">
        <v>0.02</v>
      </c>
      <c r="S228" s="61">
        <v>0.01</v>
      </c>
      <c r="T228" s="61"/>
      <c r="U228" s="61"/>
      <c r="V228" s="61"/>
      <c r="W228" s="61">
        <v>0.15</v>
      </c>
      <c r="X228" s="61">
        <v>0.07</v>
      </c>
    </row>
    <row r="229" ht="11.25" customHeight="1">
      <c r="A229" s="1">
        <f t="shared" si="14"/>
        <v>364</v>
      </c>
      <c r="B229" s="59" t="s">
        <v>414</v>
      </c>
      <c r="C229" s="60">
        <v>2.3</v>
      </c>
      <c r="D229" s="60">
        <v>2.3</v>
      </c>
      <c r="E229" s="60">
        <v>0.1</v>
      </c>
      <c r="F229" s="61"/>
      <c r="G229" s="61">
        <v>0.14</v>
      </c>
      <c r="H229" s="61">
        <v>1.36</v>
      </c>
      <c r="I229" s="61">
        <v>0.66</v>
      </c>
      <c r="J229" s="61"/>
      <c r="K229" s="61" t="s">
        <v>45</v>
      </c>
      <c r="L229" s="61"/>
      <c r="M229" s="61"/>
      <c r="N229" s="61">
        <v>0.25</v>
      </c>
      <c r="O229" s="61">
        <v>1.98</v>
      </c>
      <c r="P229" s="61"/>
      <c r="Q229" s="61">
        <v>0.06</v>
      </c>
      <c r="R229" s="61">
        <v>0.01</v>
      </c>
      <c r="S229" s="61" t="s">
        <v>45</v>
      </c>
      <c r="T229" s="61"/>
      <c r="U229" s="61"/>
      <c r="V229" s="61"/>
      <c r="W229" s="61">
        <v>0.08</v>
      </c>
      <c r="X229" s="61" t="s">
        <v>45</v>
      </c>
    </row>
    <row r="230" ht="11.25" customHeight="1">
      <c r="A230" s="1">
        <f t="shared" si="14"/>
        <v>365</v>
      </c>
      <c r="B230" s="59" t="s">
        <v>415</v>
      </c>
      <c r="C230" s="60">
        <v>11.2</v>
      </c>
      <c r="D230" s="60">
        <v>10.3</v>
      </c>
      <c r="E230" s="60">
        <v>0.5</v>
      </c>
      <c r="F230" s="61"/>
      <c r="G230" s="61">
        <v>0.68</v>
      </c>
      <c r="H230" s="61">
        <v>5.54</v>
      </c>
      <c r="I230" s="61">
        <v>4.2</v>
      </c>
      <c r="J230" s="61">
        <v>0.02</v>
      </c>
      <c r="K230" s="61">
        <v>0.02</v>
      </c>
      <c r="L230" s="61"/>
      <c r="M230" s="61"/>
      <c r="N230" s="61">
        <v>0.77</v>
      </c>
      <c r="O230" s="61">
        <v>9.31</v>
      </c>
      <c r="P230" s="61"/>
      <c r="Q230" s="61">
        <v>0.43</v>
      </c>
      <c r="R230" s="61">
        <v>0.09</v>
      </c>
      <c r="S230" s="61">
        <v>0.02</v>
      </c>
      <c r="T230" s="61"/>
      <c r="U230" s="61"/>
      <c r="V230" s="61"/>
      <c r="W230" s="61">
        <v>0.41</v>
      </c>
      <c r="X230" s="61">
        <v>0.02</v>
      </c>
    </row>
    <row r="231" ht="11.25" customHeight="1">
      <c r="A231" s="1">
        <f t="shared" si="14"/>
        <v>366</v>
      </c>
      <c r="B231" s="59" t="s">
        <v>416</v>
      </c>
      <c r="C231" s="60">
        <v>6.8</v>
      </c>
      <c r="D231" s="60">
        <v>6.8</v>
      </c>
      <c r="E231" s="60">
        <v>0.3</v>
      </c>
      <c r="F231" s="61">
        <v>0.01</v>
      </c>
      <c r="G231" s="61">
        <v>0.41</v>
      </c>
      <c r="H231" s="61">
        <v>3.4</v>
      </c>
      <c r="I231" s="61">
        <v>2.63</v>
      </c>
      <c r="J231" s="61">
        <v>0.01</v>
      </c>
      <c r="K231" s="61"/>
      <c r="L231" s="61"/>
      <c r="M231" s="61"/>
      <c r="N231" s="61">
        <v>0.48</v>
      </c>
      <c r="O231" s="61">
        <v>6.11</v>
      </c>
      <c r="P231" s="61">
        <v>0.06</v>
      </c>
      <c r="Q231" s="61">
        <v>0.26</v>
      </c>
      <c r="R231" s="61">
        <v>0.04</v>
      </c>
      <c r="S231" s="61">
        <v>0.01</v>
      </c>
      <c r="T231" s="61"/>
      <c r="U231" s="61">
        <v>0.01</v>
      </c>
      <c r="V231" s="61"/>
      <c r="W231" s="61">
        <v>0.29</v>
      </c>
      <c r="X231" s="61">
        <v>0.01</v>
      </c>
    </row>
    <row r="232" ht="11.25" customHeight="1">
      <c r="A232" s="1">
        <f t="shared" si="14"/>
        <v>367</v>
      </c>
      <c r="B232" s="59" t="s">
        <v>417</v>
      </c>
      <c r="C232" s="60">
        <v>3.1</v>
      </c>
      <c r="D232" s="60">
        <v>3.1</v>
      </c>
      <c r="E232" s="60">
        <v>0.1</v>
      </c>
      <c r="F232" s="61">
        <v>0.01</v>
      </c>
      <c r="G232" s="61">
        <v>0.21</v>
      </c>
      <c r="H232" s="61">
        <v>1.71</v>
      </c>
      <c r="I232" s="61">
        <v>0.93</v>
      </c>
      <c r="J232" s="61">
        <v>0.01</v>
      </c>
      <c r="K232" s="61"/>
      <c r="L232" s="61"/>
      <c r="M232" s="61"/>
      <c r="N232" s="61">
        <v>0.32</v>
      </c>
      <c r="O232" s="61">
        <v>2.7</v>
      </c>
      <c r="P232" s="61">
        <v>0.01</v>
      </c>
      <c r="Q232" s="61">
        <v>0.09</v>
      </c>
      <c r="R232" s="61">
        <v>0.01</v>
      </c>
      <c r="S232" s="61">
        <v>0.01</v>
      </c>
      <c r="T232" s="61"/>
      <c r="U232" s="61"/>
      <c r="V232" s="61"/>
      <c r="W232" s="61">
        <v>0.08</v>
      </c>
      <c r="X232" s="61">
        <v>0.01</v>
      </c>
    </row>
    <row r="233" ht="11.25" customHeight="1">
      <c r="A233" s="1">
        <f t="shared" si="14"/>
        <v>368</v>
      </c>
      <c r="B233" s="59" t="s">
        <v>418</v>
      </c>
      <c r="C233" s="60">
        <v>9.7</v>
      </c>
      <c r="D233" s="60">
        <v>7.7</v>
      </c>
      <c r="E233" s="60">
        <v>0.2</v>
      </c>
      <c r="F233" s="61">
        <v>0.02</v>
      </c>
      <c r="G233" s="61">
        <v>0.63</v>
      </c>
      <c r="H233" s="61">
        <v>4.96</v>
      </c>
      <c r="I233" s="61">
        <v>3.49</v>
      </c>
      <c r="J233" s="61">
        <v>0.04</v>
      </c>
      <c r="K233" s="61">
        <v>0.02</v>
      </c>
      <c r="L233" s="61"/>
      <c r="M233" s="61"/>
      <c r="N233" s="61">
        <v>0.77</v>
      </c>
      <c r="O233" s="61">
        <v>6.79</v>
      </c>
      <c r="P233" s="61">
        <v>0.04</v>
      </c>
      <c r="Q233" s="61">
        <v>0.19</v>
      </c>
      <c r="R233" s="61">
        <v>0.04</v>
      </c>
      <c r="S233" s="61">
        <v>0.02</v>
      </c>
      <c r="T233" s="61"/>
      <c r="U233" s="61"/>
      <c r="V233" s="61"/>
      <c r="W233" s="61">
        <v>0.42</v>
      </c>
      <c r="X233" s="61">
        <v>0.06</v>
      </c>
    </row>
    <row r="234" ht="11.25" customHeight="1">
      <c r="A234" s="1">
        <f t="shared" si="14"/>
        <v>369</v>
      </c>
      <c r="B234" s="59" t="s">
        <v>419</v>
      </c>
      <c r="C234" s="60">
        <v>3.4</v>
      </c>
      <c r="D234" s="60">
        <v>3.3</v>
      </c>
      <c r="E234" s="60">
        <v>0.1</v>
      </c>
      <c r="F234" s="61"/>
      <c r="G234" s="61">
        <v>0.2</v>
      </c>
      <c r="H234" s="61">
        <v>1.79</v>
      </c>
      <c r="I234" s="61">
        <v>1.1</v>
      </c>
      <c r="J234" s="61">
        <v>0.01</v>
      </c>
      <c r="K234" s="61">
        <v>0.01</v>
      </c>
      <c r="L234" s="61"/>
      <c r="M234" s="61"/>
      <c r="N234" s="61">
        <v>0.36</v>
      </c>
      <c r="O234" s="61">
        <v>2.85</v>
      </c>
      <c r="P234" s="61">
        <v>0.02</v>
      </c>
      <c r="Q234" s="61"/>
      <c r="R234" s="61">
        <v>0.04</v>
      </c>
      <c r="S234" s="61">
        <v>0.03</v>
      </c>
      <c r="T234" s="61">
        <v>0.01</v>
      </c>
      <c r="U234" s="61"/>
      <c r="V234" s="61"/>
      <c r="W234" s="61">
        <v>0.16</v>
      </c>
      <c r="X234" s="61">
        <v>0.01</v>
      </c>
    </row>
    <row r="235" ht="11.25" customHeight="1">
      <c r="A235" s="1">
        <f t="shared" si="14"/>
        <v>370</v>
      </c>
      <c r="B235" s="59" t="s">
        <v>420</v>
      </c>
      <c r="C235" s="60">
        <v>5.1</v>
      </c>
      <c r="D235" s="60">
        <v>4.9</v>
      </c>
      <c r="E235" s="60">
        <v>0.3</v>
      </c>
      <c r="F235" s="61"/>
      <c r="G235" s="61">
        <v>0.32</v>
      </c>
      <c r="H235" s="61">
        <v>2.82</v>
      </c>
      <c r="I235" s="61">
        <v>1.61</v>
      </c>
      <c r="J235" s="61">
        <v>0.01</v>
      </c>
      <c r="K235" s="61">
        <v>0.01</v>
      </c>
      <c r="L235" s="61"/>
      <c r="M235" s="61"/>
      <c r="N235" s="61">
        <v>0.52</v>
      </c>
      <c r="O235" s="61">
        <v>4.28</v>
      </c>
      <c r="P235" s="61">
        <v>0.03</v>
      </c>
      <c r="Q235" s="61">
        <v>0.16</v>
      </c>
      <c r="R235" s="61">
        <v>0.04</v>
      </c>
      <c r="S235" s="61">
        <v>0.04</v>
      </c>
      <c r="T235" s="61">
        <v>0.01</v>
      </c>
      <c r="U235" s="61"/>
      <c r="V235" s="61"/>
      <c r="W235" s="61">
        <v>0.21</v>
      </c>
      <c r="X235" s="61">
        <v>0.01</v>
      </c>
    </row>
    <row r="236" ht="11.25" customHeight="1">
      <c r="A236" s="1">
        <f t="shared" si="14"/>
        <v>371</v>
      </c>
      <c r="B236" s="59" t="s">
        <v>421</v>
      </c>
      <c r="C236" s="60">
        <v>2.9</v>
      </c>
      <c r="D236" s="60">
        <v>2.8</v>
      </c>
      <c r="E236" s="60">
        <v>0.1</v>
      </c>
      <c r="F236" s="61"/>
      <c r="G236" s="61">
        <v>0.13</v>
      </c>
      <c r="H236" s="61">
        <v>1.64</v>
      </c>
      <c r="I236" s="61">
        <v>0.99</v>
      </c>
      <c r="J236" s="61">
        <v>0.01</v>
      </c>
      <c r="K236" s="61">
        <v>0.01</v>
      </c>
      <c r="L236" s="61">
        <v>0.01</v>
      </c>
      <c r="M236" s="61"/>
      <c r="N236" s="61">
        <v>0.26</v>
      </c>
      <c r="O236" s="61">
        <v>2.48</v>
      </c>
      <c r="P236" s="61">
        <v>0.01</v>
      </c>
      <c r="Q236" s="61">
        <v>0.09</v>
      </c>
      <c r="R236" s="61">
        <v>0.03</v>
      </c>
      <c r="S236" s="61">
        <v>0.01</v>
      </c>
      <c r="T236" s="61"/>
      <c r="U236" s="61"/>
      <c r="V236" s="61"/>
      <c r="W236" s="61">
        <v>0.13</v>
      </c>
      <c r="X236" s="61">
        <v>0.05</v>
      </c>
    </row>
    <row r="237" ht="11.25" customHeight="1">
      <c r="A237" s="1">
        <f t="shared" si="14"/>
        <v>372</v>
      </c>
      <c r="B237" s="59" t="s">
        <v>422</v>
      </c>
      <c r="C237" s="60">
        <v>2.2</v>
      </c>
      <c r="D237" s="60">
        <v>2.6</v>
      </c>
      <c r="E237" s="60">
        <v>0.1</v>
      </c>
      <c r="F237" s="61"/>
      <c r="G237" s="61">
        <v>0.12</v>
      </c>
      <c r="H237" s="61">
        <v>1.27</v>
      </c>
      <c r="I237" s="61">
        <v>0.71</v>
      </c>
      <c r="J237" s="61">
        <v>0.01</v>
      </c>
      <c r="K237" s="61">
        <v>0.01</v>
      </c>
      <c r="L237" s="61"/>
      <c r="M237" s="61"/>
      <c r="N237" s="61">
        <v>0.21</v>
      </c>
      <c r="O237" s="61">
        <v>2.35</v>
      </c>
      <c r="P237" s="61">
        <v>0.01</v>
      </c>
      <c r="Q237" s="61">
        <v>0.07</v>
      </c>
      <c r="R237" s="61">
        <v>0.01</v>
      </c>
      <c r="S237" s="61">
        <v>0.01</v>
      </c>
      <c r="T237" s="61"/>
      <c r="U237" s="61"/>
      <c r="V237" s="61"/>
      <c r="W237" s="61">
        <v>0.08</v>
      </c>
      <c r="X237" s="61">
        <v>0.02</v>
      </c>
    </row>
    <row r="238" ht="11.25" customHeight="1">
      <c r="A238" s="1">
        <f t="shared" si="14"/>
        <v>373</v>
      </c>
      <c r="B238" s="59" t="s">
        <v>423</v>
      </c>
      <c r="C238" s="60">
        <v>3.5</v>
      </c>
      <c r="D238" s="60">
        <v>2.9</v>
      </c>
      <c r="E238" s="60">
        <v>0.2</v>
      </c>
      <c r="F238" s="61">
        <v>0.01</v>
      </c>
      <c r="G238" s="61">
        <v>0.19</v>
      </c>
      <c r="H238" s="61">
        <v>1.72</v>
      </c>
      <c r="I238" s="61">
        <v>1.38</v>
      </c>
      <c r="J238" s="61">
        <v>0.01</v>
      </c>
      <c r="K238" s="61"/>
      <c r="L238" s="61"/>
      <c r="M238" s="61"/>
      <c r="N238" s="61">
        <v>0.24</v>
      </c>
      <c r="O238" s="61">
        <v>2.6</v>
      </c>
      <c r="P238" s="61">
        <v>0.02</v>
      </c>
      <c r="Q238" s="61">
        <v>0.12</v>
      </c>
      <c r="R238" s="61">
        <v>0.01</v>
      </c>
      <c r="S238" s="61">
        <v>0.01</v>
      </c>
      <c r="T238" s="61"/>
      <c r="U238" s="61"/>
      <c r="V238" s="61"/>
      <c r="W238" s="61">
        <v>0.2</v>
      </c>
      <c r="X238" s="61">
        <v>0.01</v>
      </c>
    </row>
    <row r="239" ht="11.25" customHeight="1">
      <c r="A239" s="1">
        <f t="shared" si="14"/>
        <v>374</v>
      </c>
      <c r="B239" s="59" t="s">
        <v>425</v>
      </c>
      <c r="C239" s="60">
        <v>3.4</v>
      </c>
      <c r="D239" s="60">
        <v>3.0</v>
      </c>
      <c r="E239" s="60">
        <v>0.2</v>
      </c>
      <c r="F239" s="61">
        <v>0.01</v>
      </c>
      <c r="G239" s="61">
        <v>0.18</v>
      </c>
      <c r="H239" s="61">
        <v>1.68</v>
      </c>
      <c r="I239" s="61">
        <v>1.31</v>
      </c>
      <c r="J239" s="61">
        <v>0.01</v>
      </c>
      <c r="K239" s="61">
        <v>0.01</v>
      </c>
      <c r="L239" s="61">
        <v>0.01</v>
      </c>
      <c r="M239" s="61"/>
      <c r="N239" s="61">
        <v>0.23</v>
      </c>
      <c r="O239" s="61">
        <v>2.69</v>
      </c>
      <c r="P239" s="61">
        <v>0.02</v>
      </c>
      <c r="Q239" s="61">
        <v>0.16</v>
      </c>
      <c r="R239" s="61">
        <v>0.01</v>
      </c>
      <c r="S239" s="61">
        <v>0.01</v>
      </c>
      <c r="T239" s="61"/>
      <c r="U239" s="61"/>
      <c r="V239" s="61"/>
      <c r="W239" s="61">
        <v>0.15</v>
      </c>
      <c r="X239" s="61">
        <v>0.01</v>
      </c>
    </row>
    <row r="240" ht="11.25" customHeight="1">
      <c r="A240" s="1">
        <f t="shared" si="14"/>
        <v>375</v>
      </c>
      <c r="B240" s="59" t="s">
        <v>426</v>
      </c>
      <c r="C240" s="60">
        <v>2.7</v>
      </c>
      <c r="D240" s="60">
        <v>2.1</v>
      </c>
      <c r="E240" s="60">
        <v>0.1</v>
      </c>
      <c r="F240" s="61">
        <v>0.01</v>
      </c>
      <c r="G240" s="61">
        <v>0.15</v>
      </c>
      <c r="H240" s="61">
        <v>1.33</v>
      </c>
      <c r="I240" s="61">
        <v>1.11</v>
      </c>
      <c r="J240" s="61">
        <v>0.01</v>
      </c>
      <c r="K240" s="61"/>
      <c r="L240" s="61"/>
      <c r="M240" s="61"/>
      <c r="N240" s="61">
        <v>0.16</v>
      </c>
      <c r="O240" s="61">
        <v>1.9</v>
      </c>
      <c r="P240" s="61">
        <v>0.01</v>
      </c>
      <c r="Q240" s="61">
        <v>0.11</v>
      </c>
      <c r="R240" s="61"/>
      <c r="S240" s="61">
        <v>0.01</v>
      </c>
      <c r="T240" s="61"/>
      <c r="U240" s="61"/>
      <c r="V240" s="61"/>
      <c r="W240" s="61">
        <v>0.15</v>
      </c>
      <c r="X240" s="61">
        <v>0.03</v>
      </c>
    </row>
    <row r="241" ht="11.25" customHeight="1">
      <c r="A241" s="1">
        <f t="shared" si="14"/>
        <v>376</v>
      </c>
      <c r="B241" s="59" t="s">
        <v>427</v>
      </c>
      <c r="C241" s="60">
        <v>2.0</v>
      </c>
      <c r="D241" s="60">
        <v>1.9</v>
      </c>
      <c r="E241" s="60">
        <v>0.2</v>
      </c>
      <c r="F241" s="61"/>
      <c r="G241" s="61">
        <v>0.11</v>
      </c>
      <c r="H241" s="61">
        <v>1.08</v>
      </c>
      <c r="I241" s="61">
        <v>0.66</v>
      </c>
      <c r="J241" s="61"/>
      <c r="K241" s="61">
        <v>0.01</v>
      </c>
      <c r="L241" s="61"/>
      <c r="M241" s="61"/>
      <c r="N241" s="61">
        <v>0.17</v>
      </c>
      <c r="O241" s="61">
        <v>1.65</v>
      </c>
      <c r="P241" s="61">
        <v>0.01</v>
      </c>
      <c r="Q241" s="61">
        <v>0.1</v>
      </c>
      <c r="R241" s="61">
        <v>0.02</v>
      </c>
      <c r="S241" s="61">
        <v>0.03</v>
      </c>
      <c r="T241" s="61"/>
      <c r="U241" s="61"/>
      <c r="V241" s="61"/>
      <c r="W241" s="61">
        <v>0.07</v>
      </c>
      <c r="X241" s="61">
        <v>0.01</v>
      </c>
    </row>
    <row r="242" ht="11.25" customHeight="1">
      <c r="A242" s="1">
        <f t="shared" si="14"/>
        <v>377</v>
      </c>
      <c r="B242" s="59" t="s">
        <v>428</v>
      </c>
      <c r="C242" s="60">
        <v>3.1</v>
      </c>
      <c r="D242" s="60">
        <v>3.1</v>
      </c>
      <c r="E242" s="60">
        <v>0.3</v>
      </c>
      <c r="F242" s="61">
        <v>0.01</v>
      </c>
      <c r="G242" s="61">
        <v>0.15</v>
      </c>
      <c r="H242" s="61">
        <v>1.59</v>
      </c>
      <c r="I242" s="61">
        <v>1.13</v>
      </c>
      <c r="J242" s="61">
        <v>0.01</v>
      </c>
      <c r="K242" s="61">
        <v>0.01</v>
      </c>
      <c r="L242" s="61">
        <v>0.01</v>
      </c>
      <c r="M242" s="61"/>
      <c r="N242" s="61">
        <v>0.25</v>
      </c>
      <c r="O242" s="61">
        <v>2.81</v>
      </c>
      <c r="P242" s="61">
        <v>0.04</v>
      </c>
      <c r="Q242" s="61">
        <v>0.17</v>
      </c>
      <c r="R242" s="61">
        <v>0.03</v>
      </c>
      <c r="S242" s="61">
        <v>0.05</v>
      </c>
      <c r="T242" s="61">
        <v>0.01</v>
      </c>
      <c r="U242" s="61">
        <v>0.03</v>
      </c>
      <c r="V242" s="61"/>
      <c r="W242" s="61">
        <v>0.11</v>
      </c>
      <c r="X242" s="61">
        <v>0.01</v>
      </c>
    </row>
    <row r="243" ht="11.25" customHeight="1">
      <c r="A243" s="1">
        <f t="shared" si="14"/>
        <v>378</v>
      </c>
      <c r="B243" s="59" t="s">
        <v>429</v>
      </c>
      <c r="C243" s="60">
        <v>11.7</v>
      </c>
      <c r="D243" s="60">
        <v>11.5</v>
      </c>
      <c r="E243" s="60">
        <v>0.4</v>
      </c>
      <c r="F243" s="61">
        <v>0.02</v>
      </c>
      <c r="G243" s="61">
        <v>0.86</v>
      </c>
      <c r="H243" s="61">
        <v>6.1</v>
      </c>
      <c r="I243" s="61">
        <v>4.08</v>
      </c>
      <c r="J243" s="61">
        <v>0.02</v>
      </c>
      <c r="K243" s="61"/>
      <c r="L243" s="61"/>
      <c r="M243" s="61"/>
      <c r="N243" s="61">
        <v>1.09</v>
      </c>
      <c r="O243" s="61">
        <v>10.21</v>
      </c>
      <c r="P243" s="61">
        <v>0.07</v>
      </c>
      <c r="Q243" s="61">
        <v>0.32</v>
      </c>
      <c r="R243" s="61">
        <v>0.1</v>
      </c>
      <c r="S243" s="61">
        <v>0.02</v>
      </c>
      <c r="T243" s="61"/>
      <c r="U243" s="61"/>
      <c r="V243" s="61"/>
      <c r="W243" s="61">
        <v>0.67</v>
      </c>
      <c r="X243" s="61">
        <v>0.05</v>
      </c>
    </row>
    <row r="244" ht="11.25" customHeight="1">
      <c r="A244" s="1">
        <f t="shared" si="14"/>
        <v>379</v>
      </c>
      <c r="B244" s="59" t="s">
        <v>430</v>
      </c>
      <c r="C244" s="60">
        <v>8.2</v>
      </c>
      <c r="D244" s="60">
        <v>9.2</v>
      </c>
      <c r="E244" s="60">
        <v>0.5</v>
      </c>
      <c r="F244" s="61"/>
      <c r="G244" s="61">
        <v>0.56</v>
      </c>
      <c r="H244" s="61">
        <v>4.4</v>
      </c>
      <c r="I244" s="61">
        <v>2.62</v>
      </c>
      <c r="J244" s="61">
        <v>0.02</v>
      </c>
      <c r="K244" s="61"/>
      <c r="L244" s="61"/>
      <c r="M244" s="61"/>
      <c r="N244" s="61">
        <v>0.95</v>
      </c>
      <c r="O244" s="61">
        <v>8.03</v>
      </c>
      <c r="P244" s="61">
        <v>0.04</v>
      </c>
      <c r="Q244" s="61">
        <v>0.26</v>
      </c>
      <c r="R244" s="61">
        <v>0.15</v>
      </c>
      <c r="S244" s="61">
        <v>0.02</v>
      </c>
      <c r="T244" s="61"/>
      <c r="U244" s="61"/>
      <c r="V244" s="61"/>
      <c r="W244" s="61">
        <v>0.54</v>
      </c>
      <c r="X244" s="61">
        <v>0.04</v>
      </c>
    </row>
    <row r="245" ht="11.25" customHeight="1">
      <c r="A245" s="1">
        <f t="shared" si="14"/>
        <v>380</v>
      </c>
      <c r="B245" s="59" t="s">
        <v>431</v>
      </c>
      <c r="C245" s="60">
        <v>6.1</v>
      </c>
      <c r="D245" s="60">
        <v>6.7</v>
      </c>
      <c r="E245" s="60">
        <v>0.3</v>
      </c>
      <c r="F245" s="61"/>
      <c r="G245" s="61">
        <v>0.42</v>
      </c>
      <c r="H245" s="61">
        <v>3.46</v>
      </c>
      <c r="I245" s="61">
        <v>1.83</v>
      </c>
      <c r="J245" s="61">
        <v>0.01</v>
      </c>
      <c r="K245" s="61">
        <v>0.01</v>
      </c>
      <c r="L245" s="61"/>
      <c r="M245" s="61"/>
      <c r="N245" s="61">
        <v>0.73</v>
      </c>
      <c r="O245" s="61">
        <v>5.86</v>
      </c>
      <c r="P245" s="61">
        <v>0.01</v>
      </c>
      <c r="Q245" s="61">
        <v>0.22</v>
      </c>
      <c r="R245" s="61">
        <v>0.05</v>
      </c>
      <c r="S245" s="61">
        <v>0.03</v>
      </c>
      <c r="T245" s="61"/>
      <c r="U245" s="61"/>
      <c r="V245" s="61"/>
      <c r="W245" s="61">
        <v>0.22</v>
      </c>
      <c r="X245" s="61">
        <v>0.03</v>
      </c>
    </row>
    <row r="246" ht="11.25" customHeight="1">
      <c r="A246" s="1">
        <f t="shared" si="14"/>
        <v>381</v>
      </c>
      <c r="B246" s="59" t="s">
        <v>432</v>
      </c>
      <c r="C246" s="60">
        <v>7.9</v>
      </c>
      <c r="D246" s="60">
        <v>9.2</v>
      </c>
      <c r="E246" s="60">
        <v>0.4</v>
      </c>
      <c r="F246" s="61"/>
      <c r="G246" s="61">
        <v>0.59</v>
      </c>
      <c r="H246" s="61">
        <v>4.59</v>
      </c>
      <c r="I246" s="61">
        <v>2.15</v>
      </c>
      <c r="J246" s="61">
        <v>0.02</v>
      </c>
      <c r="K246" s="61">
        <v>0.02</v>
      </c>
      <c r="L246" s="61"/>
      <c r="M246" s="61"/>
      <c r="N246" s="61">
        <v>1.01</v>
      </c>
      <c r="O246" s="61">
        <v>8.04</v>
      </c>
      <c r="P246" s="61">
        <v>0.03</v>
      </c>
      <c r="Q246" s="61">
        <v>0.25</v>
      </c>
      <c r="R246" s="61">
        <v>0.07</v>
      </c>
      <c r="S246" s="61">
        <v>0.05</v>
      </c>
      <c r="T246" s="61">
        <v>0.02</v>
      </c>
      <c r="U246" s="61"/>
      <c r="V246" s="61"/>
      <c r="W246" s="61">
        <v>0.23</v>
      </c>
      <c r="X246" s="61">
        <v>0.04</v>
      </c>
    </row>
    <row r="247" ht="11.25" customHeight="1">
      <c r="A247" s="1">
        <f t="shared" si="14"/>
        <v>382</v>
      </c>
      <c r="B247" s="59" t="s">
        <v>433</v>
      </c>
      <c r="C247" s="60">
        <v>2.0</v>
      </c>
      <c r="D247" s="60">
        <v>2.1</v>
      </c>
      <c r="E247" s="60">
        <v>0.1</v>
      </c>
      <c r="F247" s="61" t="s">
        <v>45</v>
      </c>
      <c r="G247" s="61">
        <v>0.15</v>
      </c>
      <c r="H247" s="61">
        <v>1.18</v>
      </c>
      <c r="I247" s="61">
        <v>0.61</v>
      </c>
      <c r="J247" s="61" t="s">
        <v>45</v>
      </c>
      <c r="K247" s="61" t="s">
        <v>45</v>
      </c>
      <c r="L247" s="61" t="s">
        <v>45</v>
      </c>
      <c r="M247" s="61"/>
      <c r="N247" s="61">
        <v>0.22</v>
      </c>
      <c r="O247" s="61">
        <v>1.83</v>
      </c>
      <c r="P247" s="61">
        <v>0.01</v>
      </c>
      <c r="Q247" s="61">
        <v>0.08</v>
      </c>
      <c r="R247" s="61" t="s">
        <v>45</v>
      </c>
      <c r="S247" s="61">
        <v>0.01</v>
      </c>
      <c r="T247" s="61"/>
      <c r="U247" s="61"/>
      <c r="V247" s="61"/>
      <c r="W247" s="61">
        <v>0.04</v>
      </c>
      <c r="X247" s="61" t="s">
        <v>45</v>
      </c>
    </row>
    <row r="248" ht="11.25" customHeight="1">
      <c r="A248" s="1">
        <f t="shared" si="14"/>
        <v>383</v>
      </c>
      <c r="B248" s="59" t="s">
        <v>434</v>
      </c>
      <c r="C248" s="60">
        <v>4.5</v>
      </c>
      <c r="D248" s="60">
        <v>5.2</v>
      </c>
      <c r="E248" s="60">
        <v>0.3</v>
      </c>
      <c r="F248" s="61">
        <v>0.01</v>
      </c>
      <c r="G248" s="61">
        <v>0.32</v>
      </c>
      <c r="H248" s="61">
        <v>2.48</v>
      </c>
      <c r="I248" s="61">
        <v>1.36</v>
      </c>
      <c r="J248" s="61">
        <v>0.01</v>
      </c>
      <c r="K248" s="61">
        <v>0.01</v>
      </c>
      <c r="L248" s="61">
        <v>0.01</v>
      </c>
      <c r="M248" s="61"/>
      <c r="N248" s="61">
        <v>0.51</v>
      </c>
      <c r="O248" s="61">
        <v>4.64</v>
      </c>
      <c r="P248" s="61"/>
      <c r="Q248" s="61">
        <v>0.22</v>
      </c>
      <c r="R248" s="61"/>
      <c r="S248" s="61">
        <v>0.04</v>
      </c>
      <c r="T248" s="61"/>
      <c r="U248" s="61"/>
      <c r="V248" s="61"/>
      <c r="W248" s="61">
        <v>0.11</v>
      </c>
      <c r="X248" s="61">
        <v>0.02</v>
      </c>
    </row>
    <row r="249" ht="11.25" customHeight="1">
      <c r="A249" s="1">
        <f t="shared" si="14"/>
        <v>384</v>
      </c>
      <c r="B249" s="59" t="s">
        <v>435</v>
      </c>
      <c r="C249" s="60">
        <v>10.5</v>
      </c>
      <c r="D249" s="60">
        <v>8.3</v>
      </c>
      <c r="E249" s="60">
        <v>0.4</v>
      </c>
      <c r="F249" s="61">
        <v>0.03</v>
      </c>
      <c r="G249" s="61">
        <v>0.68</v>
      </c>
      <c r="H249" s="61">
        <v>5.11</v>
      </c>
      <c r="I249" s="61">
        <v>4.42</v>
      </c>
      <c r="J249" s="61">
        <v>0.04</v>
      </c>
      <c r="K249" s="61"/>
      <c r="L249" s="61"/>
      <c r="M249" s="61">
        <v>0.12</v>
      </c>
      <c r="N249" s="61">
        <v>0.59</v>
      </c>
      <c r="O249" s="61">
        <v>7.52</v>
      </c>
      <c r="P249" s="61">
        <v>0.03</v>
      </c>
      <c r="Q249" s="61">
        <v>0.24</v>
      </c>
      <c r="R249" s="61">
        <v>0.08</v>
      </c>
      <c r="S249" s="61">
        <v>0.05</v>
      </c>
      <c r="T249" s="61"/>
      <c r="U249" s="61">
        <v>0.05</v>
      </c>
      <c r="V249" s="61"/>
      <c r="W249" s="61">
        <v>0.71</v>
      </c>
      <c r="X249" s="61">
        <v>0.22</v>
      </c>
    </row>
    <row r="250" ht="11.25" customHeight="1">
      <c r="A250" s="1">
        <f t="shared" si="14"/>
        <v>385</v>
      </c>
      <c r="B250" s="59" t="s">
        <v>436</v>
      </c>
      <c r="C250" s="60">
        <v>8.7</v>
      </c>
      <c r="D250" s="60">
        <v>7.5</v>
      </c>
      <c r="E250" s="60">
        <v>0.3</v>
      </c>
      <c r="F250" s="61">
        <v>0.02</v>
      </c>
      <c r="G250" s="61">
        <v>0.7</v>
      </c>
      <c r="H250" s="61">
        <v>4.45</v>
      </c>
      <c r="I250" s="61">
        <v>3.05</v>
      </c>
      <c r="J250" s="61">
        <v>0.03</v>
      </c>
      <c r="K250" s="61"/>
      <c r="L250" s="61"/>
      <c r="M250" s="61">
        <v>0.18</v>
      </c>
      <c r="N250" s="61">
        <v>0.4</v>
      </c>
      <c r="O250" s="61">
        <v>6.76</v>
      </c>
      <c r="P250" s="61">
        <v>0.04</v>
      </c>
      <c r="Q250" s="61">
        <v>0.18</v>
      </c>
      <c r="R250" s="61">
        <v>0.1</v>
      </c>
      <c r="S250" s="61">
        <v>0.03</v>
      </c>
      <c r="T250" s="61"/>
      <c r="U250" s="61">
        <v>0.05</v>
      </c>
      <c r="V250" s="61"/>
      <c r="W250" s="61">
        <v>0.59</v>
      </c>
      <c r="X250" s="61">
        <v>0.07</v>
      </c>
    </row>
    <row r="251" ht="11.25" customHeight="1">
      <c r="A251" s="1">
        <f t="shared" si="14"/>
        <v>386</v>
      </c>
      <c r="B251" s="59" t="s">
        <v>437</v>
      </c>
      <c r="C251" s="60">
        <v>2.6</v>
      </c>
      <c r="D251" s="60">
        <v>3.4</v>
      </c>
      <c r="E251" s="60">
        <v>4.7</v>
      </c>
      <c r="F251" s="61">
        <v>0.01</v>
      </c>
      <c r="G251" s="61">
        <v>0.03</v>
      </c>
      <c r="H251" s="61">
        <v>1.76</v>
      </c>
      <c r="I251" s="61">
        <v>0.65</v>
      </c>
      <c r="J251" s="61">
        <v>0.05</v>
      </c>
      <c r="K251" s="61">
        <v>0.06</v>
      </c>
      <c r="L251" s="61">
        <v>0.02</v>
      </c>
      <c r="M251" s="61"/>
      <c r="N251" s="61">
        <v>0.02</v>
      </c>
      <c r="O251" s="61">
        <v>3.32</v>
      </c>
      <c r="P251" s="61">
        <v>0.07</v>
      </c>
      <c r="Q251" s="61">
        <v>4.33</v>
      </c>
      <c r="R251" s="61">
        <v>0.32</v>
      </c>
      <c r="S251" s="61">
        <v>0.01</v>
      </c>
      <c r="T251" s="61"/>
      <c r="U251" s="61"/>
      <c r="V251" s="61"/>
      <c r="W251" s="61">
        <v>0.45</v>
      </c>
      <c r="X251" s="61">
        <v>0.13</v>
      </c>
    </row>
    <row r="252" ht="11.25" customHeight="1">
      <c r="A252" s="58">
        <v>388.0</v>
      </c>
      <c r="B252" s="70" t="s">
        <v>439</v>
      </c>
      <c r="C252" s="63">
        <v>5.083333333333333</v>
      </c>
      <c r="D252" s="63">
        <v>7.353333333333333</v>
      </c>
      <c r="E252" s="63">
        <v>11.54</v>
      </c>
      <c r="F252" s="65"/>
      <c r="G252" s="65">
        <v>0.12666666666666668</v>
      </c>
      <c r="H252" s="65">
        <v>3.1266666666666665</v>
      </c>
      <c r="I252" s="65">
        <v>1.51</v>
      </c>
      <c r="J252" s="65">
        <v>0.08</v>
      </c>
      <c r="K252" s="65">
        <v>0.09666666666666668</v>
      </c>
      <c r="L252" s="65">
        <v>0.04</v>
      </c>
      <c r="M252" s="65"/>
      <c r="N252" s="65">
        <v>0.15666666666666665</v>
      </c>
      <c r="O252" s="65">
        <v>7.096666666666667</v>
      </c>
      <c r="P252" s="65">
        <v>0.07</v>
      </c>
      <c r="Q252" s="65">
        <v>10.473333333333334</v>
      </c>
      <c r="R252" s="65">
        <v>1.0433333333333332</v>
      </c>
      <c r="S252" s="65"/>
      <c r="T252" s="65"/>
      <c r="U252" s="65"/>
      <c r="V252" s="65"/>
      <c r="W252" s="65">
        <v>0.2733333333333334</v>
      </c>
      <c r="X252" s="65"/>
    </row>
    <row r="253" ht="11.25" customHeight="1">
      <c r="A253" s="58">
        <v>390.0</v>
      </c>
      <c r="B253" s="59" t="s">
        <v>441</v>
      </c>
      <c r="C253" s="60">
        <v>5.4</v>
      </c>
      <c r="D253" s="60">
        <v>5.2</v>
      </c>
      <c r="E253" s="60">
        <v>1.4</v>
      </c>
      <c r="F253" s="61"/>
      <c r="G253" s="61">
        <v>0.03</v>
      </c>
      <c r="H253" s="61">
        <v>2.62</v>
      </c>
      <c r="I253" s="61">
        <v>2.56</v>
      </c>
      <c r="J253" s="61">
        <v>0.08</v>
      </c>
      <c r="K253" s="61">
        <v>0.08</v>
      </c>
      <c r="L253" s="61">
        <v>0.03</v>
      </c>
      <c r="M253" s="61"/>
      <c r="N253" s="61">
        <v>0.04</v>
      </c>
      <c r="O253" s="61">
        <v>5.12</v>
      </c>
      <c r="P253" s="61">
        <v>0.03</v>
      </c>
      <c r="Q253" s="61">
        <v>1.22</v>
      </c>
      <c r="R253" s="61">
        <v>0.07</v>
      </c>
      <c r="S253" s="61"/>
      <c r="T253" s="61"/>
      <c r="U253" s="61"/>
      <c r="V253" s="61"/>
      <c r="W253" s="61">
        <v>6.21</v>
      </c>
      <c r="X253" s="61">
        <v>0.96</v>
      </c>
    </row>
    <row r="254" ht="11.25" customHeight="1">
      <c r="A254" s="58">
        <v>391.0</v>
      </c>
      <c r="B254" s="59" t="s">
        <v>442</v>
      </c>
      <c r="C254" s="60">
        <v>4.4</v>
      </c>
      <c r="D254" s="60">
        <v>6.6</v>
      </c>
      <c r="E254" s="60">
        <v>3.0</v>
      </c>
      <c r="F254" s="61"/>
      <c r="G254" s="61">
        <v>0.09</v>
      </c>
      <c r="H254" s="61">
        <v>3.36</v>
      </c>
      <c r="I254" s="61">
        <v>0.93</v>
      </c>
      <c r="J254" s="61"/>
      <c r="K254" s="61">
        <v>0.03</v>
      </c>
      <c r="L254" s="61"/>
      <c r="M254" s="61"/>
      <c r="N254" s="61">
        <v>0.8</v>
      </c>
      <c r="O254" s="61">
        <v>5.75</v>
      </c>
      <c r="P254" s="61"/>
      <c r="Q254" s="61">
        <v>2.96</v>
      </c>
      <c r="R254" s="61">
        <v>0.01</v>
      </c>
      <c r="S254" s="61">
        <v>0.06</v>
      </c>
      <c r="T254" s="61"/>
      <c r="U254" s="61"/>
      <c r="V254" s="61"/>
      <c r="W254" s="61">
        <v>0.03</v>
      </c>
      <c r="X254" s="61">
        <v>0.01</v>
      </c>
    </row>
    <row r="255" ht="11.25" customHeight="1">
      <c r="A255" s="1">
        <f t="shared" ref="A255:A312" si="15">A254+1</f>
        <v>392</v>
      </c>
      <c r="B255" s="59" t="s">
        <v>443</v>
      </c>
      <c r="C255" s="60">
        <v>4.4</v>
      </c>
      <c r="D255" s="60">
        <v>7.5</v>
      </c>
      <c r="E255" s="60">
        <v>2.3</v>
      </c>
      <c r="F255" s="61"/>
      <c r="G255" s="61">
        <v>0.09</v>
      </c>
      <c r="H255" s="61">
        <v>3.23</v>
      </c>
      <c r="I255" s="61">
        <v>1.0</v>
      </c>
      <c r="J255" s="61">
        <v>0.01</v>
      </c>
      <c r="K255" s="61" t="s">
        <v>45</v>
      </c>
      <c r="L255" s="61"/>
      <c r="M255" s="61"/>
      <c r="N255" s="61">
        <v>0.69</v>
      </c>
      <c r="O255" s="61">
        <v>6.73</v>
      </c>
      <c r="P255" s="61">
        <v>0.03</v>
      </c>
      <c r="Q255" s="61">
        <v>2.18</v>
      </c>
      <c r="R255" s="61">
        <v>0.09</v>
      </c>
      <c r="S255" s="61" t="s">
        <v>45</v>
      </c>
      <c r="T255" s="61"/>
      <c r="U255" s="61" t="s">
        <v>45</v>
      </c>
      <c r="V255" s="61" t="s">
        <v>45</v>
      </c>
      <c r="W255" s="61">
        <v>0.03</v>
      </c>
      <c r="X255" s="61">
        <v>0.01</v>
      </c>
    </row>
    <row r="256" ht="11.25" customHeight="1">
      <c r="A256" s="1">
        <f t="shared" si="15"/>
        <v>393</v>
      </c>
      <c r="B256" s="59" t="s">
        <v>444</v>
      </c>
      <c r="C256" s="60">
        <v>2.2</v>
      </c>
      <c r="D256" s="60">
        <v>3.4</v>
      </c>
      <c r="E256" s="60">
        <v>1.2</v>
      </c>
      <c r="F256" s="61"/>
      <c r="G256" s="61">
        <v>0.04</v>
      </c>
      <c r="H256" s="61">
        <v>1.57</v>
      </c>
      <c r="I256" s="61">
        <v>0.59</v>
      </c>
      <c r="J256" s="61">
        <v>0.01</v>
      </c>
      <c r="K256" s="68" t="s">
        <v>45</v>
      </c>
      <c r="L256" s="68" t="s">
        <v>45</v>
      </c>
      <c r="M256" s="61"/>
      <c r="N256" s="61">
        <v>0.26</v>
      </c>
      <c r="O256" s="61">
        <v>3.14</v>
      </c>
      <c r="P256" s="61">
        <v>0.02</v>
      </c>
      <c r="Q256" s="61">
        <v>1.16</v>
      </c>
      <c r="R256" s="61">
        <v>0.04</v>
      </c>
      <c r="S256" s="68" t="s">
        <v>45</v>
      </c>
      <c r="T256" s="61"/>
      <c r="U256" s="61" t="s">
        <v>45</v>
      </c>
      <c r="V256" s="61" t="s">
        <v>45</v>
      </c>
      <c r="W256" s="61">
        <v>0.01</v>
      </c>
      <c r="X256" s="61"/>
    </row>
    <row r="257" ht="11.25" customHeight="1">
      <c r="A257" s="1">
        <f t="shared" si="15"/>
        <v>394</v>
      </c>
      <c r="B257" s="59" t="s">
        <v>445</v>
      </c>
      <c r="C257" s="60">
        <v>4.9</v>
      </c>
      <c r="D257" s="60">
        <v>6.3</v>
      </c>
      <c r="E257" s="60">
        <v>3.4</v>
      </c>
      <c r="F257" s="61"/>
      <c r="G257" s="61">
        <v>0.12</v>
      </c>
      <c r="H257" s="61">
        <v>3.49</v>
      </c>
      <c r="I257" s="61">
        <v>1.16</v>
      </c>
      <c r="J257" s="61">
        <v>0.01</v>
      </c>
      <c r="K257" s="61">
        <v>0.01</v>
      </c>
      <c r="L257" s="61"/>
      <c r="M257" s="61"/>
      <c r="N257" s="61">
        <v>0.66</v>
      </c>
      <c r="O257" s="61">
        <v>5.56</v>
      </c>
      <c r="P257" s="61">
        <v>0.06</v>
      </c>
      <c r="Q257" s="61">
        <v>3.15</v>
      </c>
      <c r="R257" s="61">
        <v>0.13</v>
      </c>
      <c r="S257" s="61">
        <v>0.09</v>
      </c>
      <c r="T257" s="61"/>
      <c r="U257" s="61"/>
      <c r="V257" s="61"/>
      <c r="W257" s="61">
        <v>0.09</v>
      </c>
      <c r="X257" s="61"/>
    </row>
    <row r="258" ht="11.25" customHeight="1">
      <c r="A258" s="1">
        <f t="shared" si="15"/>
        <v>395</v>
      </c>
      <c r="B258" s="59" t="s">
        <v>446</v>
      </c>
      <c r="C258" s="60">
        <v>3.4996666666666667</v>
      </c>
      <c r="D258" s="60">
        <v>4.259666666666667</v>
      </c>
      <c r="E258" s="60">
        <v>1.5876666666666668</v>
      </c>
      <c r="F258" s="61"/>
      <c r="G258" s="61">
        <v>0.05733333333333334</v>
      </c>
      <c r="H258" s="61">
        <v>2.332</v>
      </c>
      <c r="I258" s="61">
        <v>1.0336666666666667</v>
      </c>
      <c r="J258" s="61">
        <v>0.019</v>
      </c>
      <c r="K258" s="61">
        <v>0.019</v>
      </c>
      <c r="L258" s="61">
        <v>0.009666666666666665</v>
      </c>
      <c r="M258" s="61">
        <v>0.009666666666666665</v>
      </c>
      <c r="N258" s="61">
        <v>0.369</v>
      </c>
      <c r="O258" s="61">
        <v>0.08299999999999999</v>
      </c>
      <c r="P258" s="61">
        <v>0.03833333333333333</v>
      </c>
      <c r="Q258" s="61">
        <v>1.4120000000000001</v>
      </c>
      <c r="R258" s="61">
        <v>0.03833333333333333</v>
      </c>
      <c r="S258" s="61">
        <v>0.083</v>
      </c>
      <c r="T258" s="61"/>
      <c r="U258" s="61">
        <v>0.009666666666666665</v>
      </c>
      <c r="V258" s="61"/>
      <c r="W258" s="61">
        <v>0.08299999999999999</v>
      </c>
      <c r="X258" s="61">
        <v>0.019</v>
      </c>
    </row>
    <row r="259" ht="11.25" customHeight="1">
      <c r="A259" s="1">
        <f t="shared" si="15"/>
        <v>396</v>
      </c>
      <c r="B259" s="59" t="s">
        <v>447</v>
      </c>
      <c r="C259" s="60">
        <v>3.1</v>
      </c>
      <c r="D259" s="60">
        <v>3.8</v>
      </c>
      <c r="E259" s="60">
        <v>2.2</v>
      </c>
      <c r="F259" s="61"/>
      <c r="G259" s="61">
        <v>0.06</v>
      </c>
      <c r="H259" s="61">
        <v>2.28</v>
      </c>
      <c r="I259" s="61">
        <v>0.76</v>
      </c>
      <c r="J259" s="61">
        <v>0.02</v>
      </c>
      <c r="K259" s="61" t="s">
        <v>45</v>
      </c>
      <c r="L259" s="61"/>
      <c r="M259" s="61">
        <v>0.01</v>
      </c>
      <c r="N259" s="61">
        <v>0.38</v>
      </c>
      <c r="O259" s="61">
        <v>3.35</v>
      </c>
      <c r="P259" s="61">
        <v>0.02</v>
      </c>
      <c r="Q259" s="61">
        <v>2.11</v>
      </c>
      <c r="R259" s="61">
        <v>0.09</v>
      </c>
      <c r="S259" s="61" t="s">
        <v>45</v>
      </c>
      <c r="T259" s="61" t="s">
        <v>45</v>
      </c>
      <c r="U259" s="61"/>
      <c r="V259" s="61"/>
      <c r="W259" s="61">
        <v>0.12</v>
      </c>
      <c r="X259" s="61">
        <v>0.02</v>
      </c>
    </row>
    <row r="260" ht="11.25" customHeight="1">
      <c r="A260" s="1">
        <f t="shared" si="15"/>
        <v>397</v>
      </c>
      <c r="B260" s="59" t="s">
        <v>448</v>
      </c>
      <c r="C260" s="60">
        <v>3.0</v>
      </c>
      <c r="D260" s="60">
        <v>4.1</v>
      </c>
      <c r="E260" s="60">
        <v>2.2</v>
      </c>
      <c r="F260" s="61"/>
      <c r="G260" s="61">
        <v>0.05</v>
      </c>
      <c r="H260" s="61">
        <v>2.24</v>
      </c>
      <c r="I260" s="61">
        <v>0.68</v>
      </c>
      <c r="J260" s="61">
        <v>0.01</v>
      </c>
      <c r="K260" s="61">
        <v>0.02</v>
      </c>
      <c r="L260" s="61"/>
      <c r="M260" s="61"/>
      <c r="N260" s="61">
        <v>0.45</v>
      </c>
      <c r="O260" s="61">
        <v>3.61</v>
      </c>
      <c r="P260" s="61">
        <v>0.02</v>
      </c>
      <c r="Q260" s="61">
        <v>2.0</v>
      </c>
      <c r="R260" s="61">
        <v>0.09</v>
      </c>
      <c r="S260" s="61">
        <v>0.05</v>
      </c>
      <c r="T260" s="61"/>
      <c r="U260" s="61"/>
      <c r="V260" s="61"/>
      <c r="W260" s="61">
        <v>0.04</v>
      </c>
      <c r="X260" s="61"/>
    </row>
    <row r="261" ht="11.25" customHeight="1">
      <c r="A261" s="1">
        <f t="shared" si="15"/>
        <v>398</v>
      </c>
      <c r="B261" s="59" t="s">
        <v>449</v>
      </c>
      <c r="C261" s="60">
        <v>2.0</v>
      </c>
      <c r="D261" s="60">
        <v>2.1</v>
      </c>
      <c r="E261" s="60">
        <v>1.1</v>
      </c>
      <c r="F261" s="61"/>
      <c r="G261" s="61">
        <v>0.12</v>
      </c>
      <c r="H261" s="61">
        <v>1.31</v>
      </c>
      <c r="I261" s="61">
        <v>0.5</v>
      </c>
      <c r="J261" s="61">
        <v>0.01</v>
      </c>
      <c r="K261" s="61" t="s">
        <v>45</v>
      </c>
      <c r="L261" s="61"/>
      <c r="M261" s="61">
        <v>0.01</v>
      </c>
      <c r="N261" s="61">
        <v>0.2</v>
      </c>
      <c r="O261" s="61">
        <v>1.84</v>
      </c>
      <c r="P261" s="61">
        <v>0.01</v>
      </c>
      <c r="Q261" s="61">
        <v>1.1</v>
      </c>
      <c r="R261" s="61">
        <v>0.05</v>
      </c>
      <c r="S261" s="61" t="s">
        <v>45</v>
      </c>
      <c r="T261" s="61" t="s">
        <v>45</v>
      </c>
      <c r="U261" s="61"/>
      <c r="V261" s="61"/>
      <c r="W261" s="61"/>
      <c r="X261" s="61"/>
    </row>
    <row r="262" ht="11.25" customHeight="1">
      <c r="A262" s="1">
        <f t="shared" si="15"/>
        <v>399</v>
      </c>
      <c r="B262" s="59" t="s">
        <v>450</v>
      </c>
      <c r="C262" s="60">
        <v>1.6</v>
      </c>
      <c r="D262" s="60">
        <v>2.1</v>
      </c>
      <c r="E262" s="60">
        <v>0.8</v>
      </c>
      <c r="F262" s="61"/>
      <c r="G262" s="61">
        <v>0.03</v>
      </c>
      <c r="H262" s="61">
        <v>1.19</v>
      </c>
      <c r="I262" s="61">
        <v>0.4</v>
      </c>
      <c r="J262" s="61" t="s">
        <v>45</v>
      </c>
      <c r="K262" s="61">
        <v>0.01</v>
      </c>
      <c r="L262" s="61"/>
      <c r="M262" s="61"/>
      <c r="N262" s="61">
        <v>0.24</v>
      </c>
      <c r="O262" s="61">
        <v>1.82</v>
      </c>
      <c r="P262" s="61">
        <v>0.01</v>
      </c>
      <c r="Q262" s="61">
        <v>0.8</v>
      </c>
      <c r="R262" s="61">
        <v>0.02</v>
      </c>
      <c r="S262" s="61">
        <v>0.03</v>
      </c>
      <c r="T262" s="61"/>
      <c r="U262" s="61"/>
      <c r="V262" s="61"/>
      <c r="W262" s="61">
        <v>0.01</v>
      </c>
      <c r="X262" s="61"/>
    </row>
    <row r="263" ht="11.25" customHeight="1">
      <c r="A263" s="1">
        <f t="shared" si="15"/>
        <v>400</v>
      </c>
      <c r="B263" s="59" t="s">
        <v>451</v>
      </c>
      <c r="C263" s="60">
        <v>1.3</v>
      </c>
      <c r="D263" s="60">
        <v>0.7</v>
      </c>
      <c r="E263" s="60">
        <v>0.6</v>
      </c>
      <c r="F263" s="61" t="s">
        <v>45</v>
      </c>
      <c r="G263" s="61">
        <v>0.02</v>
      </c>
      <c r="H263" s="61">
        <v>0.69</v>
      </c>
      <c r="I263" s="61">
        <v>0.58</v>
      </c>
      <c r="J263" s="61">
        <v>0.01</v>
      </c>
      <c r="K263" s="61">
        <v>0.01</v>
      </c>
      <c r="L263" s="61">
        <v>0.01</v>
      </c>
      <c r="M263" s="61"/>
      <c r="N263" s="61">
        <v>0.05</v>
      </c>
      <c r="O263" s="61">
        <v>0.58</v>
      </c>
      <c r="P263" s="61">
        <v>0.01</v>
      </c>
      <c r="Q263" s="61">
        <v>0.38</v>
      </c>
      <c r="R263" s="61">
        <v>0.01</v>
      </c>
      <c r="S263" s="61">
        <v>0.13</v>
      </c>
      <c r="T263" s="61"/>
      <c r="U263" s="61">
        <v>0.03</v>
      </c>
      <c r="V263" s="61">
        <v>0.02</v>
      </c>
      <c r="W263" s="61">
        <v>0.01</v>
      </c>
      <c r="X263" s="61"/>
    </row>
    <row r="264" ht="11.25" customHeight="1">
      <c r="A264" s="1">
        <f t="shared" si="15"/>
        <v>401</v>
      </c>
      <c r="B264" s="59" t="s">
        <v>452</v>
      </c>
      <c r="C264" s="60">
        <v>1.6</v>
      </c>
      <c r="D264" s="60">
        <v>2.4</v>
      </c>
      <c r="E264" s="60">
        <v>3.3</v>
      </c>
      <c r="F264" s="61"/>
      <c r="G264" s="61">
        <v>0.02</v>
      </c>
      <c r="H264" s="61">
        <v>1.09</v>
      </c>
      <c r="I264" s="61">
        <v>0.44</v>
      </c>
      <c r="J264" s="61">
        <v>0.03</v>
      </c>
      <c r="K264" s="61">
        <v>0.04</v>
      </c>
      <c r="L264" s="61">
        <v>0.02</v>
      </c>
      <c r="M264" s="61"/>
      <c r="N264" s="61">
        <v>0.05</v>
      </c>
      <c r="O264" s="61">
        <v>2.24</v>
      </c>
      <c r="P264" s="61">
        <v>0.03</v>
      </c>
      <c r="Q264" s="61">
        <v>3.01</v>
      </c>
      <c r="R264" s="61">
        <v>0.23</v>
      </c>
      <c r="S264" s="61">
        <v>0.04</v>
      </c>
      <c r="T264" s="61">
        <v>0.02</v>
      </c>
      <c r="U264" s="61"/>
      <c r="V264" s="61"/>
      <c r="W264" s="61">
        <v>0.02</v>
      </c>
      <c r="X264" s="61">
        <v>0.02</v>
      </c>
    </row>
    <row r="265" ht="11.25" customHeight="1">
      <c r="A265" s="1">
        <f t="shared" si="15"/>
        <v>402</v>
      </c>
      <c r="B265" s="59" t="s">
        <v>453</v>
      </c>
      <c r="C265" s="60">
        <v>5.2</v>
      </c>
      <c r="D265" s="60">
        <v>7.2</v>
      </c>
      <c r="E265" s="60">
        <v>3.9</v>
      </c>
      <c r="F265" s="61"/>
      <c r="G265" s="61">
        <v>0.11</v>
      </c>
      <c r="H265" s="61">
        <v>3.94</v>
      </c>
      <c r="I265" s="61">
        <v>1.01</v>
      </c>
      <c r="J265" s="61">
        <v>0.02</v>
      </c>
      <c r="K265" s="61">
        <v>0.03</v>
      </c>
      <c r="L265" s="61"/>
      <c r="M265" s="61"/>
      <c r="N265" s="61">
        <v>0.88</v>
      </c>
      <c r="O265" s="61">
        <v>6.31</v>
      </c>
      <c r="P265" s="61">
        <v>0.03</v>
      </c>
      <c r="Q265" s="61">
        <v>3.57</v>
      </c>
      <c r="R265" s="61">
        <v>0.2</v>
      </c>
      <c r="S265" s="61">
        <v>0.07</v>
      </c>
      <c r="T265" s="61"/>
      <c r="U265" s="61"/>
      <c r="V265" s="61"/>
      <c r="W265" s="61">
        <v>0.07</v>
      </c>
      <c r="X265" s="61"/>
    </row>
    <row r="266" ht="11.25" customHeight="1">
      <c r="A266" s="1">
        <f t="shared" si="15"/>
        <v>403</v>
      </c>
      <c r="B266" s="59" t="s">
        <v>454</v>
      </c>
      <c r="C266" s="60">
        <v>2.1</v>
      </c>
      <c r="D266" s="60">
        <v>2.6</v>
      </c>
      <c r="E266" s="60">
        <v>1.8</v>
      </c>
      <c r="F266" s="61"/>
      <c r="G266" s="61">
        <v>0.04</v>
      </c>
      <c r="H266" s="61">
        <v>1.48</v>
      </c>
      <c r="I266" s="61">
        <v>0.57</v>
      </c>
      <c r="J266" s="61">
        <v>0.01</v>
      </c>
      <c r="K266" s="61" t="s">
        <v>45</v>
      </c>
      <c r="L266" s="61" t="s">
        <v>45</v>
      </c>
      <c r="M266" s="61">
        <v>0.01</v>
      </c>
      <c r="N266" s="61">
        <v>0.19</v>
      </c>
      <c r="O266" s="61">
        <v>2.36</v>
      </c>
      <c r="P266" s="61">
        <v>0.02</v>
      </c>
      <c r="Q266" s="61">
        <v>1.73</v>
      </c>
      <c r="R266" s="61">
        <v>0.09</v>
      </c>
      <c r="S266" s="61" t="s">
        <v>45</v>
      </c>
      <c r="T266" s="61" t="s">
        <v>45</v>
      </c>
      <c r="U266" s="61"/>
      <c r="V266" s="61"/>
      <c r="W266" s="61">
        <v>0.1</v>
      </c>
      <c r="X266" s="61">
        <v>0.02</v>
      </c>
    </row>
    <row r="267" ht="11.25" customHeight="1">
      <c r="A267" s="1">
        <f t="shared" si="15"/>
        <v>404</v>
      </c>
      <c r="B267" s="59" t="s">
        <v>455</v>
      </c>
      <c r="C267" s="60">
        <v>2.2</v>
      </c>
      <c r="D267" s="60">
        <v>2.5</v>
      </c>
      <c r="E267" s="60">
        <v>1.5</v>
      </c>
      <c r="F267" s="61"/>
      <c r="G267" s="61">
        <v>0.04</v>
      </c>
      <c r="H267" s="61">
        <v>1.58</v>
      </c>
      <c r="I267" s="61">
        <v>0.55</v>
      </c>
      <c r="J267" s="61">
        <v>0.01</v>
      </c>
      <c r="K267" s="61" t="s">
        <v>45</v>
      </c>
      <c r="L267" s="61"/>
      <c r="M267" s="61">
        <v>0.01</v>
      </c>
      <c r="N267" s="61">
        <v>0.23</v>
      </c>
      <c r="O267" s="61">
        <v>2.26</v>
      </c>
      <c r="P267" s="61">
        <v>0.02</v>
      </c>
      <c r="Q267" s="61">
        <v>1.42</v>
      </c>
      <c r="R267" s="61">
        <v>0.07</v>
      </c>
      <c r="S267" s="61" t="s">
        <v>45</v>
      </c>
      <c r="T267" s="61" t="s">
        <v>45</v>
      </c>
      <c r="U267" s="61"/>
      <c r="V267" s="61"/>
      <c r="W267" s="61">
        <v>0.09</v>
      </c>
      <c r="X267" s="61">
        <v>0.02</v>
      </c>
    </row>
    <row r="268" ht="11.25" customHeight="1">
      <c r="A268" s="1">
        <f t="shared" si="15"/>
        <v>405</v>
      </c>
      <c r="B268" s="59" t="s">
        <v>456</v>
      </c>
      <c r="C268" s="60">
        <v>1.4</v>
      </c>
      <c r="D268" s="60">
        <v>1.9</v>
      </c>
      <c r="E268" s="60">
        <v>1.0</v>
      </c>
      <c r="F268" s="61"/>
      <c r="G268" s="61">
        <v>0.03</v>
      </c>
      <c r="H268" s="61">
        <v>1.04</v>
      </c>
      <c r="I268" s="61">
        <v>0.31</v>
      </c>
      <c r="J268" s="61" t="s">
        <v>45</v>
      </c>
      <c r="K268" s="61">
        <v>0.01</v>
      </c>
      <c r="L268" s="61"/>
      <c r="M268" s="61"/>
      <c r="N268" s="61">
        <v>0.23</v>
      </c>
      <c r="O268" s="61">
        <v>1.63</v>
      </c>
      <c r="P268" s="61">
        <v>0.01</v>
      </c>
      <c r="Q268" s="61">
        <v>0.92</v>
      </c>
      <c r="R268" s="61">
        <v>0.04</v>
      </c>
      <c r="S268" s="61">
        <v>0.05</v>
      </c>
      <c r="T268" s="61"/>
      <c r="U268" s="61"/>
      <c r="V268" s="61"/>
      <c r="W268" s="61">
        <v>0.01</v>
      </c>
      <c r="X268" s="61"/>
    </row>
    <row r="269" ht="11.25" customHeight="1">
      <c r="A269" s="1">
        <f t="shared" si="15"/>
        <v>406</v>
      </c>
      <c r="B269" s="59" t="s">
        <v>457</v>
      </c>
      <c r="C269" s="60">
        <v>2.2</v>
      </c>
      <c r="D269" s="60">
        <v>2.7</v>
      </c>
      <c r="E269" s="60">
        <v>1.8</v>
      </c>
      <c r="F269" s="61"/>
      <c r="G269" s="61">
        <v>0.04</v>
      </c>
      <c r="H269" s="61">
        <v>1.53</v>
      </c>
      <c r="I269" s="61">
        <v>0.56</v>
      </c>
      <c r="J269" s="61">
        <v>0.01</v>
      </c>
      <c r="K269" s="61" t="s">
        <v>45</v>
      </c>
      <c r="L269" s="61" t="s">
        <v>45</v>
      </c>
      <c r="M269" s="61">
        <v>0.01</v>
      </c>
      <c r="N269" s="61">
        <v>0.22</v>
      </c>
      <c r="O269" s="61">
        <v>2.45</v>
      </c>
      <c r="P269" s="61">
        <v>0.02</v>
      </c>
      <c r="Q269" s="61">
        <v>1.7</v>
      </c>
      <c r="R269" s="61">
        <v>0.1</v>
      </c>
      <c r="S269" s="61" t="s">
        <v>45</v>
      </c>
      <c r="T269" s="61" t="s">
        <v>45</v>
      </c>
      <c r="U269" s="61" t="s">
        <v>45</v>
      </c>
      <c r="V269" s="61"/>
      <c r="W269" s="61">
        <v>0.1</v>
      </c>
      <c r="X269" s="61">
        <v>0.02</v>
      </c>
    </row>
    <row r="270" ht="11.25" customHeight="1">
      <c r="A270" s="1">
        <f t="shared" si="15"/>
        <v>407</v>
      </c>
      <c r="B270" s="59" t="s">
        <v>458</v>
      </c>
      <c r="C270" s="60">
        <v>2.2</v>
      </c>
      <c r="D270" s="60">
        <v>3.2</v>
      </c>
      <c r="E270" s="60">
        <v>0.9</v>
      </c>
      <c r="F270" s="61"/>
      <c r="G270" s="61">
        <v>0.06</v>
      </c>
      <c r="H270" s="61">
        <v>1.66</v>
      </c>
      <c r="I270" s="61">
        <v>0.46</v>
      </c>
      <c r="J270" s="61">
        <v>0.01</v>
      </c>
      <c r="K270" s="61">
        <v>0.01</v>
      </c>
      <c r="L270" s="61"/>
      <c r="M270" s="61"/>
      <c r="N270" s="61">
        <v>0.44</v>
      </c>
      <c r="O270" s="61">
        <v>2.75</v>
      </c>
      <c r="P270" s="61">
        <v>0.03</v>
      </c>
      <c r="Q270" s="61">
        <v>0.8</v>
      </c>
      <c r="R270" s="61">
        <v>0.03</v>
      </c>
      <c r="S270" s="61">
        <v>0.03</v>
      </c>
      <c r="T270" s="61"/>
      <c r="U270" s="61"/>
      <c r="V270" s="61"/>
      <c r="W270" s="61">
        <v>0.03</v>
      </c>
      <c r="X270" s="61"/>
    </row>
    <row r="271" ht="11.25" customHeight="1">
      <c r="A271" s="1">
        <f t="shared" si="15"/>
        <v>408</v>
      </c>
      <c r="B271" s="59" t="s">
        <v>459</v>
      </c>
      <c r="C271" s="60">
        <v>1.1</v>
      </c>
      <c r="D271" s="60">
        <v>1.1</v>
      </c>
      <c r="E271" s="60">
        <v>0.6</v>
      </c>
      <c r="F271" s="61"/>
      <c r="G271" s="61">
        <v>0.02</v>
      </c>
      <c r="H271" s="61">
        <v>0.74</v>
      </c>
      <c r="I271" s="61">
        <v>0.33</v>
      </c>
      <c r="J271" s="61">
        <v>0.01</v>
      </c>
      <c r="K271" s="61" t="s">
        <v>45</v>
      </c>
      <c r="L271" s="61" t="s">
        <v>45</v>
      </c>
      <c r="M271" s="61"/>
      <c r="N271" s="61">
        <v>0.07</v>
      </c>
      <c r="O271" s="61">
        <v>0.98</v>
      </c>
      <c r="P271" s="61">
        <v>0.01</v>
      </c>
      <c r="Q271" s="61">
        <v>0.53</v>
      </c>
      <c r="R271" s="61">
        <v>0.02</v>
      </c>
      <c r="S271" s="61" t="s">
        <v>45</v>
      </c>
      <c r="T271" s="61" t="s">
        <v>45</v>
      </c>
      <c r="U271" s="61"/>
      <c r="V271" s="61"/>
      <c r="W271" s="61">
        <v>0.04</v>
      </c>
      <c r="X271" s="61">
        <v>0.01</v>
      </c>
    </row>
    <row r="272" ht="11.25" customHeight="1">
      <c r="A272" s="1">
        <f t="shared" si="15"/>
        <v>409</v>
      </c>
      <c r="B272" s="59" t="s">
        <v>460</v>
      </c>
      <c r="C272" s="60">
        <v>1.1</v>
      </c>
      <c r="D272" s="60">
        <v>1.3</v>
      </c>
      <c r="E272" s="60" t="s">
        <v>45</v>
      </c>
      <c r="F272" s="61"/>
      <c r="G272" s="61">
        <v>0.03</v>
      </c>
      <c r="H272" s="61">
        <v>0.79</v>
      </c>
      <c r="I272" s="61">
        <v>0.25</v>
      </c>
      <c r="J272" s="61" t="s">
        <v>45</v>
      </c>
      <c r="K272" s="61">
        <v>0.01</v>
      </c>
      <c r="L272" s="61"/>
      <c r="M272" s="61"/>
      <c r="N272" s="61">
        <v>0.16</v>
      </c>
      <c r="O272" s="61">
        <v>1.16</v>
      </c>
      <c r="P272" s="61">
        <v>0.01</v>
      </c>
      <c r="Q272" s="61" t="s">
        <v>45</v>
      </c>
      <c r="R272" s="61">
        <v>0.01</v>
      </c>
      <c r="S272" s="61">
        <v>0.02</v>
      </c>
      <c r="T272" s="61"/>
      <c r="U272" s="61"/>
      <c r="V272" s="61"/>
      <c r="W272" s="61">
        <v>0.01</v>
      </c>
      <c r="X272" s="61"/>
    </row>
    <row r="273" ht="11.25" customHeight="1">
      <c r="A273" s="1">
        <f t="shared" si="15"/>
        <v>410</v>
      </c>
      <c r="B273" s="59" t="s">
        <v>461</v>
      </c>
      <c r="C273" s="60">
        <v>0.9</v>
      </c>
      <c r="D273" s="60">
        <v>0.9</v>
      </c>
      <c r="E273" s="60">
        <v>0.3</v>
      </c>
      <c r="F273" s="61"/>
      <c r="G273" s="61">
        <v>0.02</v>
      </c>
      <c r="H273" s="61">
        <v>0.65</v>
      </c>
      <c r="I273" s="61">
        <v>0.27</v>
      </c>
      <c r="J273" s="61" t="s">
        <v>45</v>
      </c>
      <c r="K273" s="61" t="s">
        <v>45</v>
      </c>
      <c r="L273" s="61" t="s">
        <v>45</v>
      </c>
      <c r="M273" s="61"/>
      <c r="N273" s="61">
        <v>0.07</v>
      </c>
      <c r="O273" s="61">
        <v>0.8</v>
      </c>
      <c r="P273" s="61">
        <v>0.01</v>
      </c>
      <c r="Q273" s="61">
        <v>0.31</v>
      </c>
      <c r="R273" s="61">
        <v>0.01</v>
      </c>
      <c r="S273" s="61" t="s">
        <v>45</v>
      </c>
      <c r="T273" s="61" t="s">
        <v>45</v>
      </c>
      <c r="U273" s="61"/>
      <c r="V273" s="61"/>
      <c r="W273" s="61">
        <v>0.04</v>
      </c>
      <c r="X273" s="61" t="s">
        <v>45</v>
      </c>
    </row>
    <row r="274" ht="11.25" customHeight="1">
      <c r="A274" s="1">
        <f t="shared" si="15"/>
        <v>411</v>
      </c>
      <c r="B274" s="59" t="s">
        <v>462</v>
      </c>
      <c r="C274" s="60">
        <v>4.2</v>
      </c>
      <c r="D274" s="60">
        <v>5.4</v>
      </c>
      <c r="E274" s="60">
        <v>3.9</v>
      </c>
      <c r="F274" s="61"/>
      <c r="G274" s="61">
        <v>0.07</v>
      </c>
      <c r="H274" s="61">
        <v>3.08</v>
      </c>
      <c r="I274" s="61">
        <v>1.02</v>
      </c>
      <c r="J274" s="61">
        <v>0.01</v>
      </c>
      <c r="K274" s="61" t="s">
        <v>45</v>
      </c>
      <c r="L274" s="61"/>
      <c r="M274" s="61">
        <v>0.02</v>
      </c>
      <c r="N274" s="61">
        <v>0.5</v>
      </c>
      <c r="O274" s="61">
        <v>4.8</v>
      </c>
      <c r="P274" s="61">
        <v>0.04</v>
      </c>
      <c r="Q274" s="61">
        <v>3.64</v>
      </c>
      <c r="R274" s="61">
        <v>0.21</v>
      </c>
      <c r="S274" s="61" t="s">
        <v>45</v>
      </c>
      <c r="T274" s="61" t="s">
        <v>45</v>
      </c>
      <c r="U274" s="61"/>
      <c r="V274" s="61"/>
      <c r="W274" s="61">
        <v>0.19</v>
      </c>
      <c r="X274" s="61">
        <v>0.04</v>
      </c>
    </row>
    <row r="275" ht="11.25" customHeight="1">
      <c r="A275" s="1">
        <f t="shared" si="15"/>
        <v>412</v>
      </c>
      <c r="B275" s="59" t="s">
        <v>463</v>
      </c>
      <c r="C275" s="60">
        <v>6.5</v>
      </c>
      <c r="D275" s="60">
        <v>9.6</v>
      </c>
      <c r="E275" s="60">
        <v>3.6</v>
      </c>
      <c r="F275" s="61"/>
      <c r="G275" s="61">
        <v>0.12</v>
      </c>
      <c r="H275" s="61">
        <v>4.96</v>
      </c>
      <c r="I275" s="61">
        <v>1.31</v>
      </c>
      <c r="J275" s="61">
        <v>0.02</v>
      </c>
      <c r="K275" s="61">
        <v>0.02</v>
      </c>
      <c r="L275" s="61"/>
      <c r="M275" s="61"/>
      <c r="N275" s="61">
        <v>1.13</v>
      </c>
      <c r="O275" s="61">
        <v>8.44</v>
      </c>
      <c r="P275" s="61">
        <v>0.02</v>
      </c>
      <c r="Q275" s="61">
        <v>3.41</v>
      </c>
      <c r="R275" s="61">
        <v>0.12</v>
      </c>
      <c r="S275" s="61">
        <v>0.08</v>
      </c>
      <c r="T275" s="61"/>
      <c r="U275" s="61"/>
      <c r="V275" s="61"/>
      <c r="W275" s="61">
        <v>0.06</v>
      </c>
      <c r="X275" s="61"/>
    </row>
    <row r="276" ht="11.25" customHeight="1">
      <c r="A276" s="1">
        <f t="shared" si="15"/>
        <v>413</v>
      </c>
      <c r="B276" s="59" t="s">
        <v>464</v>
      </c>
      <c r="C276" s="60">
        <v>3.3</v>
      </c>
      <c r="D276" s="60">
        <v>4.2</v>
      </c>
      <c r="E276" s="60">
        <v>3.1</v>
      </c>
      <c r="F276" s="61"/>
      <c r="G276" s="61">
        <v>0.06</v>
      </c>
      <c r="H276" s="61">
        <v>2.41</v>
      </c>
      <c r="I276" s="61">
        <v>0.82</v>
      </c>
      <c r="J276" s="61">
        <v>0.01</v>
      </c>
      <c r="K276" s="61" t="s">
        <v>45</v>
      </c>
      <c r="L276" s="61"/>
      <c r="M276" s="61">
        <v>0.01</v>
      </c>
      <c r="N276" s="61">
        <v>0.42</v>
      </c>
      <c r="O276" s="61">
        <v>3.76</v>
      </c>
      <c r="P276" s="61">
        <v>0.03</v>
      </c>
      <c r="Q276" s="61">
        <v>2.86</v>
      </c>
      <c r="R276" s="61">
        <v>0.17</v>
      </c>
      <c r="S276" s="61" t="s">
        <v>45</v>
      </c>
      <c r="T276" s="61" t="s">
        <v>45</v>
      </c>
      <c r="U276" s="61"/>
      <c r="V276" s="61"/>
      <c r="W276" s="61">
        <v>0.14</v>
      </c>
      <c r="X276" s="61">
        <v>0.04</v>
      </c>
    </row>
    <row r="277" ht="11.25" customHeight="1">
      <c r="A277" s="1">
        <f t="shared" si="15"/>
        <v>414</v>
      </c>
      <c r="B277" s="59" t="s">
        <v>465</v>
      </c>
      <c r="C277" s="60">
        <v>3.0</v>
      </c>
      <c r="D277" s="60">
        <v>4.5</v>
      </c>
      <c r="E277" s="60">
        <v>1.6</v>
      </c>
      <c r="F277" s="61"/>
      <c r="G277" s="61">
        <v>0.06</v>
      </c>
      <c r="H277" s="61">
        <v>2.3</v>
      </c>
      <c r="I277" s="61">
        <v>0.61</v>
      </c>
      <c r="J277" s="61">
        <v>0.01</v>
      </c>
      <c r="K277" s="61">
        <v>0.02</v>
      </c>
      <c r="L277" s="61"/>
      <c r="M277" s="61"/>
      <c r="N277" s="61">
        <v>0.57</v>
      </c>
      <c r="O277" s="61">
        <v>3.87</v>
      </c>
      <c r="P277" s="61">
        <v>0.02</v>
      </c>
      <c r="Q277" s="61">
        <v>1.45</v>
      </c>
      <c r="R277" s="61">
        <v>0.04</v>
      </c>
      <c r="S277" s="61">
        <v>0.05</v>
      </c>
      <c r="T277" s="61"/>
      <c r="U277" s="61"/>
      <c r="V277" s="61"/>
      <c r="W277" s="61">
        <v>0.03</v>
      </c>
      <c r="X277" s="61"/>
    </row>
    <row r="278" ht="11.25" customHeight="1">
      <c r="A278" s="1">
        <f t="shared" si="15"/>
        <v>415</v>
      </c>
      <c r="B278" s="59" t="s">
        <v>466</v>
      </c>
      <c r="C278" s="60">
        <v>5.7</v>
      </c>
      <c r="D278" s="60">
        <v>5.8</v>
      </c>
      <c r="E278" s="60">
        <v>0.8</v>
      </c>
      <c r="F278" s="61">
        <v>0.02</v>
      </c>
      <c r="G278" s="61">
        <v>0.39</v>
      </c>
      <c r="H278" s="61">
        <v>3.06</v>
      </c>
      <c r="I278" s="61">
        <v>1.97</v>
      </c>
      <c r="J278" s="61">
        <v>0.02</v>
      </c>
      <c r="K278" s="61"/>
      <c r="L278" s="61"/>
      <c r="M278" s="61">
        <v>0.12</v>
      </c>
      <c r="N278" s="61">
        <v>0.58</v>
      </c>
      <c r="O278" s="61">
        <v>4.96</v>
      </c>
      <c r="P278" s="61">
        <v>0.03</v>
      </c>
      <c r="Q278" s="61">
        <v>0.68</v>
      </c>
      <c r="R278" s="61">
        <v>0.08</v>
      </c>
      <c r="S278" s="61">
        <v>0.03</v>
      </c>
      <c r="T278" s="61"/>
      <c r="U278" s="61"/>
      <c r="V278" s="61">
        <v>0.01</v>
      </c>
      <c r="W278" s="61">
        <v>0.81</v>
      </c>
      <c r="X278" s="61">
        <v>0.19</v>
      </c>
    </row>
    <row r="279" ht="11.25" customHeight="1">
      <c r="A279" s="1">
        <f t="shared" si="15"/>
        <v>416</v>
      </c>
      <c r="B279" s="59" t="s">
        <v>467</v>
      </c>
      <c r="C279" s="60">
        <v>5.9</v>
      </c>
      <c r="D279" s="60">
        <v>6.0</v>
      </c>
      <c r="E279" s="60">
        <v>3.7</v>
      </c>
      <c r="F279" s="61"/>
      <c r="G279" s="61">
        <v>0.29</v>
      </c>
      <c r="H279" s="61">
        <v>3.18</v>
      </c>
      <c r="I279" s="61">
        <v>2.19</v>
      </c>
      <c r="J279" s="61">
        <v>0.03</v>
      </c>
      <c r="K279" s="61">
        <v>0.03</v>
      </c>
      <c r="L279" s="61">
        <v>0.02</v>
      </c>
      <c r="M279" s="61">
        <v>0.07</v>
      </c>
      <c r="N279" s="61">
        <v>0.41</v>
      </c>
      <c r="O279" s="61">
        <v>5.37</v>
      </c>
      <c r="P279" s="61">
        <v>0.07</v>
      </c>
      <c r="Q279" s="61">
        <v>3.28</v>
      </c>
      <c r="R279" s="61">
        <v>0.29</v>
      </c>
      <c r="S279" s="61">
        <v>0.03</v>
      </c>
      <c r="T279" s="61"/>
      <c r="U279" s="61">
        <v>0.02</v>
      </c>
      <c r="V279" s="61"/>
      <c r="W279" s="61">
        <v>0.33</v>
      </c>
      <c r="X279" s="61">
        <v>0.11</v>
      </c>
    </row>
    <row r="280" ht="11.25" customHeight="1">
      <c r="A280" s="1">
        <f t="shared" si="15"/>
        <v>417</v>
      </c>
      <c r="B280" s="59" t="s">
        <v>468</v>
      </c>
      <c r="C280" s="60">
        <v>5.1</v>
      </c>
      <c r="D280" s="60">
        <v>4.8</v>
      </c>
      <c r="E280" s="60">
        <v>1.2</v>
      </c>
      <c r="F280" s="61"/>
      <c r="G280" s="61">
        <v>0.26</v>
      </c>
      <c r="H280" s="61">
        <v>2.72</v>
      </c>
      <c r="I280" s="61">
        <v>2.01</v>
      </c>
      <c r="J280" s="61">
        <v>0.02</v>
      </c>
      <c r="K280" s="61">
        <v>0.01</v>
      </c>
      <c r="L280" s="61"/>
      <c r="M280" s="61">
        <v>0.05</v>
      </c>
      <c r="N280" s="61">
        <v>0.42</v>
      </c>
      <c r="O280" s="61">
        <v>4.25</v>
      </c>
      <c r="P280" s="61">
        <v>0.02</v>
      </c>
      <c r="Q280" s="61">
        <v>1.08</v>
      </c>
      <c r="R280" s="61">
        <v>0.1</v>
      </c>
      <c r="S280" s="61">
        <v>0.04</v>
      </c>
      <c r="T280" s="61">
        <v>0.02</v>
      </c>
      <c r="U280" s="61"/>
      <c r="V280" s="61"/>
      <c r="W280" s="61">
        <v>0.3</v>
      </c>
      <c r="X280" s="61">
        <v>0.06</v>
      </c>
    </row>
    <row r="281" ht="11.25" customHeight="1">
      <c r="A281" s="1">
        <f t="shared" si="15"/>
        <v>418</v>
      </c>
      <c r="B281" s="59" t="s">
        <v>469</v>
      </c>
      <c r="C281" s="60">
        <v>5.2</v>
      </c>
      <c r="D281" s="60">
        <v>7.3</v>
      </c>
      <c r="E281" s="60">
        <v>3.5</v>
      </c>
      <c r="F281" s="61">
        <v>0.01</v>
      </c>
      <c r="G281" s="61">
        <v>0.16</v>
      </c>
      <c r="H281" s="61">
        <v>3.59</v>
      </c>
      <c r="I281" s="61">
        <v>1.35</v>
      </c>
      <c r="J281" s="61">
        <v>0.02</v>
      </c>
      <c r="K281" s="61"/>
      <c r="L281" s="61"/>
      <c r="M281" s="61">
        <v>0.01</v>
      </c>
      <c r="N281" s="61">
        <v>0.52</v>
      </c>
      <c r="O281" s="61">
        <v>6.7</v>
      </c>
      <c r="P281" s="61">
        <v>0.08</v>
      </c>
      <c r="Q281" s="61">
        <v>3.08</v>
      </c>
      <c r="R281" s="61">
        <v>0.17</v>
      </c>
      <c r="S281" s="61"/>
      <c r="T281" s="61"/>
      <c r="U281" s="61"/>
      <c r="V281" s="61"/>
      <c r="W281" s="61">
        <v>0.04</v>
      </c>
      <c r="X281" s="61"/>
    </row>
    <row r="282" ht="11.25" customHeight="1">
      <c r="A282" s="1">
        <f t="shared" si="15"/>
        <v>419</v>
      </c>
      <c r="B282" s="59" t="s">
        <v>470</v>
      </c>
      <c r="C282" s="60">
        <v>5.0</v>
      </c>
      <c r="D282" s="60">
        <v>7.2</v>
      </c>
      <c r="E282" s="60">
        <v>4.3</v>
      </c>
      <c r="F282" s="61"/>
      <c r="G282" s="61">
        <v>0.14</v>
      </c>
      <c r="H282" s="61">
        <v>3.46</v>
      </c>
      <c r="I282" s="61">
        <v>1.33</v>
      </c>
      <c r="J282" s="61">
        <v>0.03</v>
      </c>
      <c r="K282" s="61"/>
      <c r="L282" s="61"/>
      <c r="M282" s="61"/>
      <c r="N282" s="61">
        <v>0.45</v>
      </c>
      <c r="O282" s="61">
        <v>6.6</v>
      </c>
      <c r="P282" s="61">
        <v>0.1</v>
      </c>
      <c r="Q282" s="61">
        <v>3.85</v>
      </c>
      <c r="R282" s="61">
        <v>0.25</v>
      </c>
      <c r="S282" s="61">
        <v>0.09</v>
      </c>
      <c r="T282" s="61"/>
      <c r="U282" s="61"/>
      <c r="V282" s="61"/>
      <c r="W282" s="61">
        <v>0.04</v>
      </c>
      <c r="X282" s="61"/>
    </row>
    <row r="283" ht="11.25" customHeight="1">
      <c r="A283" s="1">
        <f t="shared" si="15"/>
        <v>420</v>
      </c>
      <c r="B283" s="59" t="s">
        <v>471</v>
      </c>
      <c r="C283" s="60">
        <v>4.7</v>
      </c>
      <c r="D283" s="60">
        <v>6.8</v>
      </c>
      <c r="E283" s="60">
        <v>3.4</v>
      </c>
      <c r="F283" s="61"/>
      <c r="G283" s="61">
        <v>0.14</v>
      </c>
      <c r="H283" s="61">
        <v>3.26</v>
      </c>
      <c r="I283" s="61">
        <v>1.26</v>
      </c>
      <c r="J283" s="61">
        <v>0.02</v>
      </c>
      <c r="K283" s="61"/>
      <c r="L283" s="61"/>
      <c r="M283" s="61"/>
      <c r="N283" s="61">
        <v>0.44</v>
      </c>
      <c r="O283" s="61">
        <v>6.2</v>
      </c>
      <c r="P283" s="61">
        <v>0.09</v>
      </c>
      <c r="Q283" s="61">
        <v>3.0</v>
      </c>
      <c r="R283" s="61">
        <v>0.17</v>
      </c>
      <c r="S283" s="61">
        <v>0.09</v>
      </c>
      <c r="T283" s="61"/>
      <c r="U283" s="61"/>
      <c r="V283" s="61"/>
      <c r="W283" s="61">
        <v>0.04</v>
      </c>
      <c r="X283" s="61"/>
    </row>
    <row r="284" ht="11.25" customHeight="1">
      <c r="A284" s="1">
        <f t="shared" si="15"/>
        <v>421</v>
      </c>
      <c r="B284" s="59" t="s">
        <v>472</v>
      </c>
      <c r="C284" s="60">
        <v>4.0</v>
      </c>
      <c r="D284" s="60">
        <v>5.0</v>
      </c>
      <c r="E284" s="60">
        <v>1.7</v>
      </c>
      <c r="F284" s="61">
        <v>0.01</v>
      </c>
      <c r="G284" s="61">
        <v>0.15</v>
      </c>
      <c r="H284" s="61">
        <v>2.52</v>
      </c>
      <c r="I284" s="61">
        <v>1.24</v>
      </c>
      <c r="J284" s="61">
        <v>0.02</v>
      </c>
      <c r="K284" s="61"/>
      <c r="L284" s="61"/>
      <c r="M284" s="61"/>
      <c r="N284" s="61">
        <v>0.25</v>
      </c>
      <c r="O284" s="61">
        <v>4.66</v>
      </c>
      <c r="P284" s="61">
        <v>0.08</v>
      </c>
      <c r="Q284" s="61">
        <v>1.48</v>
      </c>
      <c r="R284" s="61">
        <v>0.05</v>
      </c>
      <c r="S284" s="61">
        <v>0.06</v>
      </c>
      <c r="T284" s="61"/>
      <c r="U284" s="61"/>
      <c r="V284" s="61"/>
      <c r="W284" s="61">
        <v>0.03</v>
      </c>
      <c r="X284" s="61"/>
    </row>
    <row r="285" ht="11.25" customHeight="1">
      <c r="A285" s="1">
        <f t="shared" si="15"/>
        <v>422</v>
      </c>
      <c r="B285" s="59" t="s">
        <v>473</v>
      </c>
      <c r="C285" s="60">
        <v>6.5</v>
      </c>
      <c r="D285" s="60">
        <v>8.2</v>
      </c>
      <c r="E285" s="60">
        <v>2.7</v>
      </c>
      <c r="F285" s="61"/>
      <c r="G285" s="61">
        <v>0.25</v>
      </c>
      <c r="H285" s="61">
        <v>4.17</v>
      </c>
      <c r="I285" s="61">
        <v>2.01</v>
      </c>
      <c r="J285" s="61">
        <v>0.03</v>
      </c>
      <c r="K285" s="61"/>
      <c r="L285" s="61"/>
      <c r="M285" s="61"/>
      <c r="N285" s="61">
        <v>0.29</v>
      </c>
      <c r="O285" s="61">
        <v>7.66</v>
      </c>
      <c r="P285" s="61">
        <v>0.13</v>
      </c>
      <c r="Q285" s="61">
        <v>2.43</v>
      </c>
      <c r="R285" s="61">
        <v>0.11</v>
      </c>
      <c r="S285" s="61">
        <v>0.09</v>
      </c>
      <c r="T285" s="61"/>
      <c r="U285" s="61"/>
      <c r="V285" s="61"/>
      <c r="W285" s="61">
        <v>0.03</v>
      </c>
      <c r="X285" s="61"/>
    </row>
    <row r="286" ht="11.25" customHeight="1">
      <c r="A286" s="1">
        <f t="shared" si="15"/>
        <v>423</v>
      </c>
      <c r="B286" s="59" t="s">
        <v>474</v>
      </c>
      <c r="C286" s="60">
        <v>7.0</v>
      </c>
      <c r="D286" s="60">
        <v>8.7</v>
      </c>
      <c r="E286" s="60">
        <v>2.6</v>
      </c>
      <c r="F286" s="61"/>
      <c r="G286" s="61">
        <v>0.27</v>
      </c>
      <c r="H286" s="61">
        <v>4.47</v>
      </c>
      <c r="I286" s="61">
        <v>2.17</v>
      </c>
      <c r="J286" s="61">
        <v>0.03</v>
      </c>
      <c r="K286" s="61"/>
      <c r="L286" s="61"/>
      <c r="M286" s="61"/>
      <c r="N286" s="61">
        <v>0.44</v>
      </c>
      <c r="O286" s="61">
        <v>8.07</v>
      </c>
      <c r="P286" s="61">
        <v>0.13</v>
      </c>
      <c r="Q286" s="61">
        <v>2.35</v>
      </c>
      <c r="R286" s="61">
        <v>0.1</v>
      </c>
      <c r="S286" s="61">
        <v>0.1</v>
      </c>
      <c r="T286" s="61"/>
      <c r="U286" s="61"/>
      <c r="V286" s="61"/>
      <c r="W286" s="61">
        <v>0.03</v>
      </c>
      <c r="X286" s="61"/>
    </row>
    <row r="287" ht="11.25" customHeight="1">
      <c r="A287" s="1">
        <f t="shared" si="15"/>
        <v>424</v>
      </c>
      <c r="B287" s="62" t="s">
        <v>475</v>
      </c>
      <c r="C287" s="72">
        <v>6.12</v>
      </c>
      <c r="D287" s="72">
        <v>8.12</v>
      </c>
      <c r="E287" s="72">
        <v>4.683333333333333</v>
      </c>
      <c r="F287" s="65"/>
      <c r="G287" s="64">
        <v>0.16666666666666666</v>
      </c>
      <c r="H287" s="64">
        <v>4.153333333333333</v>
      </c>
      <c r="I287" s="64">
        <v>1.7433333333333334</v>
      </c>
      <c r="J287" s="65"/>
      <c r="K287" s="65"/>
      <c r="L287" s="65"/>
      <c r="M287" s="65"/>
      <c r="N287" s="64">
        <v>0.5966666666666667</v>
      </c>
      <c r="O287" s="65">
        <v>7.3566666666666665</v>
      </c>
      <c r="P287" s="64">
        <v>0.12333333333333334</v>
      </c>
      <c r="Q287" s="64">
        <v>4.406666666666666</v>
      </c>
      <c r="R287" s="64">
        <v>0.27666666666666667</v>
      </c>
      <c r="S287" s="65"/>
      <c r="T287" s="65"/>
      <c r="U287" s="65"/>
      <c r="V287" s="65"/>
      <c r="W287" s="65"/>
      <c r="X287" s="65"/>
    </row>
    <row r="288" ht="11.25" customHeight="1">
      <c r="A288" s="1">
        <f t="shared" si="15"/>
        <v>425</v>
      </c>
      <c r="B288" s="59" t="s">
        <v>476</v>
      </c>
      <c r="C288" s="60">
        <v>1.6</v>
      </c>
      <c r="D288" s="60">
        <v>1.2</v>
      </c>
      <c r="E288" s="60">
        <v>1.4</v>
      </c>
      <c r="F288" s="61"/>
      <c r="G288" s="61">
        <v>0.03</v>
      </c>
      <c r="H288" s="61">
        <v>1.1</v>
      </c>
      <c r="I288" s="61">
        <v>0.47</v>
      </c>
      <c r="J288" s="61">
        <v>0.02</v>
      </c>
      <c r="K288" s="61" t="s">
        <v>45</v>
      </c>
      <c r="L288" s="61" t="s">
        <v>45</v>
      </c>
      <c r="M288" s="61"/>
      <c r="N288" s="61">
        <v>0.11</v>
      </c>
      <c r="O288" s="61">
        <v>1.6</v>
      </c>
      <c r="P288" s="61">
        <v>0.01</v>
      </c>
      <c r="Q288" s="61">
        <v>1.41</v>
      </c>
      <c r="R288" s="61">
        <v>0.03</v>
      </c>
      <c r="S288" s="61" t="s">
        <v>45</v>
      </c>
      <c r="T288" s="61" t="s">
        <v>45</v>
      </c>
      <c r="U288" s="61"/>
      <c r="V288" s="61"/>
      <c r="W288" s="61">
        <v>0.02</v>
      </c>
      <c r="X288" s="61" t="s">
        <v>45</v>
      </c>
    </row>
    <row r="289" ht="11.25" customHeight="1">
      <c r="A289" s="1">
        <f t="shared" si="15"/>
        <v>426</v>
      </c>
      <c r="B289" s="59" t="s">
        <v>477</v>
      </c>
      <c r="C289" s="60">
        <v>0.4</v>
      </c>
      <c r="D289" s="60">
        <v>0.4</v>
      </c>
      <c r="E289" s="60">
        <v>0.7</v>
      </c>
      <c r="F289" s="61">
        <v>0.01</v>
      </c>
      <c r="G289" s="61">
        <v>0.01</v>
      </c>
      <c r="H289" s="61">
        <v>0.26</v>
      </c>
      <c r="I289" s="61">
        <v>0.14</v>
      </c>
      <c r="J289" s="61" t="s">
        <v>45</v>
      </c>
      <c r="K289" s="61">
        <v>0.01</v>
      </c>
      <c r="L289" s="61"/>
      <c r="M289" s="61"/>
      <c r="N289" s="61">
        <v>0.03</v>
      </c>
      <c r="O289" s="61">
        <v>0.41</v>
      </c>
      <c r="P289" s="61" t="s">
        <v>45</v>
      </c>
      <c r="Q289" s="61">
        <v>0.63</v>
      </c>
      <c r="R289" s="61">
        <v>0.03</v>
      </c>
      <c r="S289" s="61">
        <v>0.06</v>
      </c>
      <c r="T289" s="61"/>
      <c r="U289" s="61"/>
      <c r="V289" s="61"/>
      <c r="W289" s="61"/>
      <c r="X289" s="61"/>
    </row>
    <row r="290" ht="11.25" customHeight="1">
      <c r="A290" s="1">
        <f t="shared" si="15"/>
        <v>427</v>
      </c>
      <c r="B290" s="59" t="s">
        <v>478</v>
      </c>
      <c r="C290" s="60">
        <v>3.5</v>
      </c>
      <c r="D290" s="60">
        <v>3.9</v>
      </c>
      <c r="E290" s="60">
        <v>1.2</v>
      </c>
      <c r="F290" s="61">
        <v>0.01</v>
      </c>
      <c r="G290" s="61">
        <v>0.13</v>
      </c>
      <c r="H290" s="61">
        <v>2.17</v>
      </c>
      <c r="I290" s="61">
        <v>1.12</v>
      </c>
      <c r="J290" s="61">
        <v>0.02</v>
      </c>
      <c r="K290" s="61"/>
      <c r="L290" s="61"/>
      <c r="M290" s="61"/>
      <c r="N290" s="61">
        <v>0.21</v>
      </c>
      <c r="O290" s="61">
        <v>3.37</v>
      </c>
      <c r="P290" s="61">
        <v>0.06</v>
      </c>
      <c r="Q290" s="61">
        <v>1.12</v>
      </c>
      <c r="R290" s="61">
        <v>0.05</v>
      </c>
      <c r="S290" s="61">
        <v>0.05</v>
      </c>
      <c r="T290" s="61"/>
      <c r="U290" s="61"/>
      <c r="V290" s="61"/>
      <c r="W290" s="61"/>
      <c r="X290" s="61"/>
    </row>
    <row r="291" ht="11.25" customHeight="1">
      <c r="A291" s="1">
        <f t="shared" si="15"/>
        <v>428</v>
      </c>
      <c r="B291" s="62" t="s">
        <v>479</v>
      </c>
      <c r="C291" s="63">
        <v>5.974666666666666</v>
      </c>
      <c r="D291" s="63">
        <v>6.581333333333333</v>
      </c>
      <c r="E291" s="63">
        <v>4.563333333333333</v>
      </c>
      <c r="F291" s="64">
        <v>0.05333333333333334</v>
      </c>
      <c r="G291" s="64">
        <v>0.313</v>
      </c>
      <c r="H291" s="64">
        <v>3.583</v>
      </c>
      <c r="I291" s="64">
        <v>1.936</v>
      </c>
      <c r="J291" s="64">
        <v>0.035333333333333335</v>
      </c>
      <c r="K291" s="64">
        <v>0.018</v>
      </c>
      <c r="L291" s="64">
        <v>0.018</v>
      </c>
      <c r="M291" s="65"/>
      <c r="N291" s="64">
        <v>0.248</v>
      </c>
      <c r="O291" s="65">
        <v>6.173666666666667</v>
      </c>
      <c r="P291" s="64">
        <v>0.10633333333333334</v>
      </c>
      <c r="Q291" s="64">
        <v>4.066666666666666</v>
      </c>
      <c r="R291" s="64">
        <v>0.31866666666666665</v>
      </c>
      <c r="S291" s="64">
        <v>0.071</v>
      </c>
      <c r="T291" s="65"/>
      <c r="U291" s="65">
        <v>0.018</v>
      </c>
      <c r="V291" s="65"/>
      <c r="W291" s="64">
        <v>0.15966666666666665</v>
      </c>
      <c r="X291" s="64">
        <v>0.05333333333333334</v>
      </c>
    </row>
    <row r="292" ht="11.25" customHeight="1">
      <c r="A292" s="1">
        <f t="shared" si="15"/>
        <v>429</v>
      </c>
      <c r="B292" s="59" t="s">
        <v>480</v>
      </c>
      <c r="C292" s="60">
        <v>7.5</v>
      </c>
      <c r="D292" s="60">
        <v>7.7</v>
      </c>
      <c r="E292" s="60">
        <v>1.2</v>
      </c>
      <c r="F292" s="61">
        <v>0.02</v>
      </c>
      <c r="G292" s="61">
        <v>0.27</v>
      </c>
      <c r="H292" s="61">
        <v>4.27</v>
      </c>
      <c r="I292" s="61">
        <v>2.82</v>
      </c>
      <c r="J292" s="61">
        <v>0.03</v>
      </c>
      <c r="K292" s="61"/>
      <c r="L292" s="61"/>
      <c r="M292" s="61"/>
      <c r="N292" s="61">
        <v>0.31</v>
      </c>
      <c r="O292" s="61">
        <v>7.14</v>
      </c>
      <c r="P292" s="61">
        <v>0.13</v>
      </c>
      <c r="Q292" s="61">
        <v>1.03</v>
      </c>
      <c r="R292" s="61">
        <v>0.03</v>
      </c>
      <c r="S292" s="61">
        <v>0.03</v>
      </c>
      <c r="T292" s="61"/>
      <c r="U292" s="61"/>
      <c r="V292" s="61"/>
      <c r="W292" s="61">
        <v>0.09</v>
      </c>
      <c r="X292" s="61"/>
    </row>
    <row r="293" ht="11.25" customHeight="1">
      <c r="A293" s="1">
        <f t="shared" si="15"/>
        <v>430</v>
      </c>
      <c r="B293" s="59" t="s">
        <v>481</v>
      </c>
      <c r="C293" s="60">
        <v>11.8</v>
      </c>
      <c r="D293" s="60">
        <v>13.9</v>
      </c>
      <c r="E293" s="60">
        <v>3.1</v>
      </c>
      <c r="F293" s="61"/>
      <c r="G293" s="61">
        <v>0.34</v>
      </c>
      <c r="H293" s="61">
        <v>7.1</v>
      </c>
      <c r="I293" s="61">
        <v>4.16</v>
      </c>
      <c r="J293" s="61">
        <v>0.06</v>
      </c>
      <c r="K293" s="61"/>
      <c r="L293" s="61"/>
      <c r="M293" s="61"/>
      <c r="N293" s="61">
        <v>0.63</v>
      </c>
      <c r="O293" s="61">
        <v>12.9</v>
      </c>
      <c r="P293" s="61">
        <v>0.23</v>
      </c>
      <c r="Q293" s="61">
        <v>2.75</v>
      </c>
      <c r="R293" s="61">
        <v>0.12</v>
      </c>
      <c r="S293" s="61">
        <v>0.09</v>
      </c>
      <c r="T293" s="61"/>
      <c r="U293" s="61"/>
      <c r="V293" s="61"/>
      <c r="W293" s="61">
        <v>0.06</v>
      </c>
      <c r="X293" s="61"/>
    </row>
    <row r="294" ht="11.25" customHeight="1">
      <c r="A294" s="1">
        <f t="shared" si="15"/>
        <v>431</v>
      </c>
      <c r="B294" s="59" t="s">
        <v>482</v>
      </c>
      <c r="C294" s="60">
        <v>7.4</v>
      </c>
      <c r="D294" s="60">
        <v>8.3</v>
      </c>
      <c r="E294" s="60">
        <v>2.3</v>
      </c>
      <c r="F294" s="61">
        <v>0.02</v>
      </c>
      <c r="G294" s="61">
        <v>0.28</v>
      </c>
      <c r="H294" s="61">
        <v>4.59</v>
      </c>
      <c r="I294" s="61">
        <v>2.42</v>
      </c>
      <c r="J294" s="61">
        <v>0.03</v>
      </c>
      <c r="K294" s="61"/>
      <c r="L294" s="61"/>
      <c r="M294" s="61"/>
      <c r="N294" s="61">
        <v>0.45</v>
      </c>
      <c r="O294" s="61">
        <v>7.64</v>
      </c>
      <c r="P294" s="61">
        <v>0.12</v>
      </c>
      <c r="Q294" s="61">
        <v>2.11</v>
      </c>
      <c r="R294" s="61">
        <v>0.09</v>
      </c>
      <c r="S294" s="61">
        <v>0.08</v>
      </c>
      <c r="T294" s="61"/>
      <c r="U294" s="61"/>
      <c r="V294" s="61"/>
      <c r="W294" s="61"/>
      <c r="X294" s="61"/>
    </row>
    <row r="295" ht="11.25" customHeight="1">
      <c r="A295" s="1">
        <f t="shared" si="15"/>
        <v>432</v>
      </c>
      <c r="B295" s="59" t="s">
        <v>483</v>
      </c>
      <c r="C295" s="60">
        <v>2.6</v>
      </c>
      <c r="D295" s="60">
        <v>2.9</v>
      </c>
      <c r="E295" s="60">
        <v>0.7</v>
      </c>
      <c r="F295" s="61"/>
      <c r="G295" s="61">
        <v>0.08</v>
      </c>
      <c r="H295" s="61">
        <v>1.54</v>
      </c>
      <c r="I295" s="61">
        <v>0.97</v>
      </c>
      <c r="J295" s="61">
        <v>0.01</v>
      </c>
      <c r="K295" s="61"/>
      <c r="L295" s="61"/>
      <c r="M295" s="61"/>
      <c r="N295" s="61">
        <v>0.11</v>
      </c>
      <c r="O295" s="61">
        <v>2.63</v>
      </c>
      <c r="P295" s="61">
        <v>0.16</v>
      </c>
      <c r="Q295" s="61">
        <v>0.55</v>
      </c>
      <c r="R295" s="61">
        <v>0.07</v>
      </c>
      <c r="S295" s="61">
        <v>0.02</v>
      </c>
      <c r="T295" s="61"/>
      <c r="U295" s="61"/>
      <c r="V295" s="61"/>
      <c r="W295" s="61">
        <v>0.02</v>
      </c>
      <c r="X295" s="61"/>
    </row>
    <row r="296" ht="11.25" customHeight="1">
      <c r="A296" s="1">
        <f t="shared" si="15"/>
        <v>433</v>
      </c>
      <c r="B296" s="59" t="s">
        <v>484</v>
      </c>
      <c r="C296" s="60">
        <v>3.3</v>
      </c>
      <c r="D296" s="60">
        <v>3.7</v>
      </c>
      <c r="E296" s="60">
        <v>1.0</v>
      </c>
      <c r="F296" s="61">
        <v>0.01</v>
      </c>
      <c r="G296" s="61">
        <v>0.12</v>
      </c>
      <c r="H296" s="61">
        <v>2.08</v>
      </c>
      <c r="I296" s="61">
        <v>1.0</v>
      </c>
      <c r="J296" s="61">
        <v>0.02</v>
      </c>
      <c r="K296" s="61"/>
      <c r="L296" s="61"/>
      <c r="M296" s="61"/>
      <c r="N296" s="61">
        <v>0.22</v>
      </c>
      <c r="O296" s="61">
        <v>3.39</v>
      </c>
      <c r="P296" s="61">
        <v>0.06</v>
      </c>
      <c r="Q296" s="61">
        <v>0.88</v>
      </c>
      <c r="R296" s="61">
        <v>0.04</v>
      </c>
      <c r="S296" s="61">
        <v>0.05</v>
      </c>
      <c r="T296" s="61"/>
      <c r="U296" s="61"/>
      <c r="V296" s="61"/>
      <c r="W296" s="61"/>
      <c r="X296" s="61"/>
    </row>
    <row r="297" ht="11.25" customHeight="1">
      <c r="A297" s="1">
        <f t="shared" si="15"/>
        <v>434</v>
      </c>
      <c r="B297" s="59" t="s">
        <v>485</v>
      </c>
      <c r="C297" s="60">
        <v>7.3</v>
      </c>
      <c r="D297" s="60">
        <v>11.2</v>
      </c>
      <c r="E297" s="60">
        <v>2.8</v>
      </c>
      <c r="F297" s="61">
        <v>0.02</v>
      </c>
      <c r="G297" s="61">
        <v>0.33</v>
      </c>
      <c r="H297" s="61">
        <v>4.99</v>
      </c>
      <c r="I297" s="61">
        <v>1.84</v>
      </c>
      <c r="J297" s="61">
        <v>0.03</v>
      </c>
      <c r="K297" s="61"/>
      <c r="L297" s="61"/>
      <c r="M297" s="61"/>
      <c r="N297" s="61">
        <v>0.9</v>
      </c>
      <c r="O297" s="61">
        <v>10.15</v>
      </c>
      <c r="P297" s="61">
        <v>0.19</v>
      </c>
      <c r="Q297" s="61">
        <v>2.58</v>
      </c>
      <c r="R297" s="61">
        <v>0.11</v>
      </c>
      <c r="S297" s="61">
        <v>0.09</v>
      </c>
      <c r="T297" s="61"/>
      <c r="U297" s="61"/>
      <c r="V297" s="61"/>
      <c r="W297" s="61"/>
      <c r="X297" s="61" t="s">
        <v>54</v>
      </c>
    </row>
    <row r="298" ht="11.25" customHeight="1">
      <c r="A298" s="1">
        <f t="shared" si="15"/>
        <v>435</v>
      </c>
      <c r="B298" s="59" t="s">
        <v>486</v>
      </c>
      <c r="C298" s="60">
        <v>4.8</v>
      </c>
      <c r="D298" s="60">
        <v>6.4</v>
      </c>
      <c r="E298" s="60">
        <v>1.9</v>
      </c>
      <c r="F298" s="61"/>
      <c r="G298" s="61">
        <v>0.15</v>
      </c>
      <c r="H298" s="61">
        <v>2.96</v>
      </c>
      <c r="I298" s="61">
        <v>1.59</v>
      </c>
      <c r="J298" s="61">
        <v>0.03</v>
      </c>
      <c r="K298" s="61"/>
      <c r="L298" s="61"/>
      <c r="M298" s="61"/>
      <c r="N298" s="61">
        <v>0.29</v>
      </c>
      <c r="O298" s="61">
        <v>5.91</v>
      </c>
      <c r="P298" s="61">
        <v>0.11</v>
      </c>
      <c r="Q298" s="61">
        <v>1.66</v>
      </c>
      <c r="R298" s="61">
        <v>0.05</v>
      </c>
      <c r="S298" s="61">
        <v>0.11</v>
      </c>
      <c r="T298" s="61"/>
      <c r="U298" s="61"/>
      <c r="V298" s="61"/>
      <c r="W298" s="61"/>
      <c r="X298" s="61"/>
    </row>
    <row r="299" ht="11.25" customHeight="1">
      <c r="A299" s="1">
        <f t="shared" si="15"/>
        <v>436</v>
      </c>
      <c r="B299" s="59" t="s">
        <v>487</v>
      </c>
      <c r="C299" s="60">
        <v>4.2</v>
      </c>
      <c r="D299" s="60">
        <v>5.0</v>
      </c>
      <c r="E299" s="60">
        <v>1.7</v>
      </c>
      <c r="F299" s="61">
        <v>0.01</v>
      </c>
      <c r="G299" s="61">
        <v>0.16</v>
      </c>
      <c r="H299" s="61">
        <v>2.58</v>
      </c>
      <c r="I299" s="61">
        <v>1.29</v>
      </c>
      <c r="J299" s="61">
        <v>0.02</v>
      </c>
      <c r="K299" s="61">
        <v>0.02</v>
      </c>
      <c r="L299" s="61"/>
      <c r="M299" s="61"/>
      <c r="N299" s="61">
        <v>0.26</v>
      </c>
      <c r="O299" s="61">
        <v>4.64</v>
      </c>
      <c r="P299" s="61">
        <v>0.09</v>
      </c>
      <c r="Q299" s="61">
        <v>1.51</v>
      </c>
      <c r="R299" s="61">
        <v>0.06</v>
      </c>
      <c r="S299" s="61">
        <v>0.08</v>
      </c>
      <c r="T299" s="61"/>
      <c r="U299" s="61"/>
      <c r="V299" s="61"/>
      <c r="W299" s="61"/>
      <c r="X299" s="61"/>
    </row>
    <row r="300" ht="11.25" customHeight="1">
      <c r="A300" s="1">
        <f t="shared" si="15"/>
        <v>437</v>
      </c>
      <c r="B300" s="59" t="s">
        <v>488</v>
      </c>
      <c r="C300" s="60">
        <v>11.6</v>
      </c>
      <c r="D300" s="60">
        <v>16.7</v>
      </c>
      <c r="E300" s="60">
        <v>4.3</v>
      </c>
      <c r="F300" s="61"/>
      <c r="G300" s="61">
        <v>0.37</v>
      </c>
      <c r="H300" s="61">
        <v>7.37</v>
      </c>
      <c r="I300" s="61">
        <v>3.58</v>
      </c>
      <c r="J300" s="61">
        <v>0.07</v>
      </c>
      <c r="K300" s="61"/>
      <c r="L300" s="61"/>
      <c r="M300" s="61"/>
      <c r="N300" s="61">
        <v>0.78</v>
      </c>
      <c r="O300" s="61">
        <v>15.49</v>
      </c>
      <c r="P300" s="61">
        <v>0.3</v>
      </c>
      <c r="Q300" s="61">
        <v>3.85</v>
      </c>
      <c r="R300" s="61">
        <v>0.16</v>
      </c>
      <c r="S300" s="61">
        <v>0.07</v>
      </c>
      <c r="T300" s="61"/>
      <c r="U300" s="61"/>
      <c r="V300" s="61"/>
      <c r="W300" s="61">
        <v>0.07</v>
      </c>
      <c r="X300" s="61"/>
    </row>
    <row r="301" ht="11.25" customHeight="1">
      <c r="A301" s="66">
        <f t="shared" si="15"/>
        <v>438</v>
      </c>
      <c r="B301" s="62" t="s">
        <v>489</v>
      </c>
      <c r="C301" s="63">
        <v>1.9466666666666665</v>
      </c>
      <c r="D301" s="63">
        <v>2.5833333333333335</v>
      </c>
      <c r="E301" s="63">
        <v>0.9966666666666667</v>
      </c>
      <c r="F301" s="65"/>
      <c r="G301" s="65">
        <v>0.06</v>
      </c>
      <c r="H301" s="65">
        <v>1.2233333333333334</v>
      </c>
      <c r="I301" s="65">
        <v>0.63</v>
      </c>
      <c r="J301" s="65">
        <v>0.01</v>
      </c>
      <c r="K301" s="65"/>
      <c r="L301" s="65"/>
      <c r="M301" s="65"/>
      <c r="N301" s="65">
        <v>0.13</v>
      </c>
      <c r="O301" s="65">
        <v>2.3866666666666663</v>
      </c>
      <c r="P301" s="65">
        <v>0.05333333333333334</v>
      </c>
      <c r="Q301" s="65">
        <v>0.8666666666666666</v>
      </c>
      <c r="R301" s="65">
        <v>0.036666666666666674</v>
      </c>
      <c r="S301" s="65">
        <v>0.043333333333333335</v>
      </c>
      <c r="T301" s="65"/>
      <c r="U301" s="65"/>
      <c r="V301" s="65"/>
      <c r="W301" s="65">
        <v>0.01</v>
      </c>
      <c r="X301" s="65"/>
    </row>
    <row r="302" ht="11.25" customHeight="1">
      <c r="A302" s="66">
        <f t="shared" si="15"/>
        <v>439</v>
      </c>
      <c r="B302" s="62" t="s">
        <v>490</v>
      </c>
      <c r="C302" s="63">
        <v>0.8566666666666668</v>
      </c>
      <c r="D302" s="63">
        <v>1.13</v>
      </c>
      <c r="E302" s="63">
        <v>0.46</v>
      </c>
      <c r="F302" s="65"/>
      <c r="G302" s="65">
        <v>0.02666666666666667</v>
      </c>
      <c r="H302" s="65">
        <v>0.5466666666666666</v>
      </c>
      <c r="I302" s="65">
        <v>0.27</v>
      </c>
      <c r="J302" s="65"/>
      <c r="K302" s="65"/>
      <c r="L302" s="65"/>
      <c r="M302" s="65"/>
      <c r="N302" s="65">
        <v>0.06666666666666667</v>
      </c>
      <c r="O302" s="65">
        <v>1.0433333333333332</v>
      </c>
      <c r="P302" s="65">
        <v>0.016666666666666666</v>
      </c>
      <c r="Q302" s="65">
        <v>0.38333333333333336</v>
      </c>
      <c r="R302" s="65">
        <v>0.013333333333333334</v>
      </c>
      <c r="S302" s="65">
        <v>0.04</v>
      </c>
      <c r="T302" s="65"/>
      <c r="U302" s="65"/>
      <c r="V302" s="65"/>
      <c r="W302" s="65"/>
      <c r="X302" s="65"/>
    </row>
    <row r="303" ht="11.25" customHeight="1">
      <c r="A303" s="66">
        <f t="shared" si="15"/>
        <v>440</v>
      </c>
      <c r="B303" s="62" t="s">
        <v>491</v>
      </c>
      <c r="C303" s="63">
        <v>1.232</v>
      </c>
      <c r="D303" s="63">
        <v>0.9470000000000001</v>
      </c>
      <c r="E303" s="63">
        <v>0.27399999999999997</v>
      </c>
      <c r="F303" s="65"/>
      <c r="G303" s="64">
        <v>0.07666666666666666</v>
      </c>
      <c r="H303" s="64">
        <v>0.6806666666666666</v>
      </c>
      <c r="I303" s="64">
        <v>0.43333333333333335</v>
      </c>
      <c r="J303" s="65"/>
      <c r="K303" s="65"/>
      <c r="L303" s="65"/>
      <c r="M303" s="65"/>
      <c r="N303" s="64">
        <v>0.06333333333333334</v>
      </c>
      <c r="O303" s="65">
        <v>0.8736666666666667</v>
      </c>
      <c r="P303" s="65"/>
      <c r="Q303" s="64">
        <v>0.25066666666666665</v>
      </c>
      <c r="R303" s="64">
        <v>0.023333333333333334</v>
      </c>
      <c r="S303" s="65"/>
      <c r="T303" s="65"/>
      <c r="U303" s="65" t="s">
        <v>45</v>
      </c>
      <c r="V303" s="65"/>
      <c r="W303" s="64">
        <v>0.06066666666666667</v>
      </c>
      <c r="X303" s="65"/>
    </row>
    <row r="304" ht="11.25" customHeight="1">
      <c r="A304" s="66">
        <f t="shared" si="15"/>
        <v>441</v>
      </c>
      <c r="B304" s="59" t="s">
        <v>492</v>
      </c>
      <c r="C304" s="60">
        <v>0.6499999999999999</v>
      </c>
      <c r="D304" s="60">
        <v>0.6966666666666668</v>
      </c>
      <c r="E304" s="60">
        <v>0.28</v>
      </c>
      <c r="F304" s="61"/>
      <c r="G304" s="68">
        <v>0.03</v>
      </c>
      <c r="H304" s="68">
        <v>0.35</v>
      </c>
      <c r="I304" s="68">
        <v>0.24</v>
      </c>
      <c r="J304" s="61"/>
      <c r="K304" s="61"/>
      <c r="L304" s="61"/>
      <c r="M304" s="61"/>
      <c r="N304" s="68">
        <v>0.056666666666666664</v>
      </c>
      <c r="O304" s="65">
        <v>0.6333333333333334</v>
      </c>
      <c r="P304" s="68">
        <v>0.006666666666666667</v>
      </c>
      <c r="Q304" s="68">
        <v>0.21</v>
      </c>
      <c r="R304" s="68">
        <v>0.03</v>
      </c>
      <c r="S304" s="68">
        <v>0.02</v>
      </c>
      <c r="T304" s="68">
        <v>0.01</v>
      </c>
      <c r="U304" s="65">
        <v>0.01</v>
      </c>
      <c r="V304" s="61"/>
      <c r="W304" s="68">
        <v>0.03333333333333333</v>
      </c>
      <c r="X304" s="61"/>
    </row>
    <row r="305" ht="11.25" customHeight="1">
      <c r="A305" s="66">
        <f t="shared" si="15"/>
        <v>442</v>
      </c>
      <c r="B305" s="62" t="s">
        <v>493</v>
      </c>
      <c r="C305" s="63">
        <v>4.577333333333334</v>
      </c>
      <c r="D305" s="63">
        <v>5.025</v>
      </c>
      <c r="E305" s="63">
        <v>4.998666666666666</v>
      </c>
      <c r="F305" s="65"/>
      <c r="G305" s="64">
        <v>0.16133333333333333</v>
      </c>
      <c r="H305" s="64">
        <v>2.502333333333333</v>
      </c>
      <c r="I305" s="64">
        <v>1.6766666666666665</v>
      </c>
      <c r="J305" s="64">
        <v>0.04033333333333333</v>
      </c>
      <c r="K305" s="64">
        <v>0.04533333333333334</v>
      </c>
      <c r="L305" s="64">
        <v>0.030333333333333334</v>
      </c>
      <c r="M305" s="64">
        <v>0.025333333333333333</v>
      </c>
      <c r="N305" s="64">
        <v>0.16633333333333333</v>
      </c>
      <c r="O305" s="65">
        <v>4.7476666666666665</v>
      </c>
      <c r="P305" s="64">
        <v>0.04533333333333334</v>
      </c>
      <c r="Q305" s="64">
        <v>4.5456666666666665</v>
      </c>
      <c r="R305" s="64">
        <v>0.4076666666666666</v>
      </c>
      <c r="S305" s="64">
        <v>0.030333333333333334</v>
      </c>
      <c r="T305" s="65"/>
      <c r="U305" s="65"/>
      <c r="V305" s="65"/>
      <c r="W305" s="64">
        <v>0.18133333333333335</v>
      </c>
      <c r="X305" s="64">
        <v>0.07533333333333332</v>
      </c>
    </row>
    <row r="306" ht="11.25" customHeight="1">
      <c r="A306" s="66">
        <f t="shared" si="15"/>
        <v>443</v>
      </c>
      <c r="B306" s="62" t="s">
        <v>494</v>
      </c>
      <c r="C306" s="72">
        <v>9.573333333333334</v>
      </c>
      <c r="D306" s="72">
        <v>12.076666666666668</v>
      </c>
      <c r="E306" s="72">
        <v>4.666666666666667</v>
      </c>
      <c r="F306" s="65"/>
      <c r="G306" s="64">
        <v>0.33666666666666667</v>
      </c>
      <c r="H306" s="64">
        <v>5.78</v>
      </c>
      <c r="I306" s="64">
        <v>3.0933333333333337</v>
      </c>
      <c r="J306" s="64">
        <v>0.05333333333333334</v>
      </c>
      <c r="K306" s="65"/>
      <c r="L306" s="65"/>
      <c r="M306" s="65"/>
      <c r="N306" s="64">
        <v>0.5466666666666667</v>
      </c>
      <c r="O306" s="65">
        <v>11.206666666666667</v>
      </c>
      <c r="P306" s="64">
        <v>0.22666666666666666</v>
      </c>
      <c r="Q306" s="64">
        <v>4.226666666666667</v>
      </c>
      <c r="R306" s="64">
        <v>0.19</v>
      </c>
      <c r="S306" s="64">
        <v>0.03</v>
      </c>
      <c r="T306" s="65"/>
      <c r="U306" s="65"/>
      <c r="V306" s="65"/>
      <c r="W306" s="64">
        <v>0.10333333333333333</v>
      </c>
      <c r="X306" s="65"/>
    </row>
    <row r="307" ht="11.25" customHeight="1">
      <c r="A307" s="66">
        <f t="shared" si="15"/>
        <v>444</v>
      </c>
      <c r="B307" s="59" t="s">
        <v>495</v>
      </c>
      <c r="C307" s="60">
        <v>17.7</v>
      </c>
      <c r="D307" s="60">
        <v>20.1</v>
      </c>
      <c r="E307" s="60">
        <v>10.1</v>
      </c>
      <c r="F307" s="61">
        <v>0.06</v>
      </c>
      <c r="G307" s="61">
        <v>0.75</v>
      </c>
      <c r="H307" s="61">
        <v>11.42</v>
      </c>
      <c r="I307" s="61">
        <v>5.21</v>
      </c>
      <c r="J307" s="61">
        <v>0.09</v>
      </c>
      <c r="K307" s="61"/>
      <c r="L307" s="61"/>
      <c r="M307" s="61"/>
      <c r="N307" s="61">
        <v>0.98</v>
      </c>
      <c r="O307" s="61">
        <v>18.82</v>
      </c>
      <c r="P307" s="61">
        <v>0.28</v>
      </c>
      <c r="Q307" s="61">
        <v>9.32</v>
      </c>
      <c r="R307" s="61">
        <v>0.68</v>
      </c>
      <c r="S307" s="61">
        <v>0.15</v>
      </c>
      <c r="T307" s="61"/>
      <c r="U307" s="61"/>
      <c r="V307" s="61"/>
      <c r="W307" s="61">
        <v>0.21</v>
      </c>
      <c r="X307" s="61"/>
    </row>
    <row r="308" ht="11.25" customHeight="1">
      <c r="A308" s="66">
        <f t="shared" si="15"/>
        <v>445</v>
      </c>
      <c r="B308" s="59" t="s">
        <v>496</v>
      </c>
      <c r="C308" s="60">
        <v>20.0</v>
      </c>
      <c r="D308" s="60">
        <v>26.2</v>
      </c>
      <c r="E308" s="60">
        <v>14.6</v>
      </c>
      <c r="F308" s="61"/>
      <c r="G308" s="61">
        <v>0.64</v>
      </c>
      <c r="H308" s="61">
        <v>12.89</v>
      </c>
      <c r="I308" s="61">
        <v>6.17</v>
      </c>
      <c r="J308" s="61">
        <v>0.12</v>
      </c>
      <c r="K308" s="61">
        <v>0.07</v>
      </c>
      <c r="L308" s="61"/>
      <c r="M308" s="61"/>
      <c r="N308" s="61">
        <v>1.02</v>
      </c>
      <c r="O308" s="61">
        <v>24.55</v>
      </c>
      <c r="P308" s="61">
        <v>0.45</v>
      </c>
      <c r="Q308" s="61">
        <v>12.93</v>
      </c>
      <c r="R308" s="61">
        <v>0.86</v>
      </c>
      <c r="S308" s="61"/>
      <c r="T308" s="61"/>
      <c r="U308" s="61">
        <v>0.06</v>
      </c>
      <c r="V308" s="61"/>
      <c r="W308" s="61">
        <v>0.33</v>
      </c>
      <c r="X308" s="61">
        <v>0.25</v>
      </c>
    </row>
    <row r="309" ht="11.25" customHeight="1">
      <c r="A309" s="1">
        <f t="shared" si="15"/>
        <v>446</v>
      </c>
      <c r="B309" s="59" t="s">
        <v>498</v>
      </c>
      <c r="C309" s="60">
        <v>1.1</v>
      </c>
      <c r="D309" s="60">
        <v>0.6</v>
      </c>
      <c r="E309" s="60" t="s">
        <v>45</v>
      </c>
      <c r="F309" s="61">
        <v>0.05</v>
      </c>
      <c r="G309" s="61">
        <v>0.19</v>
      </c>
      <c r="H309" s="61">
        <v>0.54</v>
      </c>
      <c r="I309" s="61">
        <v>0.25</v>
      </c>
      <c r="J309" s="61" t="s">
        <v>45</v>
      </c>
      <c r="K309" s="61" t="s">
        <v>45</v>
      </c>
      <c r="L309" s="61"/>
      <c r="M309" s="61">
        <v>0.01</v>
      </c>
      <c r="N309" s="61">
        <v>0.02</v>
      </c>
      <c r="O309" s="61">
        <v>0.53</v>
      </c>
      <c r="P309" s="61">
        <v>0.01</v>
      </c>
      <c r="Q309" s="61">
        <v>0.03</v>
      </c>
      <c r="R309" s="61">
        <v>0.02</v>
      </c>
      <c r="S309" s="61" t="s">
        <v>45</v>
      </c>
      <c r="T309" s="61"/>
      <c r="U309" s="61"/>
      <c r="V309" s="61"/>
      <c r="W309" s="61">
        <v>0.06</v>
      </c>
      <c r="X309" s="61" t="s">
        <v>45</v>
      </c>
    </row>
    <row r="310" ht="11.25" customHeight="1">
      <c r="A310" s="66">
        <f t="shared" si="15"/>
        <v>447</v>
      </c>
      <c r="B310" s="70" t="s">
        <v>499</v>
      </c>
      <c r="C310" s="72">
        <v>11.82</v>
      </c>
      <c r="D310" s="72">
        <v>5.1</v>
      </c>
      <c r="E310" s="72">
        <v>0.45</v>
      </c>
      <c r="F310" s="64">
        <v>0.49</v>
      </c>
      <c r="G310" s="64">
        <v>1.91</v>
      </c>
      <c r="H310" s="64">
        <v>5.58</v>
      </c>
      <c r="I310" s="64">
        <v>2.3833333333333333</v>
      </c>
      <c r="J310" s="64">
        <v>0.04</v>
      </c>
      <c r="K310" s="65"/>
      <c r="L310" s="65"/>
      <c r="M310" s="64">
        <v>0.18333333333333335</v>
      </c>
      <c r="N310" s="64">
        <v>0.3633333333333333</v>
      </c>
      <c r="O310" s="65">
        <v>4.503333333333334</v>
      </c>
      <c r="P310" s="65"/>
      <c r="Q310" s="64">
        <v>0.32666666666666666</v>
      </c>
      <c r="R310" s="64">
        <v>0.07</v>
      </c>
      <c r="S310" s="65"/>
      <c r="T310" s="65"/>
      <c r="U310" s="65"/>
      <c r="V310" s="65"/>
      <c r="W310" s="64">
        <v>0.63</v>
      </c>
      <c r="X310" s="65"/>
    </row>
    <row r="311" ht="11.25" customHeight="1">
      <c r="A311" s="66">
        <f t="shared" si="15"/>
        <v>448</v>
      </c>
      <c r="B311" s="59" t="s">
        <v>500</v>
      </c>
      <c r="C311" s="60">
        <v>1.8</v>
      </c>
      <c r="D311" s="60">
        <v>0.9</v>
      </c>
      <c r="E311" s="60">
        <v>0.1</v>
      </c>
      <c r="F311" s="61">
        <v>0.07</v>
      </c>
      <c r="G311" s="61">
        <v>0.3</v>
      </c>
      <c r="H311" s="61">
        <v>0.91</v>
      </c>
      <c r="I311" s="61">
        <v>0.4</v>
      </c>
      <c r="J311" s="61">
        <v>0.01</v>
      </c>
      <c r="K311" s="61" t="s">
        <v>45</v>
      </c>
      <c r="L311" s="61" t="s">
        <v>45</v>
      </c>
      <c r="M311" s="61">
        <v>0.02</v>
      </c>
      <c r="N311" s="61">
        <v>0.04</v>
      </c>
      <c r="O311" s="61">
        <v>0.83</v>
      </c>
      <c r="P311" s="61">
        <v>0.01</v>
      </c>
      <c r="Q311" s="61">
        <v>0.06</v>
      </c>
      <c r="R311" s="61">
        <v>0.03</v>
      </c>
      <c r="S311" s="61" t="s">
        <v>45</v>
      </c>
      <c r="T311" s="61"/>
      <c r="U311" s="61" t="s">
        <v>45</v>
      </c>
      <c r="V311" s="61" t="s">
        <v>45</v>
      </c>
      <c r="W311" s="61"/>
      <c r="X311" s="61"/>
    </row>
    <row r="312" ht="11.25" customHeight="1">
      <c r="A312" s="66">
        <f t="shared" si="15"/>
        <v>449</v>
      </c>
      <c r="B312" s="59" t="s">
        <v>501</v>
      </c>
      <c r="C312" s="60">
        <v>0.2</v>
      </c>
      <c r="D312" s="60">
        <v>0.1</v>
      </c>
      <c r="E312" s="60" t="s">
        <v>54</v>
      </c>
      <c r="F312" s="61">
        <v>0.01</v>
      </c>
      <c r="G312" s="61">
        <v>0.03</v>
      </c>
      <c r="H312" s="61">
        <v>0.1</v>
      </c>
      <c r="I312" s="61">
        <v>0.05</v>
      </c>
      <c r="J312" s="61"/>
      <c r="K312" s="61"/>
      <c r="L312" s="61"/>
      <c r="M312" s="61"/>
      <c r="N312" s="61" t="s">
        <v>54</v>
      </c>
      <c r="O312" s="61">
        <v>0.09</v>
      </c>
      <c r="P312" s="61" t="s">
        <v>54</v>
      </c>
      <c r="Q312" s="61" t="s">
        <v>45</v>
      </c>
      <c r="R312" s="61"/>
      <c r="S312" s="61"/>
      <c r="T312" s="61"/>
      <c r="U312" s="61"/>
      <c r="V312" s="61"/>
      <c r="W312" s="61">
        <v>0.01</v>
      </c>
      <c r="X312" s="61"/>
    </row>
    <row r="313" ht="11.25" customHeight="1">
      <c r="A313" s="66">
        <v>451.0</v>
      </c>
      <c r="B313" s="59" t="s">
        <v>503</v>
      </c>
      <c r="C313" s="60">
        <v>1.4</v>
      </c>
      <c r="D313" s="60">
        <v>0.7</v>
      </c>
      <c r="E313" s="60">
        <v>0.1</v>
      </c>
      <c r="F313" s="61">
        <v>0.07</v>
      </c>
      <c r="G313" s="61">
        <v>0.26</v>
      </c>
      <c r="H313" s="61">
        <v>0.7</v>
      </c>
      <c r="I313" s="61">
        <v>0.29</v>
      </c>
      <c r="J313" s="61" t="s">
        <v>45</v>
      </c>
      <c r="K313" s="61"/>
      <c r="L313" s="61"/>
      <c r="M313" s="61">
        <v>0.01</v>
      </c>
      <c r="N313" s="61">
        <v>0.03</v>
      </c>
      <c r="O313" s="61">
        <v>0.62</v>
      </c>
      <c r="P313" s="61" t="s">
        <v>45</v>
      </c>
      <c r="Q313" s="61">
        <v>0.05</v>
      </c>
      <c r="R313" s="61">
        <v>0.02</v>
      </c>
      <c r="S313" s="61" t="s">
        <v>45</v>
      </c>
      <c r="T313" s="61"/>
      <c r="U313" s="61" t="s">
        <v>45</v>
      </c>
      <c r="V313" s="61" t="s">
        <v>45</v>
      </c>
      <c r="W313" s="61"/>
      <c r="X313" s="61"/>
    </row>
    <row r="314" ht="11.25" customHeight="1">
      <c r="A314" s="66">
        <f t="shared" ref="A314:A318" si="16">A313+1</f>
        <v>452</v>
      </c>
      <c r="B314" s="59" t="s">
        <v>504</v>
      </c>
      <c r="C314" s="60">
        <v>1.4</v>
      </c>
      <c r="D314" s="60">
        <v>0.6</v>
      </c>
      <c r="E314" s="60">
        <v>0.1</v>
      </c>
      <c r="F314" s="61">
        <v>0.06</v>
      </c>
      <c r="G314" s="61">
        <v>0.25</v>
      </c>
      <c r="H314" s="61">
        <v>0.7</v>
      </c>
      <c r="I314" s="61">
        <v>0.29</v>
      </c>
      <c r="J314" s="61" t="s">
        <v>45</v>
      </c>
      <c r="K314" s="61" t="s">
        <v>45</v>
      </c>
      <c r="L314" s="61"/>
      <c r="M314" s="61">
        <v>0.01</v>
      </c>
      <c r="N314" s="61">
        <v>0.03</v>
      </c>
      <c r="O314" s="61">
        <v>0.59</v>
      </c>
      <c r="P314" s="61" t="s">
        <v>45</v>
      </c>
      <c r="Q314" s="61">
        <v>0.04</v>
      </c>
      <c r="R314" s="61">
        <v>0.02</v>
      </c>
      <c r="S314" s="61" t="s">
        <v>45</v>
      </c>
      <c r="T314" s="61"/>
      <c r="U314" s="61"/>
      <c r="V314" s="61"/>
      <c r="W314" s="61">
        <v>0.06</v>
      </c>
      <c r="X314" s="61" t="s">
        <v>45</v>
      </c>
    </row>
    <row r="315" ht="11.25" customHeight="1">
      <c r="A315" s="66">
        <f t="shared" si="16"/>
        <v>453</v>
      </c>
      <c r="B315" s="59" t="s">
        <v>505</v>
      </c>
      <c r="C315" s="60">
        <v>4.2</v>
      </c>
      <c r="D315" s="60">
        <v>1.7</v>
      </c>
      <c r="E315" s="60">
        <v>0.2</v>
      </c>
      <c r="F315" s="61">
        <v>0.17</v>
      </c>
      <c r="G315" s="61">
        <v>0.73</v>
      </c>
      <c r="H315" s="61">
        <v>2.1</v>
      </c>
      <c r="I315" s="61">
        <v>0.82</v>
      </c>
      <c r="J315" s="61">
        <v>0.01</v>
      </c>
      <c r="K315" s="61"/>
      <c r="L315" s="61"/>
      <c r="M315" s="61"/>
      <c r="N315" s="61">
        <v>0.14</v>
      </c>
      <c r="O315" s="61">
        <v>1.47</v>
      </c>
      <c r="P315" s="61">
        <v>0.02</v>
      </c>
      <c r="Q315" s="61">
        <v>0.1</v>
      </c>
      <c r="R315" s="61">
        <v>0.04</v>
      </c>
      <c r="S315" s="61"/>
      <c r="T315" s="61"/>
      <c r="U315" s="61"/>
      <c r="V315" s="61"/>
      <c r="W315" s="61">
        <v>0.2</v>
      </c>
      <c r="X315" s="61">
        <v>0.03</v>
      </c>
    </row>
    <row r="316" ht="11.25" customHeight="1">
      <c r="A316" s="66">
        <f t="shared" si="16"/>
        <v>454</v>
      </c>
      <c r="B316" s="59" t="s">
        <v>506</v>
      </c>
      <c r="C316" s="60">
        <v>2.4</v>
      </c>
      <c r="D316" s="60">
        <v>0.8</v>
      </c>
      <c r="E316" s="60">
        <v>0.1</v>
      </c>
      <c r="F316" s="61">
        <v>0.1</v>
      </c>
      <c r="G316" s="61">
        <v>0.29</v>
      </c>
      <c r="H316" s="61">
        <v>1.0</v>
      </c>
      <c r="I316" s="61">
        <v>0.6</v>
      </c>
      <c r="J316" s="61">
        <v>0.01</v>
      </c>
      <c r="K316" s="61" t="s">
        <v>45</v>
      </c>
      <c r="L316" s="61"/>
      <c r="M316" s="61"/>
      <c r="N316" s="61">
        <v>0.03</v>
      </c>
      <c r="O316" s="61">
        <v>0.79</v>
      </c>
      <c r="P316" s="61" t="s">
        <v>54</v>
      </c>
      <c r="Q316" s="61">
        <v>0.11</v>
      </c>
      <c r="R316" s="61">
        <v>0.01</v>
      </c>
      <c r="S316" s="61">
        <v>0.01</v>
      </c>
      <c r="T316" s="61"/>
      <c r="U316" s="61"/>
      <c r="V316" s="61"/>
      <c r="W316" s="61">
        <v>0.1</v>
      </c>
      <c r="X316" s="61">
        <v>0.02</v>
      </c>
    </row>
    <row r="317" ht="11.25" customHeight="1">
      <c r="A317" s="66">
        <f t="shared" si="16"/>
        <v>455</v>
      </c>
      <c r="B317" s="59" t="s">
        <v>507</v>
      </c>
      <c r="C317" s="60">
        <v>1.1</v>
      </c>
      <c r="D317" s="60">
        <v>0.6</v>
      </c>
      <c r="E317" s="60">
        <v>0.1</v>
      </c>
      <c r="F317" s="61">
        <v>0.03</v>
      </c>
      <c r="G317" s="61">
        <v>0.14</v>
      </c>
      <c r="H317" s="61">
        <v>0.53</v>
      </c>
      <c r="I317" s="61">
        <v>0.29</v>
      </c>
      <c r="J317" s="61">
        <v>0.01</v>
      </c>
      <c r="K317" s="61" t="s">
        <v>45</v>
      </c>
      <c r="L317" s="61" t="s">
        <v>45</v>
      </c>
      <c r="M317" s="61">
        <v>0.01</v>
      </c>
      <c r="N317" s="61">
        <v>0.03</v>
      </c>
      <c r="O317" s="61">
        <v>0.56</v>
      </c>
      <c r="P317" s="61" t="s">
        <v>45</v>
      </c>
      <c r="Q317" s="61">
        <v>0.11</v>
      </c>
      <c r="R317" s="61">
        <v>0.01</v>
      </c>
      <c r="S317" s="61" t="s">
        <v>45</v>
      </c>
      <c r="T317" s="61"/>
      <c r="U317" s="61"/>
      <c r="V317" s="61"/>
      <c r="W317" s="61">
        <v>0.19</v>
      </c>
      <c r="X317" s="61">
        <v>0.03</v>
      </c>
    </row>
    <row r="318" ht="11.25" customHeight="1">
      <c r="A318" s="66">
        <f t="shared" si="16"/>
        <v>456</v>
      </c>
      <c r="B318" s="59" t="s">
        <v>508</v>
      </c>
      <c r="C318" s="60">
        <v>0.6</v>
      </c>
      <c r="D318" s="60">
        <v>0.2</v>
      </c>
      <c r="E318" s="60" t="s">
        <v>45</v>
      </c>
      <c r="F318" s="61">
        <v>0.02</v>
      </c>
      <c r="G318" s="61">
        <v>0.09</v>
      </c>
      <c r="H318" s="61">
        <v>0.29</v>
      </c>
      <c r="I318" s="61">
        <v>0.12</v>
      </c>
      <c r="J318" s="61" t="s">
        <v>45</v>
      </c>
      <c r="K318" s="61">
        <v>0.01</v>
      </c>
      <c r="L318" s="61" t="s">
        <v>45</v>
      </c>
      <c r="M318" s="61">
        <v>0.01</v>
      </c>
      <c r="N318" s="61">
        <v>0.02</v>
      </c>
      <c r="O318" s="61">
        <v>0.2</v>
      </c>
      <c r="P318" s="61"/>
      <c r="Q318" s="61">
        <v>0.03</v>
      </c>
      <c r="R318" s="61" t="s">
        <v>45</v>
      </c>
      <c r="S318" s="61" t="s">
        <v>45</v>
      </c>
      <c r="T318" s="61"/>
      <c r="U318" s="61"/>
      <c r="V318" s="61"/>
      <c r="W318" s="61">
        <v>0.02</v>
      </c>
      <c r="X318" s="61" t="s">
        <v>45</v>
      </c>
    </row>
    <row r="319" ht="11.25" customHeight="1">
      <c r="A319" s="66">
        <v>458.0</v>
      </c>
      <c r="B319" s="59" t="s">
        <v>510</v>
      </c>
      <c r="C319" s="60">
        <v>1.4</v>
      </c>
      <c r="D319" s="60">
        <v>0.7</v>
      </c>
      <c r="E319" s="60">
        <v>0.1</v>
      </c>
      <c r="F319" s="61">
        <v>0.06</v>
      </c>
      <c r="G319" s="61">
        <v>0.25</v>
      </c>
      <c r="H319" s="61">
        <v>0.71</v>
      </c>
      <c r="I319" s="61">
        <v>0.29</v>
      </c>
      <c r="J319" s="61"/>
      <c r="K319" s="61"/>
      <c r="L319" s="61" t="s">
        <v>54</v>
      </c>
      <c r="M319" s="61">
        <v>0.01</v>
      </c>
      <c r="N319" s="61">
        <v>0.03</v>
      </c>
      <c r="O319" s="61">
        <v>0.65</v>
      </c>
      <c r="P319" s="61"/>
      <c r="Q319" s="61">
        <v>0.04</v>
      </c>
      <c r="R319" s="61">
        <v>0.02</v>
      </c>
      <c r="S319" s="61"/>
      <c r="T319" s="61"/>
      <c r="U319" s="61" t="s">
        <v>45</v>
      </c>
      <c r="V319" s="61" t="s">
        <v>45</v>
      </c>
      <c r="W319" s="61"/>
      <c r="X319" s="61"/>
    </row>
    <row r="320" ht="11.25" customHeight="1">
      <c r="A320" s="66">
        <f>A319+1</f>
        <v>459</v>
      </c>
      <c r="B320" s="59" t="s">
        <v>511</v>
      </c>
      <c r="C320" s="67">
        <v>16.3</v>
      </c>
      <c r="D320" s="67">
        <v>7.1</v>
      </c>
      <c r="E320" s="67">
        <v>0.5</v>
      </c>
      <c r="F320" s="61">
        <v>0.58</v>
      </c>
      <c r="G320" s="61">
        <v>2.62</v>
      </c>
      <c r="H320" s="61">
        <v>8.11</v>
      </c>
      <c r="I320" s="61">
        <v>3.48</v>
      </c>
      <c r="J320" s="61">
        <v>0.05</v>
      </c>
      <c r="K320" s="61"/>
      <c r="L320" s="61">
        <v>0.03</v>
      </c>
      <c r="M320" s="61">
        <v>0.15</v>
      </c>
      <c r="N320" s="61">
        <v>0.56</v>
      </c>
      <c r="O320" s="61">
        <v>6.25</v>
      </c>
      <c r="P320" s="61">
        <v>0.05</v>
      </c>
      <c r="Q320" s="61">
        <v>0.41</v>
      </c>
      <c r="R320" s="61">
        <v>0.1</v>
      </c>
      <c r="S320" s="61"/>
      <c r="T320" s="61"/>
      <c r="U320" s="61"/>
      <c r="V320" s="61"/>
      <c r="W320" s="61">
        <v>0.84</v>
      </c>
      <c r="X320" s="61">
        <v>0.1</v>
      </c>
    </row>
    <row r="321" ht="11.25" customHeight="1">
      <c r="A321" s="66">
        <v>461.0</v>
      </c>
      <c r="B321" s="59" t="s">
        <v>513</v>
      </c>
      <c r="C321" s="60">
        <v>11.4</v>
      </c>
      <c r="D321" s="60">
        <v>5.8</v>
      </c>
      <c r="E321" s="60">
        <v>0.4</v>
      </c>
      <c r="F321" s="61">
        <v>0.41</v>
      </c>
      <c r="G321" s="61">
        <v>1.73</v>
      </c>
      <c r="H321" s="61">
        <v>5.78</v>
      </c>
      <c r="I321" s="61">
        <v>2.53</v>
      </c>
      <c r="J321" s="61">
        <v>0.04</v>
      </c>
      <c r="K321" s="61">
        <v>0.02</v>
      </c>
      <c r="L321" s="61">
        <v>0.02</v>
      </c>
      <c r="M321" s="61">
        <v>0.16</v>
      </c>
      <c r="N321" s="61">
        <v>0.39</v>
      </c>
      <c r="O321" s="61">
        <v>5.14</v>
      </c>
      <c r="P321" s="61">
        <v>0.04</v>
      </c>
      <c r="Q321" s="61">
        <v>0.28</v>
      </c>
      <c r="R321" s="61">
        <v>0.06</v>
      </c>
      <c r="S321" s="61">
        <v>0.02</v>
      </c>
      <c r="T321" s="61"/>
      <c r="U321" s="61"/>
      <c r="V321" s="61"/>
      <c r="W321" s="61">
        <v>0.54</v>
      </c>
      <c r="X321" s="61">
        <v>0.12</v>
      </c>
    </row>
    <row r="322" ht="11.25" customHeight="1">
      <c r="A322" s="66">
        <f t="shared" ref="A322:A329" si="17">A321+1</f>
        <v>462</v>
      </c>
      <c r="B322" s="70" t="s">
        <v>514</v>
      </c>
      <c r="C322" s="63">
        <v>13.226666666666667</v>
      </c>
      <c r="D322" s="63">
        <v>5.586666666666666</v>
      </c>
      <c r="E322" s="63">
        <v>0.33666666666666667</v>
      </c>
      <c r="F322" s="65">
        <v>0.5533333333333333</v>
      </c>
      <c r="G322" s="65">
        <v>2.1266666666666665</v>
      </c>
      <c r="H322" s="64">
        <v>6.15</v>
      </c>
      <c r="I322" s="64">
        <v>2.586666666666667</v>
      </c>
      <c r="J322" s="64">
        <v>0.05</v>
      </c>
      <c r="K322" s="65"/>
      <c r="L322" s="65"/>
      <c r="M322" s="65">
        <v>0.23</v>
      </c>
      <c r="N322" s="64">
        <v>0.4566666666666666</v>
      </c>
      <c r="O322" s="65">
        <v>4.82</v>
      </c>
      <c r="P322" s="64"/>
      <c r="Q322" s="64">
        <v>0.23666666666666666</v>
      </c>
      <c r="R322" s="64">
        <v>0.1</v>
      </c>
      <c r="S322" s="65"/>
      <c r="T322" s="65"/>
      <c r="U322" s="65"/>
      <c r="V322" s="65"/>
      <c r="W322" s="65">
        <v>0.9866666666666667</v>
      </c>
      <c r="X322" s="65"/>
    </row>
    <row r="323" ht="11.25" customHeight="1">
      <c r="A323" s="66">
        <f t="shared" si="17"/>
        <v>463</v>
      </c>
      <c r="B323" s="62" t="s">
        <v>515</v>
      </c>
      <c r="C323" s="72">
        <v>14.233333333333334</v>
      </c>
      <c r="D323" s="72">
        <v>5.95</v>
      </c>
      <c r="E323" s="72">
        <v>0.49666666666666665</v>
      </c>
      <c r="F323" s="64">
        <v>0.6133333333333333</v>
      </c>
      <c r="G323" s="64">
        <v>2.3733333333333335</v>
      </c>
      <c r="H323" s="64">
        <v>6.656666666666666</v>
      </c>
      <c r="I323" s="64">
        <v>3.02</v>
      </c>
      <c r="J323" s="65"/>
      <c r="K323" s="65"/>
      <c r="L323" s="65"/>
      <c r="M323" s="64">
        <v>0.22</v>
      </c>
      <c r="N323" s="64">
        <v>0.43333333333333335</v>
      </c>
      <c r="O323" s="65">
        <v>5.223333333333334</v>
      </c>
      <c r="P323" s="65"/>
      <c r="Q323" s="64">
        <v>0.30666666666666664</v>
      </c>
      <c r="R323" s="64">
        <v>0.077</v>
      </c>
      <c r="S323" s="65"/>
      <c r="T323" s="65"/>
      <c r="U323" s="65"/>
      <c r="V323" s="65"/>
      <c r="W323" s="64">
        <v>0.8566666666666666</v>
      </c>
      <c r="X323" s="65"/>
    </row>
    <row r="324" ht="11.25" customHeight="1">
      <c r="A324" s="66">
        <f t="shared" si="17"/>
        <v>464</v>
      </c>
      <c r="B324" s="59" t="s">
        <v>516</v>
      </c>
      <c r="C324" s="60">
        <v>19.7</v>
      </c>
      <c r="D324" s="60">
        <v>8.7</v>
      </c>
      <c r="E324" s="60">
        <v>0.4</v>
      </c>
      <c r="F324" s="61">
        <v>0.7</v>
      </c>
      <c r="G324" s="61">
        <v>3.26</v>
      </c>
      <c r="H324" s="61">
        <v>10.07</v>
      </c>
      <c r="I324" s="61">
        <v>4.24</v>
      </c>
      <c r="J324" s="61">
        <v>0.06</v>
      </c>
      <c r="K324" s="61">
        <v>0.03</v>
      </c>
      <c r="L324" s="61">
        <v>0.03</v>
      </c>
      <c r="M324" s="61">
        <v>0.32</v>
      </c>
      <c r="N324" s="61">
        <v>0.63</v>
      </c>
      <c r="O324" s="61">
        <v>7.67</v>
      </c>
      <c r="P324" s="61">
        <v>0.03</v>
      </c>
      <c r="Q324" s="61">
        <v>0.29</v>
      </c>
      <c r="R324" s="61">
        <v>0.11</v>
      </c>
      <c r="S324" s="61">
        <v>0.03</v>
      </c>
      <c r="T324" s="61"/>
      <c r="U324" s="61"/>
      <c r="V324" s="61"/>
      <c r="W324" s="61">
        <v>1.01</v>
      </c>
      <c r="X324" s="61">
        <v>0.16</v>
      </c>
    </row>
    <row r="325" ht="11.25" customHeight="1">
      <c r="A325" s="66">
        <f t="shared" si="17"/>
        <v>465</v>
      </c>
      <c r="B325" s="59" t="s">
        <v>517</v>
      </c>
      <c r="C325" s="60">
        <v>15.9</v>
      </c>
      <c r="D325" s="60">
        <v>7.3</v>
      </c>
      <c r="E325" s="60">
        <v>0.4</v>
      </c>
      <c r="F325" s="61">
        <v>0.58</v>
      </c>
      <c r="G325" s="61">
        <v>2.58</v>
      </c>
      <c r="H325" s="61">
        <v>8.05</v>
      </c>
      <c r="I325" s="61">
        <v>3.38</v>
      </c>
      <c r="J325" s="61">
        <v>0.05</v>
      </c>
      <c r="K325" s="61"/>
      <c r="L325" s="61"/>
      <c r="M325" s="61">
        <v>0.23</v>
      </c>
      <c r="N325" s="61">
        <v>0.49</v>
      </c>
      <c r="O325" s="61">
        <v>6.45</v>
      </c>
      <c r="P325" s="61">
        <v>0.05</v>
      </c>
      <c r="Q325" s="61">
        <v>0.33</v>
      </c>
      <c r="R325" s="61">
        <v>0.08</v>
      </c>
      <c r="S325" s="61"/>
      <c r="T325" s="61"/>
      <c r="U325" s="61"/>
      <c r="V325" s="61"/>
      <c r="W325" s="61">
        <v>0.85</v>
      </c>
      <c r="X325" s="61">
        <v>0.18</v>
      </c>
    </row>
    <row r="326" ht="11.25" customHeight="1">
      <c r="A326" s="66">
        <f t="shared" si="17"/>
        <v>466</v>
      </c>
      <c r="B326" s="59" t="s">
        <v>518</v>
      </c>
      <c r="C326" s="60">
        <v>1.6</v>
      </c>
      <c r="D326" s="60">
        <v>0.8</v>
      </c>
      <c r="E326" s="60" t="s">
        <v>45</v>
      </c>
      <c r="F326" s="61">
        <v>0.05</v>
      </c>
      <c r="G326" s="61">
        <v>0.23</v>
      </c>
      <c r="H326" s="61">
        <v>0.81</v>
      </c>
      <c r="I326" s="61">
        <v>0.4</v>
      </c>
      <c r="J326" s="61">
        <v>0.01</v>
      </c>
      <c r="K326" s="61"/>
      <c r="L326" s="61"/>
      <c r="M326" s="61">
        <v>0.02</v>
      </c>
      <c r="N326" s="61">
        <v>0.05</v>
      </c>
      <c r="O326" s="61">
        <v>0.76</v>
      </c>
      <c r="P326" s="61" t="s">
        <v>54</v>
      </c>
      <c r="Q326" s="61">
        <v>0.04</v>
      </c>
      <c r="R326" s="61">
        <v>0.01</v>
      </c>
      <c r="S326" s="61"/>
      <c r="T326" s="61"/>
      <c r="U326" s="61"/>
      <c r="V326" s="61"/>
      <c r="W326" s="61">
        <v>0.09</v>
      </c>
      <c r="X326" s="61"/>
    </row>
    <row r="327" ht="11.25" customHeight="1">
      <c r="A327" s="66">
        <f t="shared" si="17"/>
        <v>467</v>
      </c>
      <c r="B327" s="62" t="s">
        <v>519</v>
      </c>
      <c r="C327" s="72">
        <v>16.286666666666665</v>
      </c>
      <c r="D327" s="72">
        <v>6.776666666666666</v>
      </c>
      <c r="E327" s="72">
        <v>0.53</v>
      </c>
      <c r="F327" s="64">
        <v>0.7133333333333334</v>
      </c>
      <c r="G327" s="64">
        <v>2.6733333333333333</v>
      </c>
      <c r="H327" s="64">
        <v>7.593333333333334</v>
      </c>
      <c r="I327" s="64">
        <v>3.1633333333333336</v>
      </c>
      <c r="J327" s="65"/>
      <c r="K327" s="65"/>
      <c r="L327" s="65"/>
      <c r="M327" s="64">
        <v>0.27</v>
      </c>
      <c r="N327" s="64">
        <v>0.5133333333333333</v>
      </c>
      <c r="O327" s="65">
        <v>5.906666666666666</v>
      </c>
      <c r="P327" s="65"/>
      <c r="Q327" s="64">
        <v>0.42333333333333334</v>
      </c>
      <c r="R327" s="64">
        <v>0.10666666666666667</v>
      </c>
      <c r="S327" s="65"/>
      <c r="T327" s="65"/>
      <c r="U327" s="65"/>
      <c r="V327" s="65"/>
      <c r="W327" s="64">
        <v>0.87</v>
      </c>
      <c r="X327" s="65"/>
    </row>
    <row r="328" ht="11.25" customHeight="1">
      <c r="A328" s="66">
        <f t="shared" si="17"/>
        <v>468</v>
      </c>
      <c r="B328" s="59" t="s">
        <v>520</v>
      </c>
      <c r="C328" s="60">
        <v>13.7</v>
      </c>
      <c r="D328" s="60">
        <v>6.4</v>
      </c>
      <c r="E328" s="60">
        <v>0.3</v>
      </c>
      <c r="F328" s="61">
        <v>0.52</v>
      </c>
      <c r="G328" s="61">
        <v>2.26</v>
      </c>
      <c r="H328" s="61">
        <v>7.16</v>
      </c>
      <c r="I328" s="61">
        <v>2.72</v>
      </c>
      <c r="J328" s="61">
        <v>0.04</v>
      </c>
      <c r="K328" s="61">
        <v>0.04</v>
      </c>
      <c r="L328" s="61">
        <v>0.02</v>
      </c>
      <c r="M328" s="61">
        <v>0.24</v>
      </c>
      <c r="N328" s="61">
        <v>0.5</v>
      </c>
      <c r="O328" s="61">
        <v>5.54</v>
      </c>
      <c r="P328" s="61">
        <v>0.04</v>
      </c>
      <c r="Q328" s="61">
        <v>0.24</v>
      </c>
      <c r="R328" s="61">
        <v>0.07</v>
      </c>
      <c r="S328" s="61"/>
      <c r="T328" s="61"/>
      <c r="U328" s="61"/>
      <c r="V328" s="61"/>
      <c r="W328" s="61">
        <v>0.55</v>
      </c>
      <c r="X328" s="61">
        <v>0.11</v>
      </c>
    </row>
    <row r="329" ht="11.25" customHeight="1">
      <c r="A329" s="66">
        <f t="shared" si="17"/>
        <v>469</v>
      </c>
      <c r="B329" s="59" t="s">
        <v>521</v>
      </c>
      <c r="C329" s="60">
        <v>4.5</v>
      </c>
      <c r="D329" s="60">
        <v>2.4</v>
      </c>
      <c r="E329" s="60">
        <v>0.2</v>
      </c>
      <c r="F329" s="61">
        <v>0.15</v>
      </c>
      <c r="G329" s="61">
        <v>0.66</v>
      </c>
      <c r="H329" s="61">
        <v>2.28</v>
      </c>
      <c r="I329" s="61">
        <v>1.06</v>
      </c>
      <c r="J329" s="61">
        <v>0.02</v>
      </c>
      <c r="K329" s="61">
        <v>0.02</v>
      </c>
      <c r="L329" s="61">
        <v>0.02</v>
      </c>
      <c r="M329" s="61">
        <v>0.06</v>
      </c>
      <c r="N329" s="61">
        <v>0.15</v>
      </c>
      <c r="O329" s="61">
        <v>2.16</v>
      </c>
      <c r="P329" s="61">
        <v>0.02</v>
      </c>
      <c r="Q329" s="61">
        <v>0.14</v>
      </c>
      <c r="R329" s="61">
        <v>0.02</v>
      </c>
      <c r="S329" s="61">
        <v>0.01</v>
      </c>
      <c r="T329" s="61"/>
      <c r="U329" s="61"/>
      <c r="V329" s="61"/>
      <c r="W329" s="61">
        <v>0.21</v>
      </c>
      <c r="X329" s="61">
        <v>0.04</v>
      </c>
    </row>
    <row r="330" ht="11.25" customHeight="1">
      <c r="A330" s="66">
        <v>484.0</v>
      </c>
      <c r="B330" s="62" t="s">
        <v>538</v>
      </c>
      <c r="C330" s="63">
        <v>6.397999999999999</v>
      </c>
      <c r="D330" s="63">
        <v>6.987666666666666</v>
      </c>
      <c r="E330" s="63">
        <v>6.198</v>
      </c>
      <c r="F330" s="64">
        <v>0.08333333333333333</v>
      </c>
      <c r="G330" s="64">
        <v>0.423</v>
      </c>
      <c r="H330" s="64">
        <v>4.201</v>
      </c>
      <c r="I330" s="64">
        <v>1.5596666666666668</v>
      </c>
      <c r="J330" s="64">
        <v>0.04133333333333333</v>
      </c>
      <c r="K330" s="64">
        <v>0.04833333333333334</v>
      </c>
      <c r="L330" s="64">
        <v>0.021</v>
      </c>
      <c r="M330" s="64">
        <v>0.04133333333333333</v>
      </c>
      <c r="N330" s="64">
        <v>0.25666666666666665</v>
      </c>
      <c r="O330" s="65">
        <v>6.6066666666666665</v>
      </c>
      <c r="P330" s="64">
        <v>0.04833333333333334</v>
      </c>
      <c r="Q330" s="64">
        <v>5.525</v>
      </c>
      <c r="R330" s="64">
        <v>0.444</v>
      </c>
      <c r="S330" s="64">
        <v>0.14566666666666664</v>
      </c>
      <c r="T330" s="65"/>
      <c r="U330" s="65"/>
      <c r="V330" s="64">
        <v>0.04133333333333333</v>
      </c>
      <c r="W330" s="64">
        <v>0.14566666666666664</v>
      </c>
      <c r="X330" s="65"/>
    </row>
    <row r="331" ht="11.25" customHeight="1">
      <c r="A331" s="1">
        <f>A330+1</f>
        <v>485</v>
      </c>
      <c r="B331" s="59" t="s">
        <v>539</v>
      </c>
      <c r="C331" s="60">
        <v>8.9</v>
      </c>
      <c r="D331" s="60">
        <v>12.1</v>
      </c>
      <c r="E331" s="60">
        <v>2.7</v>
      </c>
      <c r="F331" s="61" t="s">
        <v>45</v>
      </c>
      <c r="G331" s="61">
        <v>0.13</v>
      </c>
      <c r="H331" s="61">
        <v>6.39</v>
      </c>
      <c r="I331" s="61">
        <v>2.31</v>
      </c>
      <c r="J331" s="61">
        <v>0.01</v>
      </c>
      <c r="K331" s="61">
        <v>0.03</v>
      </c>
      <c r="L331" s="61"/>
      <c r="M331" s="61">
        <v>0.03</v>
      </c>
      <c r="N331" s="61">
        <v>1.07</v>
      </c>
      <c r="O331" s="61">
        <v>11.01</v>
      </c>
      <c r="P331" s="61">
        <v>0.03</v>
      </c>
      <c r="Q331" s="61">
        <v>2.2</v>
      </c>
      <c r="R331" s="61">
        <v>0.1</v>
      </c>
      <c r="S331" s="61">
        <v>0.44</v>
      </c>
      <c r="T331" s="61"/>
      <c r="U331" s="61"/>
      <c r="V331" s="61"/>
      <c r="W331" s="61">
        <v>0.04</v>
      </c>
      <c r="X331" s="61">
        <v>0.07</v>
      </c>
    </row>
    <row r="332" ht="11.25" customHeight="1">
      <c r="A332" s="58">
        <v>487.0</v>
      </c>
      <c r="B332" s="59" t="s">
        <v>541</v>
      </c>
      <c r="C332" s="60">
        <v>9.2</v>
      </c>
      <c r="D332" s="60">
        <v>12.1</v>
      </c>
      <c r="E332" s="60">
        <v>4.0</v>
      </c>
      <c r="F332" s="61"/>
      <c r="G332" s="61">
        <v>0.08</v>
      </c>
      <c r="H332" s="61">
        <v>6.56</v>
      </c>
      <c r="I332" s="61">
        <v>2.43</v>
      </c>
      <c r="J332" s="61"/>
      <c r="K332" s="61">
        <v>0.03</v>
      </c>
      <c r="L332" s="61"/>
      <c r="M332" s="61"/>
      <c r="N332" s="61">
        <v>0.67</v>
      </c>
      <c r="O332" s="61">
        <v>11.29</v>
      </c>
      <c r="P332" s="61">
        <v>0.07</v>
      </c>
      <c r="Q332" s="61">
        <v>3.25</v>
      </c>
      <c r="R332" s="61">
        <v>0.05</v>
      </c>
      <c r="S332" s="61">
        <v>0.44</v>
      </c>
      <c r="T332" s="61"/>
      <c r="U332" s="61"/>
      <c r="V332" s="61">
        <v>0.1</v>
      </c>
      <c r="W332" s="61">
        <v>0.05</v>
      </c>
      <c r="X332" s="61">
        <v>0.03</v>
      </c>
    </row>
    <row r="333" ht="11.25" customHeight="1">
      <c r="A333" s="1">
        <f t="shared" ref="A333:A336" si="18">A332+1</f>
        <v>488</v>
      </c>
      <c r="B333" s="59" t="s">
        <v>542</v>
      </c>
      <c r="C333" s="60">
        <v>2.9</v>
      </c>
      <c r="D333" s="60">
        <v>3.8</v>
      </c>
      <c r="E333" s="60">
        <v>1.1</v>
      </c>
      <c r="F333" s="61"/>
      <c r="G333" s="61">
        <v>0.02</v>
      </c>
      <c r="H333" s="61">
        <v>2.07</v>
      </c>
      <c r="I333" s="61">
        <v>0.76</v>
      </c>
      <c r="J333" s="61"/>
      <c r="K333" s="61">
        <v>0.01</v>
      </c>
      <c r="L333" s="61"/>
      <c r="M333" s="61"/>
      <c r="N333" s="61">
        <v>0.21</v>
      </c>
      <c r="O333" s="61">
        <v>3.51</v>
      </c>
      <c r="P333" s="61">
        <v>0.02</v>
      </c>
      <c r="Q333" s="61">
        <v>0.94</v>
      </c>
      <c r="R333" s="61">
        <v>0.02</v>
      </c>
      <c r="S333" s="61">
        <v>0.12</v>
      </c>
      <c r="T333" s="61"/>
      <c r="U333" s="61"/>
      <c r="V333" s="61">
        <v>0.02</v>
      </c>
      <c r="W333" s="61">
        <v>0.02</v>
      </c>
      <c r="X333" s="61"/>
    </row>
    <row r="334" ht="11.25" customHeight="1">
      <c r="A334" s="1">
        <f t="shared" si="18"/>
        <v>489</v>
      </c>
      <c r="B334" s="59" t="s">
        <v>543</v>
      </c>
      <c r="C334" s="60">
        <v>2.6</v>
      </c>
      <c r="D334" s="60">
        <v>3.6</v>
      </c>
      <c r="E334" s="60">
        <v>1.2</v>
      </c>
      <c r="F334" s="61"/>
      <c r="G334" s="61">
        <v>0.02</v>
      </c>
      <c r="H334" s="61">
        <v>1.87</v>
      </c>
      <c r="I334" s="61">
        <v>0.69</v>
      </c>
      <c r="J334" s="61"/>
      <c r="K334" s="61">
        <v>0.01</v>
      </c>
      <c r="L334" s="61">
        <v>0.01</v>
      </c>
      <c r="M334" s="61"/>
      <c r="N334" s="61">
        <v>0.23</v>
      </c>
      <c r="O334" s="61">
        <v>3.33</v>
      </c>
      <c r="P334" s="61">
        <v>0.01</v>
      </c>
      <c r="Q334" s="61">
        <v>0.88</v>
      </c>
      <c r="R334" s="61">
        <v>0.02</v>
      </c>
      <c r="S334" s="61">
        <v>0.14</v>
      </c>
      <c r="T334" s="61"/>
      <c r="U334" s="61">
        <v>0.05</v>
      </c>
      <c r="V334" s="61">
        <v>0.04</v>
      </c>
      <c r="W334" s="61"/>
      <c r="X334" s="61"/>
    </row>
    <row r="335" ht="11.25" customHeight="1">
      <c r="A335" s="1">
        <f t="shared" si="18"/>
        <v>490</v>
      </c>
      <c r="B335" s="62" t="s">
        <v>544</v>
      </c>
      <c r="C335" s="63">
        <v>4.1163333333333325</v>
      </c>
      <c r="D335" s="63">
        <v>5.727000000000001</v>
      </c>
      <c r="E335" s="63">
        <v>4.913333333333332</v>
      </c>
      <c r="F335" s="65"/>
      <c r="G335" s="64">
        <v>0.03</v>
      </c>
      <c r="H335" s="64">
        <v>2.945</v>
      </c>
      <c r="I335" s="64">
        <v>1.0513333333333332</v>
      </c>
      <c r="J335" s="64">
        <v>0.015</v>
      </c>
      <c r="K335" s="64">
        <v>0.03</v>
      </c>
      <c r="L335" s="64">
        <v>0.015</v>
      </c>
      <c r="M335" s="65"/>
      <c r="N335" s="64">
        <v>0.22799999999999998</v>
      </c>
      <c r="O335" s="65">
        <v>5.449000000000001</v>
      </c>
      <c r="P335" s="64">
        <v>0.035</v>
      </c>
      <c r="Q335" s="64">
        <v>4.343</v>
      </c>
      <c r="R335" s="64">
        <v>0.332</v>
      </c>
      <c r="S335" s="64">
        <v>0.17366666666666664</v>
      </c>
      <c r="T335" s="65"/>
      <c r="U335" s="65"/>
      <c r="V335" s="64">
        <v>0.034666666666666665</v>
      </c>
      <c r="W335" s="64">
        <v>0.015</v>
      </c>
      <c r="X335" s="65"/>
    </row>
    <row r="336" ht="11.25" customHeight="1">
      <c r="A336" s="1">
        <f t="shared" si="18"/>
        <v>491</v>
      </c>
      <c r="B336" s="59" t="s">
        <v>546</v>
      </c>
      <c r="C336" s="60">
        <v>1.1</v>
      </c>
      <c r="D336" s="60">
        <v>0.6</v>
      </c>
      <c r="E336" s="60">
        <v>0.3</v>
      </c>
      <c r="F336" s="61" t="s">
        <v>45</v>
      </c>
      <c r="G336" s="61">
        <v>0.02</v>
      </c>
      <c r="H336" s="61">
        <v>0.51</v>
      </c>
      <c r="I336" s="61">
        <v>0.55</v>
      </c>
      <c r="J336" s="61">
        <v>0.02</v>
      </c>
      <c r="K336" s="61">
        <v>0.01</v>
      </c>
      <c r="L336" s="61" t="s">
        <v>45</v>
      </c>
      <c r="M336" s="61"/>
      <c r="N336" s="61">
        <v>0.01</v>
      </c>
      <c r="O336" s="61">
        <v>0.62</v>
      </c>
      <c r="P336" s="61"/>
      <c r="Q336" s="61">
        <v>0.29</v>
      </c>
      <c r="R336" s="61">
        <v>0.03</v>
      </c>
      <c r="S336" s="61"/>
      <c r="T336" s="61"/>
      <c r="U336" s="61"/>
      <c r="V336" s="61"/>
      <c r="W336" s="61">
        <v>0.01</v>
      </c>
      <c r="X336" s="61"/>
    </row>
    <row r="337" ht="11.25" customHeight="1">
      <c r="A337" s="58">
        <v>495.0</v>
      </c>
      <c r="B337" s="59" t="s">
        <v>551</v>
      </c>
      <c r="C337" s="60">
        <v>17.5</v>
      </c>
      <c r="D337" s="60">
        <v>10.0</v>
      </c>
      <c r="E337" s="60">
        <v>0.9</v>
      </c>
      <c r="F337" s="61">
        <v>0.09</v>
      </c>
      <c r="G337" s="61">
        <v>0.34</v>
      </c>
      <c r="H337" s="61">
        <v>7.46</v>
      </c>
      <c r="I337" s="61">
        <v>9.12</v>
      </c>
      <c r="J337" s="61">
        <v>0.26</v>
      </c>
      <c r="K337" s="61">
        <v>0.03</v>
      </c>
      <c r="L337" s="61"/>
      <c r="M337" s="61"/>
      <c r="N337" s="61">
        <v>0.14</v>
      </c>
      <c r="O337" s="61">
        <v>9.75</v>
      </c>
      <c r="P337" s="61">
        <v>0.06</v>
      </c>
      <c r="Q337" s="61">
        <v>0.91</v>
      </c>
      <c r="R337" s="61">
        <v>0.03</v>
      </c>
      <c r="S337" s="61"/>
      <c r="T337" s="61"/>
      <c r="U337" s="61"/>
      <c r="V337" s="61"/>
      <c r="W337" s="61">
        <v>0.17</v>
      </c>
      <c r="X337" s="61">
        <v>0.1</v>
      </c>
    </row>
    <row r="338" ht="11.25" customHeight="1">
      <c r="A338" s="1">
        <f t="shared" ref="A338:A344" si="19">A337+1</f>
        <v>496</v>
      </c>
      <c r="B338" s="59" t="s">
        <v>552</v>
      </c>
      <c r="C338" s="60">
        <v>14.1</v>
      </c>
      <c r="D338" s="60">
        <v>9.3</v>
      </c>
      <c r="E338" s="60">
        <v>3.2</v>
      </c>
      <c r="F338" s="61">
        <v>0.1</v>
      </c>
      <c r="G338" s="61">
        <v>0.33</v>
      </c>
      <c r="H338" s="61">
        <v>6.24</v>
      </c>
      <c r="I338" s="61">
        <v>6.73</v>
      </c>
      <c r="J338" s="61">
        <v>0.2</v>
      </c>
      <c r="K338" s="61">
        <v>0.04</v>
      </c>
      <c r="L338" s="61">
        <v>0.02</v>
      </c>
      <c r="M338" s="61"/>
      <c r="N338" s="61">
        <v>0.09</v>
      </c>
      <c r="O338" s="61">
        <v>9.14</v>
      </c>
      <c r="P338" s="61"/>
      <c r="Q338" s="61">
        <v>3.09</v>
      </c>
      <c r="R338" s="61">
        <v>0.07</v>
      </c>
      <c r="S338" s="61"/>
      <c r="T338" s="61"/>
      <c r="U338" s="61"/>
      <c r="V338" s="61"/>
      <c r="W338" s="61">
        <v>0.2</v>
      </c>
      <c r="X338" s="61"/>
    </row>
    <row r="339" ht="11.25" customHeight="1">
      <c r="A339" s="1">
        <f t="shared" si="19"/>
        <v>497</v>
      </c>
      <c r="B339" s="59" t="s">
        <v>553</v>
      </c>
      <c r="C339" s="60">
        <v>19.2</v>
      </c>
      <c r="D339" s="60">
        <v>11.4</v>
      </c>
      <c r="E339" s="60">
        <v>1.5</v>
      </c>
      <c r="F339" s="61">
        <v>0.06</v>
      </c>
      <c r="G339" s="61">
        <v>0.22</v>
      </c>
      <c r="H339" s="61">
        <v>8.08</v>
      </c>
      <c r="I339" s="61">
        <v>10.29</v>
      </c>
      <c r="J339" s="61">
        <v>0.31</v>
      </c>
      <c r="K339" s="61">
        <v>0.06</v>
      </c>
      <c r="L339" s="61">
        <v>0.03</v>
      </c>
      <c r="M339" s="61"/>
      <c r="N339" s="61">
        <v>0.1</v>
      </c>
      <c r="O339" s="61">
        <v>11.32</v>
      </c>
      <c r="P339" s="61"/>
      <c r="Q339" s="61">
        <v>1.41</v>
      </c>
      <c r="R339" s="61">
        <v>0.1</v>
      </c>
      <c r="S339" s="61"/>
      <c r="T339" s="61"/>
      <c r="U339" s="61"/>
      <c r="V339" s="61"/>
      <c r="W339" s="61">
        <v>0.18</v>
      </c>
      <c r="X339" s="61"/>
    </row>
    <row r="340" ht="11.25" customHeight="1">
      <c r="A340" s="1">
        <f t="shared" si="19"/>
        <v>498</v>
      </c>
      <c r="B340" s="59" t="s">
        <v>554</v>
      </c>
      <c r="C340" s="60">
        <v>13.1</v>
      </c>
      <c r="D340" s="60">
        <v>8.1</v>
      </c>
      <c r="E340" s="60">
        <v>1.0</v>
      </c>
      <c r="F340" s="61">
        <v>0.01</v>
      </c>
      <c r="G340" s="61">
        <v>0.06</v>
      </c>
      <c r="H340" s="61">
        <v>5.61</v>
      </c>
      <c r="I340" s="61">
        <v>7.08</v>
      </c>
      <c r="J340" s="61">
        <v>0.21</v>
      </c>
      <c r="K340" s="61">
        <v>0.04</v>
      </c>
      <c r="L340" s="61">
        <v>0.02</v>
      </c>
      <c r="M340" s="61"/>
      <c r="N340" s="61">
        <v>0.05</v>
      </c>
      <c r="O340" s="61">
        <v>8.03</v>
      </c>
      <c r="P340" s="61">
        <v>0.01</v>
      </c>
      <c r="Q340" s="61">
        <v>0.94</v>
      </c>
      <c r="R340" s="61">
        <v>0.06</v>
      </c>
      <c r="S340" s="61"/>
      <c r="T340" s="61"/>
      <c r="U340" s="61"/>
      <c r="V340" s="61"/>
      <c r="W340" s="61">
        <v>0.14</v>
      </c>
      <c r="X340" s="61"/>
    </row>
    <row r="341" ht="11.25" customHeight="1">
      <c r="A341" s="1">
        <f t="shared" si="19"/>
        <v>499</v>
      </c>
      <c r="B341" s="59" t="s">
        <v>555</v>
      </c>
      <c r="C341" s="60">
        <v>8.4</v>
      </c>
      <c r="D341" s="60">
        <v>0.4</v>
      </c>
      <c r="E341" s="60">
        <v>0.1</v>
      </c>
      <c r="F341" s="61">
        <v>4.56</v>
      </c>
      <c r="G341" s="61">
        <v>1.56</v>
      </c>
      <c r="H341" s="61">
        <v>0.61</v>
      </c>
      <c r="I341" s="61">
        <v>0.2</v>
      </c>
      <c r="J341" s="61"/>
      <c r="K341" s="61"/>
      <c r="L341" s="61"/>
      <c r="M341" s="61"/>
      <c r="N341" s="61"/>
      <c r="O341" s="61">
        <v>0.36</v>
      </c>
      <c r="P341" s="61"/>
      <c r="Q341" s="61">
        <v>0.07</v>
      </c>
      <c r="R341" s="61"/>
      <c r="S341" s="61"/>
      <c r="T341" s="61"/>
      <c r="U341" s="61"/>
      <c r="V341" s="61"/>
      <c r="W341" s="61"/>
      <c r="X341" s="61"/>
    </row>
    <row r="342" ht="11.25" customHeight="1">
      <c r="A342" s="1">
        <f t="shared" si="19"/>
        <v>500</v>
      </c>
      <c r="B342" s="59" t="s">
        <v>556</v>
      </c>
      <c r="C342" s="60" t="s">
        <v>45</v>
      </c>
      <c r="D342" s="60" t="s">
        <v>45</v>
      </c>
      <c r="E342" s="60" t="s">
        <v>45</v>
      </c>
      <c r="F342" s="61" t="s">
        <v>45</v>
      </c>
      <c r="G342" s="61" t="s">
        <v>45</v>
      </c>
      <c r="H342" s="61">
        <v>0.02</v>
      </c>
      <c r="I342" s="61" t="s">
        <v>45</v>
      </c>
      <c r="J342" s="61" t="s">
        <v>45</v>
      </c>
      <c r="K342" s="61"/>
      <c r="L342" s="61" t="s">
        <v>45</v>
      </c>
      <c r="M342" s="61"/>
      <c r="N342" s="61"/>
      <c r="O342" s="61">
        <v>0.02</v>
      </c>
      <c r="P342" s="61"/>
      <c r="Q342" s="61">
        <v>0.01</v>
      </c>
      <c r="R342" s="61">
        <v>0.01</v>
      </c>
      <c r="S342" s="61"/>
      <c r="T342" s="61"/>
      <c r="U342" s="61"/>
      <c r="V342" s="61"/>
      <c r="W342" s="61"/>
      <c r="X342" s="61"/>
    </row>
    <row r="343" ht="11.25" customHeight="1">
      <c r="A343" s="1">
        <f t="shared" si="19"/>
        <v>501</v>
      </c>
      <c r="B343" s="62" t="s">
        <v>557</v>
      </c>
      <c r="C343" s="72">
        <v>1.3166666666666667</v>
      </c>
      <c r="D343" s="72">
        <v>3.86</v>
      </c>
      <c r="E343" s="72">
        <v>1.95</v>
      </c>
      <c r="F343" s="65"/>
      <c r="G343" s="65"/>
      <c r="H343" s="64">
        <v>0.73</v>
      </c>
      <c r="I343" s="64">
        <v>0.16666666666666666</v>
      </c>
      <c r="J343" s="64">
        <v>0.08333333333333333</v>
      </c>
      <c r="K343" s="64">
        <v>0.20333333333333337</v>
      </c>
      <c r="L343" s="64">
        <v>0.12666666666666668</v>
      </c>
      <c r="M343" s="65"/>
      <c r="N343" s="65"/>
      <c r="O343" s="65">
        <v>3.74</v>
      </c>
      <c r="P343" s="64">
        <v>0.10666666666666667</v>
      </c>
      <c r="Q343" s="64">
        <v>1.94</v>
      </c>
      <c r="R343" s="64">
        <v>0.01</v>
      </c>
      <c r="S343" s="65"/>
      <c r="T343" s="65"/>
      <c r="U343" s="65"/>
      <c r="V343" s="65"/>
      <c r="W343" s="65"/>
      <c r="X343" s="65"/>
    </row>
    <row r="344" ht="11.25" customHeight="1">
      <c r="A344" s="1">
        <f t="shared" si="19"/>
        <v>502</v>
      </c>
      <c r="B344" s="59" t="s">
        <v>558</v>
      </c>
      <c r="C344" s="60" t="s">
        <v>45</v>
      </c>
      <c r="D344" s="60" t="s">
        <v>45</v>
      </c>
      <c r="E344" s="60" t="s">
        <v>45</v>
      </c>
      <c r="F344" s="61"/>
      <c r="G344" s="61"/>
      <c r="H344" s="61" t="s">
        <v>45</v>
      </c>
      <c r="I344" s="61" t="s">
        <v>45</v>
      </c>
      <c r="J344" s="61"/>
      <c r="K344" s="61"/>
      <c r="L344" s="61"/>
      <c r="M344" s="61"/>
      <c r="N344" s="61"/>
      <c r="O344" s="61" t="s">
        <v>45</v>
      </c>
      <c r="P344" s="61"/>
      <c r="Q344" s="61" t="s">
        <v>45</v>
      </c>
      <c r="R344" s="61"/>
      <c r="S344" s="61"/>
      <c r="T344" s="61"/>
      <c r="U344" s="61"/>
      <c r="V344" s="61"/>
      <c r="W344" s="61"/>
      <c r="X344" s="61"/>
    </row>
    <row r="345" ht="11.25" customHeight="1">
      <c r="A345" s="58">
        <v>509.0</v>
      </c>
      <c r="B345" s="70" t="s">
        <v>565</v>
      </c>
      <c r="C345" s="72">
        <v>11.326666666666666</v>
      </c>
      <c r="D345" s="72">
        <v>4.753333333333333</v>
      </c>
      <c r="E345" s="72">
        <v>4.696666666666666</v>
      </c>
      <c r="F345" s="64">
        <v>4.096666666666667</v>
      </c>
      <c r="G345" s="64">
        <v>1.6</v>
      </c>
      <c r="H345" s="64">
        <v>2.97</v>
      </c>
      <c r="I345" s="64">
        <v>1.4733333333333334</v>
      </c>
      <c r="J345" s="64">
        <v>0.04</v>
      </c>
      <c r="K345" s="64">
        <v>0.03666666666666667</v>
      </c>
      <c r="L345" s="65"/>
      <c r="M345" s="65"/>
      <c r="N345" s="64">
        <v>0.16333333333333333</v>
      </c>
      <c r="O345" s="65">
        <v>4.55</v>
      </c>
      <c r="P345" s="64">
        <v>0.043333333333333335</v>
      </c>
      <c r="Q345" s="64">
        <v>4.186666666666667</v>
      </c>
      <c r="R345" s="64">
        <v>0.35</v>
      </c>
      <c r="S345" s="64">
        <v>0.10666666666666667</v>
      </c>
      <c r="T345" s="65"/>
      <c r="U345" s="65"/>
      <c r="V345" s="65"/>
      <c r="W345" s="64">
        <v>0.05</v>
      </c>
      <c r="X345" s="65"/>
    </row>
    <row r="346" ht="11.25" customHeight="1">
      <c r="A346" s="58">
        <v>511.0</v>
      </c>
      <c r="B346" s="59" t="s">
        <v>568</v>
      </c>
      <c r="C346" s="60">
        <v>5.3</v>
      </c>
      <c r="D346" s="60">
        <v>1.1</v>
      </c>
      <c r="E346" s="60">
        <v>4.9</v>
      </c>
      <c r="F346" s="61"/>
      <c r="G346" s="61">
        <v>0.01</v>
      </c>
      <c r="H346" s="61">
        <v>4.04</v>
      </c>
      <c r="I346" s="61">
        <v>0.95</v>
      </c>
      <c r="J346" s="61">
        <v>0.29</v>
      </c>
      <c r="K346" s="61">
        <v>0.06</v>
      </c>
      <c r="L346" s="61"/>
      <c r="M346" s="61"/>
      <c r="N346" s="61">
        <v>0.01</v>
      </c>
      <c r="O346" s="61">
        <v>1.11</v>
      </c>
      <c r="P346" s="61">
        <v>0.02</v>
      </c>
      <c r="Q346" s="61">
        <v>4.82</v>
      </c>
      <c r="R346" s="61">
        <v>0.11</v>
      </c>
      <c r="S346" s="61"/>
      <c r="T346" s="61"/>
      <c r="U346" s="61"/>
      <c r="V346" s="61"/>
      <c r="W346" s="61"/>
      <c r="X346" s="61"/>
    </row>
    <row r="347" ht="11.25" customHeight="1">
      <c r="A347" s="1">
        <f>A346+1</f>
        <v>512</v>
      </c>
      <c r="B347" s="59" t="s">
        <v>569</v>
      </c>
      <c r="C347" s="60">
        <v>4.0</v>
      </c>
      <c r="D347" s="60">
        <v>1.6</v>
      </c>
      <c r="E347" s="60">
        <v>0.1</v>
      </c>
      <c r="F347" s="61">
        <v>0.27</v>
      </c>
      <c r="G347" s="61">
        <v>0.59</v>
      </c>
      <c r="H347" s="61">
        <v>1.73</v>
      </c>
      <c r="I347" s="61">
        <v>0.95</v>
      </c>
      <c r="J347" s="61">
        <v>0.02</v>
      </c>
      <c r="K347" s="61">
        <v>0.02</v>
      </c>
      <c r="L347" s="61"/>
      <c r="M347" s="61">
        <v>0.05</v>
      </c>
      <c r="N347" s="61">
        <v>0.1</v>
      </c>
      <c r="O347" s="61">
        <v>1.5</v>
      </c>
      <c r="P347" s="61" t="s">
        <v>54</v>
      </c>
      <c r="Q347" s="61">
        <v>0.11</v>
      </c>
      <c r="R347" s="61">
        <v>0.04</v>
      </c>
      <c r="S347" s="61"/>
      <c r="T347" s="61"/>
      <c r="U347" s="61"/>
      <c r="V347" s="61"/>
      <c r="W347" s="61">
        <v>0.55</v>
      </c>
      <c r="X347" s="61">
        <v>0.04</v>
      </c>
    </row>
    <row r="348" ht="11.25" customHeight="1">
      <c r="A348" s="58">
        <v>518.0</v>
      </c>
      <c r="B348" s="59" t="s">
        <v>575</v>
      </c>
      <c r="C348" s="60" t="s">
        <v>45</v>
      </c>
      <c r="D348" s="60" t="s">
        <v>45</v>
      </c>
      <c r="E348" s="60" t="s">
        <v>45</v>
      </c>
      <c r="F348" s="61" t="s">
        <v>45</v>
      </c>
      <c r="G348" s="61" t="s">
        <v>45</v>
      </c>
      <c r="H348" s="61" t="s">
        <v>45</v>
      </c>
      <c r="I348" s="61" t="s">
        <v>45</v>
      </c>
      <c r="J348" s="61"/>
      <c r="K348" s="61" t="s">
        <v>45</v>
      </c>
      <c r="L348" s="61"/>
      <c r="M348" s="61"/>
      <c r="N348" s="61"/>
      <c r="O348" s="61">
        <v>0.01</v>
      </c>
      <c r="P348" s="61"/>
      <c r="Q348" s="61">
        <v>0.01</v>
      </c>
      <c r="R348" s="61" t="s">
        <v>45</v>
      </c>
      <c r="S348" s="61"/>
      <c r="T348" s="61"/>
      <c r="U348" s="61"/>
      <c r="V348" s="61"/>
      <c r="W348" s="61"/>
      <c r="X348" s="61"/>
    </row>
    <row r="349" ht="11.25" customHeight="1">
      <c r="A349" s="58">
        <v>520.0</v>
      </c>
      <c r="B349" s="59" t="s">
        <v>578</v>
      </c>
      <c r="C349" s="60">
        <v>3.5</v>
      </c>
      <c r="D349" s="60">
        <v>11.0</v>
      </c>
      <c r="E349" s="60">
        <v>3.0</v>
      </c>
      <c r="F349" s="61"/>
      <c r="G349" s="61"/>
      <c r="H349" s="61">
        <v>2.87</v>
      </c>
      <c r="I349" s="61">
        <v>0.47</v>
      </c>
      <c r="J349" s="61">
        <v>0.08</v>
      </c>
      <c r="K349" s="61">
        <v>0.02</v>
      </c>
      <c r="L349" s="61">
        <v>0.01</v>
      </c>
      <c r="M349" s="61"/>
      <c r="N349" s="61">
        <v>0.29</v>
      </c>
      <c r="O349" s="61">
        <v>10.57</v>
      </c>
      <c r="P349" s="61">
        <v>0.04</v>
      </c>
      <c r="Q349" s="61">
        <v>2.77</v>
      </c>
      <c r="R349" s="61">
        <v>0.19</v>
      </c>
      <c r="S349" s="61"/>
      <c r="T349" s="61"/>
      <c r="U349" s="61"/>
      <c r="V349" s="61"/>
      <c r="W349" s="61"/>
      <c r="X349" s="61"/>
    </row>
    <row r="350" ht="11.25" customHeight="1">
      <c r="A350" s="1">
        <f t="shared" ref="A350:A354" si="20">A349+1</f>
        <v>521</v>
      </c>
      <c r="B350" s="59" t="s">
        <v>579</v>
      </c>
      <c r="C350" s="60">
        <v>2.3</v>
      </c>
      <c r="D350" s="60">
        <v>8.3</v>
      </c>
      <c r="E350" s="60">
        <v>1.0</v>
      </c>
      <c r="F350" s="61"/>
      <c r="G350" s="61"/>
      <c r="H350" s="61">
        <v>1.93</v>
      </c>
      <c r="I350" s="61">
        <v>0.29</v>
      </c>
      <c r="J350" s="61">
        <v>0.05</v>
      </c>
      <c r="K350" s="61">
        <v>0.01</v>
      </c>
      <c r="L350" s="61">
        <v>0.01</v>
      </c>
      <c r="M350" s="61"/>
      <c r="N350" s="61">
        <v>0.18</v>
      </c>
      <c r="O350" s="61">
        <v>8.07</v>
      </c>
      <c r="P350" s="61">
        <v>0.03</v>
      </c>
      <c r="Q350" s="61">
        <v>0.91</v>
      </c>
      <c r="R350" s="61">
        <v>0.13</v>
      </c>
      <c r="S350" s="61"/>
      <c r="T350" s="61"/>
      <c r="U350" s="61"/>
      <c r="V350" s="61"/>
      <c r="W350" s="61"/>
      <c r="X350" s="61"/>
    </row>
    <row r="351" ht="11.25" customHeight="1">
      <c r="A351" s="1">
        <f t="shared" si="20"/>
        <v>522</v>
      </c>
      <c r="B351" s="59" t="s">
        <v>580</v>
      </c>
      <c r="C351" s="60">
        <v>25.9</v>
      </c>
      <c r="D351" s="60">
        <v>0.1</v>
      </c>
      <c r="E351" s="60">
        <v>0.1</v>
      </c>
      <c r="F351" s="61">
        <v>10.7</v>
      </c>
      <c r="G351" s="61">
        <v>3.64</v>
      </c>
      <c r="H351" s="61">
        <v>2.63</v>
      </c>
      <c r="I351" s="61">
        <v>7.46</v>
      </c>
      <c r="J351" s="61">
        <v>0.08</v>
      </c>
      <c r="K351" s="61"/>
      <c r="L351" s="61">
        <v>0.03</v>
      </c>
      <c r="M351" s="61"/>
      <c r="N351" s="61" t="s">
        <v>54</v>
      </c>
      <c r="O351" s="61">
        <v>0.05</v>
      </c>
      <c r="P351" s="61" t="s">
        <v>45</v>
      </c>
      <c r="Q351" s="61">
        <v>0.08</v>
      </c>
      <c r="R351" s="61"/>
      <c r="S351" s="61"/>
      <c r="T351" s="61"/>
      <c r="U351" s="61"/>
      <c r="V351" s="61"/>
      <c r="W351" s="61"/>
      <c r="X351" s="61"/>
    </row>
    <row r="352" ht="11.25" customHeight="1">
      <c r="A352" s="1">
        <f t="shared" si="20"/>
        <v>523</v>
      </c>
      <c r="B352" s="59" t="s">
        <v>581</v>
      </c>
      <c r="C352" s="60">
        <v>15.6</v>
      </c>
      <c r="D352" s="60">
        <v>0.9</v>
      </c>
      <c r="E352" s="60">
        <v>0.2</v>
      </c>
      <c r="F352" s="61">
        <v>8.25</v>
      </c>
      <c r="G352" s="61">
        <v>2.99</v>
      </c>
      <c r="H352" s="61">
        <v>1.33</v>
      </c>
      <c r="I352" s="61">
        <v>0.51</v>
      </c>
      <c r="J352" s="61">
        <v>0.01</v>
      </c>
      <c r="K352" s="61"/>
      <c r="L352" s="61"/>
      <c r="M352" s="61"/>
      <c r="N352" s="61"/>
      <c r="O352" s="61">
        <v>0.92</v>
      </c>
      <c r="P352" s="61"/>
      <c r="Q352" s="61">
        <v>0.17</v>
      </c>
      <c r="R352" s="61"/>
      <c r="S352" s="61"/>
      <c r="T352" s="61"/>
      <c r="U352" s="61"/>
      <c r="V352" s="61"/>
      <c r="W352" s="61"/>
      <c r="X352" s="61"/>
    </row>
    <row r="353" ht="11.25" customHeight="1">
      <c r="A353" s="1">
        <f t="shared" si="20"/>
        <v>524</v>
      </c>
      <c r="B353" s="59" t="s">
        <v>582</v>
      </c>
      <c r="C353" s="60">
        <v>4.1</v>
      </c>
      <c r="D353" s="60">
        <v>6.4</v>
      </c>
      <c r="E353" s="60">
        <v>15.4</v>
      </c>
      <c r="F353" s="61"/>
      <c r="G353" s="61">
        <v>0.02</v>
      </c>
      <c r="H353" s="61">
        <v>2.84</v>
      </c>
      <c r="I353" s="61">
        <v>0.37</v>
      </c>
      <c r="J353" s="61">
        <v>0.08</v>
      </c>
      <c r="K353" s="61">
        <v>0.11</v>
      </c>
      <c r="L353" s="61">
        <v>0.04</v>
      </c>
      <c r="M353" s="61"/>
      <c r="N353" s="61">
        <v>0.04</v>
      </c>
      <c r="O353" s="61">
        <v>6.24</v>
      </c>
      <c r="P353" s="61">
        <v>0.14</v>
      </c>
      <c r="Q353" s="61">
        <v>13.86</v>
      </c>
      <c r="R353" s="61">
        <v>1.43</v>
      </c>
      <c r="S353" s="61"/>
      <c r="T353" s="61"/>
      <c r="U353" s="61"/>
      <c r="V353" s="61"/>
      <c r="W353" s="61"/>
      <c r="X353" s="61">
        <v>0.17</v>
      </c>
    </row>
    <row r="354" ht="11.25" customHeight="1">
      <c r="A354" s="1">
        <f t="shared" si="20"/>
        <v>525</v>
      </c>
      <c r="B354" s="59" t="s">
        <v>584</v>
      </c>
      <c r="C354" s="60">
        <v>9.1</v>
      </c>
      <c r="D354" s="60">
        <v>7.8</v>
      </c>
      <c r="E354" s="60">
        <v>2.1</v>
      </c>
      <c r="F354" s="61">
        <v>0.1</v>
      </c>
      <c r="G354" s="61">
        <v>0.16</v>
      </c>
      <c r="H354" s="61">
        <v>7.71</v>
      </c>
      <c r="I354" s="61">
        <v>1.05</v>
      </c>
      <c r="J354" s="61">
        <v>0.07</v>
      </c>
      <c r="K354" s="61">
        <v>0.02</v>
      </c>
      <c r="L354" s="61"/>
      <c r="M354" s="61"/>
      <c r="N354" s="61"/>
      <c r="O354" s="61">
        <v>7.81</v>
      </c>
      <c r="P354" s="61"/>
      <c r="Q354" s="61">
        <v>2.01</v>
      </c>
      <c r="R354" s="61">
        <v>0.12</v>
      </c>
      <c r="S354" s="61"/>
      <c r="T354" s="61"/>
      <c r="U354" s="61"/>
      <c r="V354" s="61"/>
      <c r="W354" s="61"/>
      <c r="X354" s="61"/>
    </row>
    <row r="355" ht="11.25" customHeight="1">
      <c r="A355" s="58">
        <v>526.0</v>
      </c>
      <c r="B355" s="59" t="s">
        <v>585</v>
      </c>
      <c r="C355" s="60">
        <v>3.2</v>
      </c>
      <c r="D355" s="60">
        <v>3.0</v>
      </c>
      <c r="E355" s="60">
        <v>0.2</v>
      </c>
      <c r="F355" s="61"/>
      <c r="G355" s="61">
        <v>0.19</v>
      </c>
      <c r="H355" s="61">
        <v>1.61</v>
      </c>
      <c r="I355" s="61">
        <v>1.29</v>
      </c>
      <c r="J355" s="61">
        <v>0.01</v>
      </c>
      <c r="K355" s="61"/>
      <c r="L355" s="61"/>
      <c r="M355" s="61">
        <v>0.04</v>
      </c>
      <c r="N355" s="61">
        <v>0.24</v>
      </c>
      <c r="O355" s="61">
        <v>2.64</v>
      </c>
      <c r="P355" s="61">
        <v>0.01</v>
      </c>
      <c r="Q355" s="61">
        <v>0.16</v>
      </c>
      <c r="R355" s="61">
        <v>0.03</v>
      </c>
      <c r="S355" s="61">
        <v>0.01</v>
      </c>
      <c r="T355" s="61"/>
      <c r="U355" s="61">
        <v>0.01</v>
      </c>
      <c r="V355" s="61"/>
      <c r="W355" s="61">
        <v>0.18</v>
      </c>
      <c r="X355" s="61">
        <v>0.03</v>
      </c>
    </row>
    <row r="356" ht="11.25" customHeight="1">
      <c r="A356" s="1">
        <f t="shared" ref="A356:A358" si="21">A355+1</f>
        <v>527</v>
      </c>
      <c r="B356" s="59" t="s">
        <v>586</v>
      </c>
      <c r="C356" s="60">
        <v>0.6</v>
      </c>
      <c r="D356" s="60">
        <v>1.0</v>
      </c>
      <c r="E356" s="60">
        <v>1.5</v>
      </c>
      <c r="F356" s="61"/>
      <c r="G356" s="61" t="s">
        <v>45</v>
      </c>
      <c r="H356" s="61">
        <v>0.42</v>
      </c>
      <c r="I356" s="61">
        <v>0.13</v>
      </c>
      <c r="J356" s="61">
        <v>0.01</v>
      </c>
      <c r="K356" s="61">
        <v>0.01</v>
      </c>
      <c r="L356" s="61" t="s">
        <v>45</v>
      </c>
      <c r="M356" s="61"/>
      <c r="N356" s="61">
        <v>0.02</v>
      </c>
      <c r="O356" s="61">
        <v>0.95</v>
      </c>
      <c r="P356" s="61" t="s">
        <v>45</v>
      </c>
      <c r="Q356" s="61">
        <v>1.36</v>
      </c>
      <c r="R356" s="61">
        <v>0.13</v>
      </c>
      <c r="S356" s="61" t="s">
        <v>45</v>
      </c>
      <c r="T356" s="61" t="s">
        <v>45</v>
      </c>
      <c r="U356" s="61"/>
      <c r="V356" s="61" t="s">
        <v>45</v>
      </c>
      <c r="W356" s="61"/>
      <c r="X356" s="61">
        <v>0.01</v>
      </c>
    </row>
    <row r="357" ht="11.25" customHeight="1">
      <c r="A357" s="1">
        <f t="shared" si="21"/>
        <v>528</v>
      </c>
      <c r="B357" s="70" t="s">
        <v>587</v>
      </c>
      <c r="C357" s="63">
        <v>3.327</v>
      </c>
      <c r="D357" s="63">
        <v>4.264666666666666</v>
      </c>
      <c r="E357" s="63">
        <v>1.4093333333333333</v>
      </c>
      <c r="F357" s="65"/>
      <c r="G357" s="64">
        <v>0.11533333333333333</v>
      </c>
      <c r="H357" s="64">
        <v>2.045</v>
      </c>
      <c r="I357" s="64">
        <v>1.106</v>
      </c>
      <c r="J357" s="64" t="s">
        <v>45</v>
      </c>
      <c r="K357" s="65"/>
      <c r="L357" s="65"/>
      <c r="M357" s="65"/>
      <c r="N357" s="64">
        <v>0.20033333333333334</v>
      </c>
      <c r="O357" s="65">
        <v>3.964666666666666</v>
      </c>
      <c r="P357" s="64">
        <v>0.05433333333333334</v>
      </c>
      <c r="Q357" s="64">
        <v>1.2366666666666666</v>
      </c>
      <c r="R357" s="64">
        <v>0.064</v>
      </c>
      <c r="S357" s="64">
        <v>0.04533333333333334</v>
      </c>
      <c r="T357" s="64" t="s">
        <v>45</v>
      </c>
      <c r="U357" s="65">
        <v>0.018</v>
      </c>
      <c r="V357" s="65"/>
      <c r="W357" s="64">
        <v>0.057333333333333326</v>
      </c>
      <c r="X357" s="65"/>
    </row>
    <row r="358" ht="11.25" customHeight="1">
      <c r="A358" s="1">
        <f t="shared" si="21"/>
        <v>529</v>
      </c>
      <c r="B358" s="70" t="s">
        <v>588</v>
      </c>
      <c r="C358" s="63">
        <v>7.938000000000001</v>
      </c>
      <c r="D358" s="63">
        <v>8.195266666666665</v>
      </c>
      <c r="E358" s="63">
        <v>3.2616666666666663</v>
      </c>
      <c r="F358" s="65"/>
      <c r="G358" s="64">
        <v>0.38400000000000006</v>
      </c>
      <c r="H358" s="64">
        <v>4.5889999999999995</v>
      </c>
      <c r="I358" s="64">
        <v>2.6346666666666665</v>
      </c>
      <c r="J358" s="64">
        <v>0.03366666666666667</v>
      </c>
      <c r="K358" s="64">
        <v>0.03366666666666667</v>
      </c>
      <c r="L358" s="65"/>
      <c r="M358" s="64">
        <v>0.10133333333333334</v>
      </c>
      <c r="N358" s="64">
        <v>0.5732666666666666</v>
      </c>
      <c r="O358" s="65">
        <v>7.3183333333333325</v>
      </c>
      <c r="P358" s="64">
        <v>0.04733333333333334</v>
      </c>
      <c r="Q358" s="64">
        <v>2.8836666666666666</v>
      </c>
      <c r="R358" s="64">
        <v>0.263</v>
      </c>
      <c r="S358" s="64">
        <v>0.07433333333333333</v>
      </c>
      <c r="T358" s="65"/>
      <c r="U358" s="65">
        <v>0.02033333333333333</v>
      </c>
      <c r="V358" s="64">
        <v>0.02033333333333333</v>
      </c>
      <c r="W358" s="64">
        <v>0.4040000000000001</v>
      </c>
      <c r="X358" s="65"/>
    </row>
    <row r="359" ht="11.25" customHeight="1">
      <c r="A359" s="58">
        <v>530.0</v>
      </c>
      <c r="B359" s="59" t="s">
        <v>589</v>
      </c>
      <c r="C359" s="60">
        <v>1.8</v>
      </c>
      <c r="D359" s="60">
        <v>2.5</v>
      </c>
      <c r="E359" s="60">
        <v>3.5</v>
      </c>
      <c r="F359" s="61"/>
      <c r="G359" s="61">
        <v>0.02</v>
      </c>
      <c r="H359" s="61">
        <v>1.26</v>
      </c>
      <c r="I359" s="61">
        <v>0.44</v>
      </c>
      <c r="J359" s="61">
        <v>0.02</v>
      </c>
      <c r="K359" s="61">
        <v>0.03</v>
      </c>
      <c r="L359" s="61">
        <v>0.02</v>
      </c>
      <c r="M359" s="61"/>
      <c r="N359" s="61">
        <v>0.05</v>
      </c>
      <c r="O359" s="61">
        <v>2.39</v>
      </c>
      <c r="P359" s="61">
        <v>0.05</v>
      </c>
      <c r="Q359" s="61">
        <v>3.22</v>
      </c>
      <c r="R359" s="61">
        <v>0.24</v>
      </c>
      <c r="S359" s="61">
        <v>0.04</v>
      </c>
      <c r="T359" s="61"/>
      <c r="U359" s="61" t="s">
        <v>45</v>
      </c>
      <c r="V359" s="61" t="s">
        <v>45</v>
      </c>
      <c r="W359" s="61" t="s">
        <v>45</v>
      </c>
      <c r="X359" s="61">
        <v>0.06</v>
      </c>
    </row>
    <row r="360" ht="11.25" customHeight="1">
      <c r="A360" s="58">
        <v>531.0</v>
      </c>
      <c r="B360" s="70" t="s">
        <v>590</v>
      </c>
      <c r="C360" s="63">
        <v>1.6423333333333332</v>
      </c>
      <c r="D360" s="63">
        <v>0.903</v>
      </c>
      <c r="E360" s="63">
        <v>1.5246666666666664</v>
      </c>
      <c r="F360" s="64">
        <v>1.3483333333333334</v>
      </c>
      <c r="G360" s="64">
        <v>0.618</v>
      </c>
      <c r="H360" s="64">
        <v>0.7203333333333334</v>
      </c>
      <c r="I360" s="64">
        <v>0.27</v>
      </c>
      <c r="J360" s="64">
        <v>0.017</v>
      </c>
      <c r="K360" s="64">
        <v>0.017</v>
      </c>
      <c r="L360" s="65"/>
      <c r="M360" s="65"/>
      <c r="N360" s="64">
        <v>0.013</v>
      </c>
      <c r="O360" s="65">
        <v>0.89</v>
      </c>
      <c r="P360" s="65"/>
      <c r="Q360" s="64">
        <v>1.3253333333333333</v>
      </c>
      <c r="R360" s="64">
        <v>0.12566666666666668</v>
      </c>
      <c r="S360" s="64">
        <v>0.011000000000000001</v>
      </c>
      <c r="T360" s="64">
        <v>0.02866666666666667</v>
      </c>
      <c r="U360" s="65"/>
      <c r="V360" s="64">
        <v>0.034</v>
      </c>
      <c r="W360" s="65"/>
      <c r="X360" s="65"/>
    </row>
    <row r="361" ht="11.25" customHeight="1">
      <c r="A361" s="1">
        <f t="shared" ref="A361:A409" si="22">A360+1</f>
        <v>532</v>
      </c>
      <c r="B361" s="70" t="s">
        <v>591</v>
      </c>
      <c r="C361" s="63">
        <v>0.46299999999999997</v>
      </c>
      <c r="D361" s="63">
        <v>0.4716666666666667</v>
      </c>
      <c r="E361" s="63">
        <v>0.09733333333333334</v>
      </c>
      <c r="F361" s="65"/>
      <c r="G361" s="64">
        <v>0.015666666666666666</v>
      </c>
      <c r="H361" s="64">
        <v>0.239</v>
      </c>
      <c r="I361" s="64">
        <v>0.19766666666666666</v>
      </c>
      <c r="J361" s="65"/>
      <c r="K361" s="65"/>
      <c r="L361" s="65"/>
      <c r="M361" s="65"/>
      <c r="N361" s="64">
        <v>0.029666666666666664</v>
      </c>
      <c r="O361" s="65">
        <v>0.442</v>
      </c>
      <c r="P361" s="65"/>
      <c r="Q361" s="64">
        <v>0.082</v>
      </c>
      <c r="R361" s="64">
        <v>0.015333333333333332</v>
      </c>
      <c r="S361" s="65"/>
      <c r="T361" s="65"/>
      <c r="U361" s="65"/>
      <c r="V361" s="65"/>
      <c r="W361" s="64">
        <v>0.026333333333333334</v>
      </c>
      <c r="X361" s="65"/>
    </row>
    <row r="362" ht="11.25" customHeight="1">
      <c r="A362" s="1">
        <f t="shared" si="22"/>
        <v>533</v>
      </c>
      <c r="B362" s="59" t="s">
        <v>592</v>
      </c>
      <c r="C362" s="60">
        <v>0.2</v>
      </c>
      <c r="D362" s="60">
        <v>0.2</v>
      </c>
      <c r="E362" s="60">
        <v>0.3</v>
      </c>
      <c r="F362" s="61"/>
      <c r="G362" s="61"/>
      <c r="H362" s="61">
        <v>0.15</v>
      </c>
      <c r="I362" s="61">
        <v>0.02</v>
      </c>
      <c r="J362" s="61" t="s">
        <v>45</v>
      </c>
      <c r="K362" s="61"/>
      <c r="L362" s="61"/>
      <c r="M362" s="61"/>
      <c r="N362" s="61" t="s">
        <v>54</v>
      </c>
      <c r="O362" s="61">
        <v>0.22</v>
      </c>
      <c r="P362" s="61"/>
      <c r="Q362" s="61">
        <v>0.26</v>
      </c>
      <c r="R362" s="61" t="s">
        <v>45</v>
      </c>
      <c r="S362" s="61"/>
      <c r="T362" s="61"/>
      <c r="U362" s="61"/>
      <c r="V362" s="61"/>
      <c r="W362" s="61"/>
      <c r="X362" s="61"/>
    </row>
    <row r="363" ht="11.25" customHeight="1">
      <c r="A363" s="1">
        <f t="shared" si="22"/>
        <v>534</v>
      </c>
      <c r="B363" s="59" t="s">
        <v>593</v>
      </c>
      <c r="C363" s="60">
        <v>1.8</v>
      </c>
      <c r="D363" s="60">
        <v>1.8</v>
      </c>
      <c r="E363" s="60">
        <v>0.8</v>
      </c>
      <c r="F363" s="61">
        <v>0.03</v>
      </c>
      <c r="G363" s="61">
        <v>0.15</v>
      </c>
      <c r="H363" s="61">
        <v>1.12</v>
      </c>
      <c r="I363" s="61">
        <v>0.41</v>
      </c>
      <c r="J363" s="61">
        <v>0.01</v>
      </c>
      <c r="K363" s="61">
        <v>0.02</v>
      </c>
      <c r="L363" s="61">
        <v>0.01</v>
      </c>
      <c r="M363" s="61">
        <v>0.01</v>
      </c>
      <c r="N363" s="61">
        <v>0.07</v>
      </c>
      <c r="O363" s="61">
        <v>1.64</v>
      </c>
      <c r="P363" s="61"/>
      <c r="Q363" s="61">
        <v>0.69</v>
      </c>
      <c r="R363" s="61">
        <v>0.1</v>
      </c>
      <c r="S363" s="61" t="s">
        <v>45</v>
      </c>
      <c r="T363" s="61"/>
      <c r="U363" s="61"/>
      <c r="V363" s="61"/>
      <c r="W363" s="61">
        <v>0.04</v>
      </c>
      <c r="X363" s="61" t="s">
        <v>45</v>
      </c>
    </row>
    <row r="364" ht="11.25" customHeight="1">
      <c r="A364" s="1">
        <f t="shared" si="22"/>
        <v>535</v>
      </c>
      <c r="B364" s="70" t="s">
        <v>594</v>
      </c>
      <c r="C364" s="63">
        <v>0.5883333333333334</v>
      </c>
      <c r="D364" s="63">
        <v>1.2663333333333333</v>
      </c>
      <c r="E364" s="63">
        <v>1.548</v>
      </c>
      <c r="F364" s="65"/>
      <c r="G364" s="65">
        <v>0.0033333333333333335</v>
      </c>
      <c r="H364" s="65">
        <v>0.37200000000000005</v>
      </c>
      <c r="I364" s="65">
        <v>0.17533333333333334</v>
      </c>
      <c r="J364" s="65">
        <v>0.018333333333333337</v>
      </c>
      <c r="K364" s="65">
        <v>0.011333333333333334</v>
      </c>
      <c r="L364" s="65">
        <v>0.004666666666666667</v>
      </c>
      <c r="M364" s="65"/>
      <c r="N364" s="65">
        <v>0.010333333333333333</v>
      </c>
      <c r="O364" s="65">
        <v>1.248</v>
      </c>
      <c r="P364" s="65">
        <v>0.008</v>
      </c>
      <c r="Q364" s="65">
        <v>1.444</v>
      </c>
      <c r="R364" s="65">
        <v>0.056</v>
      </c>
      <c r="S364" s="65" t="s">
        <v>45</v>
      </c>
      <c r="T364" s="65">
        <v>0.01933333333333333</v>
      </c>
      <c r="U364" s="65"/>
      <c r="V364" s="65">
        <v>0.024000000000000004</v>
      </c>
      <c r="W364" s="65"/>
      <c r="X364" s="65">
        <v>0.017333333333333336</v>
      </c>
    </row>
    <row r="365" ht="11.25" customHeight="1">
      <c r="A365" s="1">
        <f t="shared" si="22"/>
        <v>536</v>
      </c>
      <c r="B365" s="59" t="s">
        <v>595</v>
      </c>
      <c r="C365" s="60">
        <v>2.5</v>
      </c>
      <c r="D365" s="60">
        <v>1.2</v>
      </c>
      <c r="E365" s="60">
        <v>0.1</v>
      </c>
      <c r="F365" s="61" t="s">
        <v>45</v>
      </c>
      <c r="G365" s="61">
        <v>0.11</v>
      </c>
      <c r="H365" s="61">
        <v>1.06</v>
      </c>
      <c r="I365" s="61">
        <v>1.19</v>
      </c>
      <c r="J365" s="61">
        <v>0.02</v>
      </c>
      <c r="K365" s="61">
        <v>0.02</v>
      </c>
      <c r="L365" s="61">
        <v>0.01</v>
      </c>
      <c r="M365" s="61" t="s">
        <v>45</v>
      </c>
      <c r="N365" s="61">
        <v>0.09</v>
      </c>
      <c r="O365" s="61">
        <v>1.11</v>
      </c>
      <c r="P365" s="61" t="s">
        <v>45</v>
      </c>
      <c r="Q365" s="61">
        <v>0.07</v>
      </c>
      <c r="R365" s="61">
        <v>0.01</v>
      </c>
      <c r="S365" s="61">
        <v>0.03</v>
      </c>
      <c r="T365" s="61"/>
      <c r="U365" s="61">
        <v>0.02</v>
      </c>
      <c r="V365" s="61"/>
      <c r="W365" s="61">
        <v>0.18</v>
      </c>
      <c r="X365" s="61">
        <v>0.02</v>
      </c>
    </row>
    <row r="366" ht="11.25" customHeight="1">
      <c r="A366" s="1">
        <f t="shared" si="22"/>
        <v>537</v>
      </c>
      <c r="B366" s="70" t="s">
        <v>596</v>
      </c>
      <c r="C366" s="63">
        <v>5.255666666666667</v>
      </c>
      <c r="D366" s="63">
        <v>3.322</v>
      </c>
      <c r="E366" s="63">
        <v>0.8563333333333334</v>
      </c>
      <c r="F366" s="64">
        <v>0.124</v>
      </c>
      <c r="G366" s="64">
        <v>0.6503333333333333</v>
      </c>
      <c r="H366" s="64">
        <v>2.808666666666667</v>
      </c>
      <c r="I366" s="64">
        <v>1.57</v>
      </c>
      <c r="J366" s="64">
        <v>0.017</v>
      </c>
      <c r="K366" s="64">
        <v>0.020666666666666667</v>
      </c>
      <c r="L366" s="65"/>
      <c r="M366" s="64">
        <v>0.04133333333333333</v>
      </c>
      <c r="N366" s="64">
        <v>0.19266666666666668</v>
      </c>
      <c r="O366" s="65">
        <v>2.998666666666667</v>
      </c>
      <c r="P366" s="64">
        <v>0.017</v>
      </c>
      <c r="Q366" s="64">
        <v>0.7366666666666667</v>
      </c>
      <c r="R366" s="64">
        <v>0.079</v>
      </c>
      <c r="S366" s="64">
        <v>0.020666666666666667</v>
      </c>
      <c r="T366" s="65"/>
      <c r="U366" s="65">
        <v>0.01</v>
      </c>
      <c r="V366" s="65"/>
      <c r="W366" s="64">
        <v>0.26166666666666666</v>
      </c>
      <c r="X366" s="64">
        <v>0.01</v>
      </c>
    </row>
    <row r="367" ht="11.25" customHeight="1">
      <c r="A367" s="1">
        <f t="shared" si="22"/>
        <v>538</v>
      </c>
      <c r="B367" s="70" t="s">
        <v>597</v>
      </c>
      <c r="C367" s="63">
        <v>3.692</v>
      </c>
      <c r="D367" s="63">
        <v>2.239666666666667</v>
      </c>
      <c r="E367" s="63">
        <v>1.0146666666666666</v>
      </c>
      <c r="F367" s="64">
        <v>0.11666666666666665</v>
      </c>
      <c r="G367" s="64">
        <v>0.5433333333333333</v>
      </c>
      <c r="H367" s="64">
        <v>2.093666666666667</v>
      </c>
      <c r="I367" s="64">
        <v>0.9313333333333333</v>
      </c>
      <c r="J367" s="64">
        <v>0.015</v>
      </c>
      <c r="K367" s="64">
        <v>0.01</v>
      </c>
      <c r="L367" s="65" t="s">
        <v>45</v>
      </c>
      <c r="M367" s="64">
        <v>0.030333333333333334</v>
      </c>
      <c r="N367" s="64">
        <v>0.10166666666666667</v>
      </c>
      <c r="O367" s="65">
        <v>2.045</v>
      </c>
      <c r="P367" s="64">
        <v>0.015</v>
      </c>
      <c r="Q367" s="64">
        <v>0.911</v>
      </c>
      <c r="R367" s="64">
        <v>0.06566666666666666</v>
      </c>
      <c r="S367" s="64">
        <v>0.038</v>
      </c>
      <c r="T367" s="65"/>
      <c r="U367" s="65" t="s">
        <v>45</v>
      </c>
      <c r="V367" s="65"/>
      <c r="W367" s="64">
        <v>0.18533333333333335</v>
      </c>
      <c r="X367" s="64">
        <v>0.01</v>
      </c>
    </row>
    <row r="368" ht="11.25" customHeight="1">
      <c r="A368" s="1">
        <f t="shared" si="22"/>
        <v>539</v>
      </c>
      <c r="B368" s="62" t="s">
        <v>598</v>
      </c>
      <c r="C368" s="63">
        <v>2.16</v>
      </c>
      <c r="D368" s="63">
        <v>2.8666666666666667</v>
      </c>
      <c r="E368" s="63">
        <v>1.5266666666666666</v>
      </c>
      <c r="F368" s="65"/>
      <c r="G368" s="64">
        <v>0.06333333333333334</v>
      </c>
      <c r="H368" s="64">
        <v>1.3933333333333333</v>
      </c>
      <c r="I368" s="64">
        <v>0.6733333333333333</v>
      </c>
      <c r="J368" s="65"/>
      <c r="K368" s="65"/>
      <c r="L368" s="65"/>
      <c r="M368" s="65"/>
      <c r="N368" s="64">
        <v>0.13</v>
      </c>
      <c r="O368" s="65">
        <v>2.6933333333333334</v>
      </c>
      <c r="P368" s="64">
        <v>0.043333333333333335</v>
      </c>
      <c r="Q368" s="64">
        <v>1.25</v>
      </c>
      <c r="R368" s="64">
        <v>0.19333333333333336</v>
      </c>
      <c r="S368" s="64">
        <v>0.04666666666666667</v>
      </c>
      <c r="T368" s="65"/>
      <c r="U368" s="65"/>
      <c r="V368" s="65"/>
      <c r="W368" s="65"/>
      <c r="X368" s="65"/>
    </row>
    <row r="369" ht="11.25" customHeight="1">
      <c r="A369" s="1">
        <f t="shared" si="22"/>
        <v>540</v>
      </c>
      <c r="B369" s="62" t="s">
        <v>599</v>
      </c>
      <c r="C369" s="63">
        <v>1.9233333333333333</v>
      </c>
      <c r="D369" s="63">
        <v>2.5866666666666664</v>
      </c>
      <c r="E369" s="63">
        <v>1.5833333333333335</v>
      </c>
      <c r="F369" s="65"/>
      <c r="G369" s="64">
        <v>0.06666666666666667</v>
      </c>
      <c r="H369" s="64">
        <v>1.2533333333333332</v>
      </c>
      <c r="I369" s="64">
        <v>0.5833333333333334</v>
      </c>
      <c r="J369" s="65"/>
      <c r="K369" s="65"/>
      <c r="L369" s="65"/>
      <c r="M369" s="65"/>
      <c r="N369" s="64">
        <v>0.13</v>
      </c>
      <c r="O369" s="65">
        <v>2.413333333333333</v>
      </c>
      <c r="P369" s="64">
        <v>0.043333333333333335</v>
      </c>
      <c r="Q369" s="64">
        <v>1.35</v>
      </c>
      <c r="R369" s="64">
        <v>0.18</v>
      </c>
      <c r="S369" s="64">
        <v>0.02</v>
      </c>
      <c r="T369" s="65"/>
      <c r="U369" s="65"/>
      <c r="V369" s="65"/>
      <c r="W369" s="65"/>
      <c r="X369" s="65"/>
    </row>
    <row r="370" ht="11.25" customHeight="1">
      <c r="A370" s="1">
        <f t="shared" si="22"/>
        <v>541</v>
      </c>
      <c r="B370" s="62" t="s">
        <v>600</v>
      </c>
      <c r="C370" s="63">
        <v>1.6100000000000003</v>
      </c>
      <c r="D370" s="63">
        <v>2.508333333333333</v>
      </c>
      <c r="E370" s="63">
        <v>1.7930000000000001</v>
      </c>
      <c r="F370" s="65"/>
      <c r="G370" s="64">
        <v>0.03133333333333333</v>
      </c>
      <c r="H370" s="64">
        <v>1.2386666666666668</v>
      </c>
      <c r="I370" s="64">
        <v>0.34</v>
      </c>
      <c r="J370" s="64" t="s">
        <v>45</v>
      </c>
      <c r="K370" s="64" t="s">
        <v>45</v>
      </c>
      <c r="L370" s="65"/>
      <c r="M370" s="64" t="s">
        <v>45</v>
      </c>
      <c r="N370" s="64">
        <v>0.25933333333333336</v>
      </c>
      <c r="O370" s="65">
        <v>2.231333333333333</v>
      </c>
      <c r="P370" s="64">
        <v>0.017666666666666667</v>
      </c>
      <c r="Q370" s="64">
        <v>1.5673333333333332</v>
      </c>
      <c r="R370" s="64">
        <v>0.11233333333333334</v>
      </c>
      <c r="S370" s="64">
        <v>0.03333333333333333</v>
      </c>
      <c r="T370" s="65"/>
      <c r="U370" s="65" t="s">
        <v>45</v>
      </c>
      <c r="V370" s="65"/>
      <c r="W370" s="64">
        <v>0.012000000000000002</v>
      </c>
      <c r="X370" s="65"/>
    </row>
    <row r="371" ht="11.25" customHeight="1">
      <c r="A371" s="1">
        <f t="shared" si="22"/>
        <v>542</v>
      </c>
      <c r="B371" s="62" t="s">
        <v>601</v>
      </c>
      <c r="C371" s="63">
        <v>0.271</v>
      </c>
      <c r="D371" s="63">
        <v>0.26466666666666666</v>
      </c>
      <c r="E371" s="63">
        <v>0.28833333333333333</v>
      </c>
      <c r="F371" s="65"/>
      <c r="G371" s="64" t="s">
        <v>45</v>
      </c>
      <c r="H371" s="64">
        <v>0.205</v>
      </c>
      <c r="I371" s="64">
        <v>0.066</v>
      </c>
      <c r="J371" s="64" t="s">
        <v>45</v>
      </c>
      <c r="K371" s="64" t="s">
        <v>45</v>
      </c>
      <c r="L371" s="65"/>
      <c r="M371" s="65"/>
      <c r="N371" s="64">
        <v>0.011666666666666665</v>
      </c>
      <c r="O371" s="65">
        <v>0.253</v>
      </c>
      <c r="P371" s="64" t="s">
        <v>45</v>
      </c>
      <c r="Q371" s="64">
        <v>0.275</v>
      </c>
      <c r="R371" s="64">
        <v>0.013333333333333334</v>
      </c>
      <c r="S371" s="65"/>
      <c r="T371" s="64" t="s">
        <v>45</v>
      </c>
      <c r="U371" s="65"/>
      <c r="V371" s="65"/>
      <c r="W371" s="64" t="s">
        <v>45</v>
      </c>
      <c r="X371" s="64" t="s">
        <v>45</v>
      </c>
    </row>
    <row r="372" ht="11.25" customHeight="1">
      <c r="A372" s="1">
        <f t="shared" si="22"/>
        <v>543</v>
      </c>
      <c r="B372" s="62" t="s">
        <v>602</v>
      </c>
      <c r="C372" s="63">
        <v>2.893333333333333</v>
      </c>
      <c r="D372" s="63">
        <v>3.676</v>
      </c>
      <c r="E372" s="63">
        <v>1.6736666666666664</v>
      </c>
      <c r="F372" s="65"/>
      <c r="G372" s="65">
        <v>0.083</v>
      </c>
      <c r="H372" s="65">
        <v>1.7323333333333333</v>
      </c>
      <c r="I372" s="65">
        <v>1.0090000000000001</v>
      </c>
      <c r="J372" s="65">
        <v>0.017</v>
      </c>
      <c r="K372" s="65">
        <v>0.008</v>
      </c>
      <c r="L372" s="65"/>
      <c r="M372" s="65"/>
      <c r="N372" s="65">
        <v>0.158</v>
      </c>
      <c r="O372" s="65">
        <v>3.4180000000000006</v>
      </c>
      <c r="P372" s="65">
        <v>0.07500000000000001</v>
      </c>
      <c r="Q372" s="65">
        <v>1.4109999999999998</v>
      </c>
      <c r="R372" s="65">
        <v>0.155</v>
      </c>
      <c r="S372" s="65">
        <v>0.03566666666666667</v>
      </c>
      <c r="T372" s="65"/>
      <c r="U372" s="65"/>
      <c r="V372" s="65"/>
      <c r="W372" s="65">
        <v>0.038666666666666676</v>
      </c>
      <c r="X372" s="65"/>
    </row>
    <row r="373" ht="11.25" customHeight="1">
      <c r="A373" s="1">
        <f t="shared" si="22"/>
        <v>544</v>
      </c>
      <c r="B373" s="62" t="s">
        <v>603</v>
      </c>
      <c r="C373" s="63">
        <v>1.0423333333333333</v>
      </c>
      <c r="D373" s="63">
        <v>1.1053333333333333</v>
      </c>
      <c r="E373" s="63">
        <v>0.23999999999999996</v>
      </c>
      <c r="F373" s="65"/>
      <c r="G373" s="64">
        <v>0.075</v>
      </c>
      <c r="H373" s="64">
        <v>0.6103333333333333</v>
      </c>
      <c r="I373" s="64">
        <v>0.316</v>
      </c>
      <c r="J373" s="64" t="s">
        <v>45</v>
      </c>
      <c r="K373" s="65"/>
      <c r="L373" s="64" t="s">
        <v>45</v>
      </c>
      <c r="M373" s="64">
        <v>0.02666666666666667</v>
      </c>
      <c r="N373" s="64">
        <v>0.11</v>
      </c>
      <c r="O373" s="65">
        <v>0.948</v>
      </c>
      <c r="P373" s="64" t="s">
        <v>45</v>
      </c>
      <c r="Q373" s="64">
        <v>0.17699999999999996</v>
      </c>
      <c r="R373" s="64">
        <v>0.063</v>
      </c>
      <c r="S373" s="64" t="s">
        <v>45</v>
      </c>
      <c r="T373" s="64" t="s">
        <v>45</v>
      </c>
      <c r="U373" s="65" t="s">
        <v>45</v>
      </c>
      <c r="V373" s="65"/>
      <c r="W373" s="64">
        <v>0.058666666666666666</v>
      </c>
      <c r="X373" s="64" t="s">
        <v>45</v>
      </c>
    </row>
    <row r="374" ht="11.25" customHeight="1">
      <c r="A374" s="1">
        <f t="shared" si="22"/>
        <v>545</v>
      </c>
      <c r="B374" s="59" t="s">
        <v>604</v>
      </c>
      <c r="C374" s="60">
        <v>1.0943333333333334</v>
      </c>
      <c r="D374" s="60">
        <v>1.7673333333333334</v>
      </c>
      <c r="E374" s="60">
        <v>3.8153333333333337</v>
      </c>
      <c r="F374" s="61"/>
      <c r="G374" s="61"/>
      <c r="H374" s="68">
        <v>0.7873333333333333</v>
      </c>
      <c r="I374" s="68">
        <v>0.26</v>
      </c>
      <c r="J374" s="68">
        <v>0.02</v>
      </c>
      <c r="K374" s="68">
        <v>0.027</v>
      </c>
      <c r="L374" s="68" t="s">
        <v>45</v>
      </c>
      <c r="M374" s="61"/>
      <c r="N374" s="68" t="s">
        <v>45</v>
      </c>
      <c r="O374" s="65">
        <v>1.7473333333333334</v>
      </c>
      <c r="P374" s="68">
        <v>0.02</v>
      </c>
      <c r="Q374" s="68">
        <v>3.4586666666666672</v>
      </c>
      <c r="R374" s="68">
        <v>0.35666666666666663</v>
      </c>
      <c r="S374" s="61"/>
      <c r="T374" s="61"/>
      <c r="U374" s="65"/>
      <c r="V374" s="61"/>
      <c r="W374" s="61"/>
      <c r="X374" s="68">
        <v>0.013333333333333334</v>
      </c>
    </row>
    <row r="375" ht="11.25" customHeight="1">
      <c r="A375" s="1">
        <f t="shared" si="22"/>
        <v>546</v>
      </c>
      <c r="B375" s="59" t="s">
        <v>605</v>
      </c>
      <c r="C375" s="60">
        <v>0.06233333333333334</v>
      </c>
      <c r="D375" s="60" t="s">
        <v>45</v>
      </c>
      <c r="E375" s="60">
        <v>0.1623333333333333</v>
      </c>
      <c r="F375" s="61"/>
      <c r="G375" s="61"/>
      <c r="H375" s="68">
        <v>0.052333333333333336</v>
      </c>
      <c r="I375" s="68">
        <v>0.01</v>
      </c>
      <c r="J375" s="68" t="s">
        <v>45</v>
      </c>
      <c r="K375" s="68"/>
      <c r="L375" s="68"/>
      <c r="M375" s="61"/>
      <c r="N375" s="68" t="s">
        <v>45</v>
      </c>
      <c r="O375" s="65">
        <v>0.021</v>
      </c>
      <c r="P375" s="68"/>
      <c r="Q375" s="68">
        <v>0.07233333333333332</v>
      </c>
      <c r="R375" s="68">
        <v>0.07666666666666666</v>
      </c>
      <c r="S375" s="61"/>
      <c r="T375" s="61"/>
      <c r="U375" s="65"/>
      <c r="V375" s="61"/>
      <c r="W375" s="61"/>
      <c r="X375" s="68"/>
    </row>
    <row r="376" ht="11.25" customHeight="1">
      <c r="A376" s="1">
        <f t="shared" si="22"/>
        <v>547</v>
      </c>
      <c r="B376" s="62" t="s">
        <v>606</v>
      </c>
      <c r="C376" s="60">
        <v>1.3389999999999997</v>
      </c>
      <c r="D376" s="60">
        <v>2.080666666666666</v>
      </c>
      <c r="E376" s="60">
        <v>3.9976666666666665</v>
      </c>
      <c r="F376" s="64"/>
      <c r="G376" s="64" t="s">
        <v>45</v>
      </c>
      <c r="H376" s="64">
        <v>0.9273333333333333</v>
      </c>
      <c r="I376" s="64">
        <v>0.337</v>
      </c>
      <c r="J376" s="64">
        <v>0.022333333333333334</v>
      </c>
      <c r="K376" s="64">
        <v>0.03733333333333333</v>
      </c>
      <c r="L376" s="64">
        <v>0.015</v>
      </c>
      <c r="M376" s="65"/>
      <c r="N376" s="64">
        <v>0.03733333333333333</v>
      </c>
      <c r="O376" s="65">
        <v>2.0209999999999995</v>
      </c>
      <c r="P376" s="64">
        <v>0.022333333333333334</v>
      </c>
      <c r="Q376" s="64">
        <v>3.6003333333333334</v>
      </c>
      <c r="R376" s="64">
        <v>0.36</v>
      </c>
      <c r="S376" s="64">
        <v>0.03733333333333333</v>
      </c>
      <c r="T376" s="64"/>
      <c r="U376" s="65"/>
      <c r="V376" s="64"/>
      <c r="W376" s="64"/>
      <c r="X376" s="73">
        <v>0.015</v>
      </c>
    </row>
    <row r="377" ht="11.25" customHeight="1">
      <c r="A377" s="1">
        <f t="shared" si="22"/>
        <v>548</v>
      </c>
      <c r="B377" s="71" t="s">
        <v>607</v>
      </c>
      <c r="C377" s="60">
        <v>1.3929999999999998</v>
      </c>
      <c r="D377" s="60">
        <v>1.106</v>
      </c>
      <c r="E377" s="60">
        <v>0.718</v>
      </c>
      <c r="F377" s="61"/>
      <c r="G377" s="68">
        <v>0.024000000000000004</v>
      </c>
      <c r="H377" s="68">
        <v>0.7559999999999999</v>
      </c>
      <c r="I377" s="68">
        <v>0.5566666666666666</v>
      </c>
      <c r="J377" s="68">
        <v>0.016333333333333335</v>
      </c>
      <c r="K377" s="68">
        <v>0.009333333333333334</v>
      </c>
      <c r="L377" s="68">
        <v>0.018666666666666668</v>
      </c>
      <c r="M377" s="61"/>
      <c r="N377" s="68">
        <v>0.029333333333333333</v>
      </c>
      <c r="O377" s="65">
        <v>1.0423333333333333</v>
      </c>
      <c r="P377" s="68">
        <v>0.013333333333333334</v>
      </c>
      <c r="Q377" s="68">
        <v>0.614</v>
      </c>
      <c r="R377" s="68">
        <v>0.027666666666666662</v>
      </c>
      <c r="S377" s="68">
        <v>0.043333333333333335</v>
      </c>
      <c r="T377" s="68" t="s">
        <v>45</v>
      </c>
      <c r="U377" s="65"/>
      <c r="V377" s="61"/>
      <c r="W377" s="68" t="s">
        <v>45</v>
      </c>
      <c r="X377" s="61"/>
    </row>
    <row r="378" ht="11.25" customHeight="1">
      <c r="A378" s="1">
        <f t="shared" si="22"/>
        <v>549</v>
      </c>
      <c r="B378" s="71" t="s">
        <v>608</v>
      </c>
      <c r="C378" s="60">
        <v>0.21</v>
      </c>
      <c r="D378" s="60">
        <v>0.83</v>
      </c>
      <c r="E378" s="60">
        <v>0.23333333333333336</v>
      </c>
      <c r="F378" s="61"/>
      <c r="G378" s="61"/>
      <c r="H378" s="68">
        <v>0.17666666666666667</v>
      </c>
      <c r="I378" s="68">
        <v>0.03333333333333333</v>
      </c>
      <c r="J378" s="61"/>
      <c r="K378" s="61"/>
      <c r="L378" s="61"/>
      <c r="M378" s="61"/>
      <c r="N378" s="68">
        <v>0.01</v>
      </c>
      <c r="O378" s="65">
        <v>0.82</v>
      </c>
      <c r="P378" s="61"/>
      <c r="Q378" s="68">
        <v>0.20333333333333337</v>
      </c>
      <c r="R378" s="68">
        <v>0.03</v>
      </c>
      <c r="S378" s="61"/>
      <c r="T378" s="61"/>
      <c r="U378" s="65"/>
      <c r="V378" s="61"/>
      <c r="W378" s="61"/>
      <c r="X378" s="61"/>
    </row>
    <row r="379" ht="11.25" customHeight="1">
      <c r="A379" s="1">
        <f t="shared" si="22"/>
        <v>550</v>
      </c>
      <c r="B379" s="71" t="s">
        <v>609</v>
      </c>
      <c r="C379" s="60">
        <v>0.1756666666666667</v>
      </c>
      <c r="D379" s="60">
        <v>0.12833333333333335</v>
      </c>
      <c r="E379" s="60" t="s">
        <v>45</v>
      </c>
      <c r="F379" s="61"/>
      <c r="G379" s="68">
        <v>0.0023333333333333335</v>
      </c>
      <c r="H379" s="68">
        <v>0.10366666666666667</v>
      </c>
      <c r="I379" s="68">
        <v>0.050333333333333334</v>
      </c>
      <c r="J379" s="68">
        <v>0.004333333333333334</v>
      </c>
      <c r="K379" s="68">
        <v>0.005666666666666667</v>
      </c>
      <c r="L379" s="61"/>
      <c r="M379" s="61"/>
      <c r="N379" s="68">
        <v>0.006333333333333334</v>
      </c>
      <c r="O379" s="65">
        <v>0.11933333333333333</v>
      </c>
      <c r="P379" s="68" t="s">
        <v>45</v>
      </c>
      <c r="Q379" s="68">
        <v>0.027999999999999997</v>
      </c>
      <c r="R379" s="61"/>
      <c r="S379" s="61"/>
      <c r="T379" s="61"/>
      <c r="U379" s="65"/>
      <c r="V379" s="61"/>
      <c r="W379" s="61"/>
      <c r="X379" s="61"/>
    </row>
    <row r="380" ht="11.25" customHeight="1">
      <c r="A380" s="1">
        <f t="shared" si="22"/>
        <v>551</v>
      </c>
      <c r="B380" s="71" t="s">
        <v>610</v>
      </c>
      <c r="C380" s="60">
        <v>6.045333333333334</v>
      </c>
      <c r="D380" s="60">
        <v>2.963</v>
      </c>
      <c r="E380" s="60">
        <v>0.18766666666666665</v>
      </c>
      <c r="F380" s="68">
        <v>0.24666666666666667</v>
      </c>
      <c r="G380" s="68">
        <v>1.0773333333333335</v>
      </c>
      <c r="H380" s="68">
        <v>3.379</v>
      </c>
      <c r="I380" s="68">
        <v>1.3836666666666666</v>
      </c>
      <c r="J380" s="68">
        <v>0.021</v>
      </c>
      <c r="K380" s="61"/>
      <c r="L380" s="61"/>
      <c r="M380" s="68">
        <v>0.08366666666666667</v>
      </c>
      <c r="N380" s="68">
        <v>0.17766666666666664</v>
      </c>
      <c r="O380" s="65">
        <v>2.638666666666667</v>
      </c>
      <c r="P380" s="68">
        <v>0.021</v>
      </c>
      <c r="Q380" s="68">
        <v>0.16666666666666666</v>
      </c>
      <c r="R380" s="68">
        <v>0.021</v>
      </c>
      <c r="S380" s="61"/>
      <c r="T380" s="61"/>
      <c r="U380" s="65"/>
      <c r="V380" s="61"/>
      <c r="W380" s="68">
        <v>0.2956666666666667</v>
      </c>
      <c r="X380" s="68">
        <v>0.03133333333333333</v>
      </c>
    </row>
    <row r="381" ht="11.25" customHeight="1">
      <c r="A381" s="1">
        <f t="shared" si="22"/>
        <v>552</v>
      </c>
      <c r="B381" s="71" t="s">
        <v>611</v>
      </c>
      <c r="C381" s="60">
        <v>0.06133333333333333</v>
      </c>
      <c r="D381" s="60">
        <v>0.14533333333333331</v>
      </c>
      <c r="E381" s="60" t="s">
        <v>45</v>
      </c>
      <c r="F381" s="61"/>
      <c r="G381" s="61"/>
      <c r="H381" s="68">
        <v>0.06133333333333333</v>
      </c>
      <c r="I381" s="68" t="s">
        <v>45</v>
      </c>
      <c r="J381" s="61"/>
      <c r="K381" s="68" t="s">
        <v>45</v>
      </c>
      <c r="L381" s="61"/>
      <c r="M381" s="61"/>
      <c r="N381" s="61"/>
      <c r="O381" s="65">
        <v>0.14533333333333331</v>
      </c>
      <c r="P381" s="68" t="s">
        <v>45</v>
      </c>
      <c r="Q381" s="68">
        <v>0.043000000000000003</v>
      </c>
      <c r="R381" s="68" t="s">
        <v>45</v>
      </c>
      <c r="S381" s="61"/>
      <c r="T381" s="61"/>
      <c r="U381" s="65"/>
      <c r="V381" s="61"/>
      <c r="W381" s="61"/>
      <c r="X381" s="61"/>
    </row>
    <row r="382" ht="11.25" customHeight="1">
      <c r="A382" s="1">
        <f t="shared" si="22"/>
        <v>553</v>
      </c>
      <c r="B382" s="71" t="s">
        <v>612</v>
      </c>
      <c r="C382" s="60">
        <v>4.138</v>
      </c>
      <c r="D382" s="60">
        <v>3.158333333333333</v>
      </c>
      <c r="E382" s="60">
        <v>1.2296666666666667</v>
      </c>
      <c r="F382" s="61"/>
      <c r="G382" s="68">
        <v>0.294</v>
      </c>
      <c r="H382" s="68">
        <v>2.0973333333333333</v>
      </c>
      <c r="I382" s="68">
        <v>1.5743333333333334</v>
      </c>
      <c r="J382" s="68">
        <v>0.018</v>
      </c>
      <c r="K382" s="68" t="s">
        <v>45</v>
      </c>
      <c r="L382" s="61"/>
      <c r="M382" s="68">
        <v>0.04466666666666667</v>
      </c>
      <c r="N382" s="68">
        <v>0.211</v>
      </c>
      <c r="O382" s="65">
        <v>2.813</v>
      </c>
      <c r="P382" s="68">
        <v>0.018</v>
      </c>
      <c r="Q382" s="68">
        <v>1.111</v>
      </c>
      <c r="R382" s="68">
        <v>0.11866666666666666</v>
      </c>
      <c r="S382" s="61"/>
      <c r="T382" s="61"/>
      <c r="U382" s="65"/>
      <c r="V382" s="61"/>
      <c r="W382" s="68">
        <v>0.214</v>
      </c>
      <c r="X382" s="61"/>
    </row>
    <row r="383" ht="11.25" customHeight="1">
      <c r="A383" s="1">
        <f t="shared" si="22"/>
        <v>554</v>
      </c>
      <c r="B383" s="71" t="s">
        <v>613</v>
      </c>
      <c r="C383" s="60">
        <v>7.497333333333334</v>
      </c>
      <c r="D383" s="60">
        <v>9.673000000000002</v>
      </c>
      <c r="E383" s="60">
        <v>4.73</v>
      </c>
      <c r="F383" s="61">
        <v>0.044333333333333336</v>
      </c>
      <c r="G383" s="68">
        <v>0.3406666666666667</v>
      </c>
      <c r="H383" s="68">
        <v>4.596333333333334</v>
      </c>
      <c r="I383" s="68">
        <v>2.42</v>
      </c>
      <c r="J383" s="68">
        <v>0.044333333333333336</v>
      </c>
      <c r="K383" s="68"/>
      <c r="L383" s="61"/>
      <c r="M383" s="68"/>
      <c r="N383" s="68">
        <v>0.3403333333333334</v>
      </c>
      <c r="O383" s="65">
        <v>9.066666666666668</v>
      </c>
      <c r="P383" s="68">
        <v>0.17033333333333334</v>
      </c>
      <c r="Q383" s="68">
        <v>4.211666666666667</v>
      </c>
      <c r="R383" s="68">
        <v>0.3036666666666667</v>
      </c>
      <c r="S383" s="61">
        <v>0.05933333333333333</v>
      </c>
      <c r="T383" s="61"/>
      <c r="U383" s="65"/>
      <c r="V383" s="61"/>
      <c r="W383" s="68">
        <v>0.14800000000000002</v>
      </c>
      <c r="X383" s="61"/>
    </row>
    <row r="384" ht="11.25" customHeight="1">
      <c r="A384" s="1">
        <f t="shared" si="22"/>
        <v>555</v>
      </c>
      <c r="B384" s="71" t="s">
        <v>614</v>
      </c>
      <c r="C384" s="60">
        <v>8.276999999999997</v>
      </c>
      <c r="D384" s="60">
        <v>10.584666666666665</v>
      </c>
      <c r="E384" s="60">
        <v>5.121333333333333</v>
      </c>
      <c r="F384" s="61">
        <v>0.04900000000000001</v>
      </c>
      <c r="G384" s="68">
        <v>0.367</v>
      </c>
      <c r="H384" s="68">
        <v>5.1209999999999996</v>
      </c>
      <c r="I384" s="68">
        <v>2.642333333333333</v>
      </c>
      <c r="J384" s="68">
        <v>0.04900000000000001</v>
      </c>
      <c r="K384" s="68"/>
      <c r="L384" s="61"/>
      <c r="M384" s="68"/>
      <c r="N384" s="68">
        <v>0.4403333333333333</v>
      </c>
      <c r="O384" s="65">
        <v>9.851333333333333</v>
      </c>
      <c r="P384" s="68">
        <v>0.18733333333333335</v>
      </c>
      <c r="Q384" s="68">
        <v>4.566999999999999</v>
      </c>
      <c r="R384" s="68">
        <v>0.31833333333333336</v>
      </c>
      <c r="S384" s="61">
        <v>0.065</v>
      </c>
      <c r="T384" s="61"/>
      <c r="U384" s="65"/>
      <c r="V384" s="61"/>
      <c r="W384" s="68">
        <v>0.171</v>
      </c>
      <c r="X384" s="61"/>
    </row>
    <row r="385" ht="11.25" customHeight="1">
      <c r="A385" s="1">
        <f t="shared" si="22"/>
        <v>556</v>
      </c>
      <c r="B385" s="71" t="s">
        <v>615</v>
      </c>
      <c r="C385" s="60">
        <v>0.5830000000000001</v>
      </c>
      <c r="D385" s="60">
        <v>0.8680000000000001</v>
      </c>
      <c r="E385" s="60">
        <v>0.9886666666666666</v>
      </c>
      <c r="F385" s="61"/>
      <c r="G385" s="68" t="s">
        <v>45</v>
      </c>
      <c r="H385" s="68">
        <v>0.39033333333333337</v>
      </c>
      <c r="I385" s="68">
        <v>0.19266666666666668</v>
      </c>
      <c r="J385" s="68" t="s">
        <v>45</v>
      </c>
      <c r="K385" s="61"/>
      <c r="L385" s="61"/>
      <c r="M385" s="61"/>
      <c r="N385" s="68">
        <v>0.027333333333333334</v>
      </c>
      <c r="O385" s="65">
        <v>0.8406666666666668</v>
      </c>
      <c r="P385" s="68" t="s">
        <v>45</v>
      </c>
      <c r="Q385" s="68">
        <v>0.943</v>
      </c>
      <c r="R385" s="68">
        <v>0.04566666666666667</v>
      </c>
      <c r="S385" s="61"/>
      <c r="T385" s="68" t="s">
        <v>45</v>
      </c>
      <c r="U385" s="65"/>
      <c r="V385" s="61"/>
      <c r="W385" s="68">
        <v>0.012666666666666666</v>
      </c>
      <c r="X385" s="61"/>
    </row>
    <row r="386" ht="11.25" customHeight="1">
      <c r="A386" s="1">
        <f t="shared" si="22"/>
        <v>557</v>
      </c>
      <c r="B386" s="59" t="s">
        <v>617</v>
      </c>
      <c r="C386" s="60">
        <v>8.7</v>
      </c>
      <c r="D386" s="60">
        <v>17.2</v>
      </c>
      <c r="E386" s="60">
        <v>16.2</v>
      </c>
      <c r="F386" s="61"/>
      <c r="G386" s="61"/>
      <c r="H386" s="61">
        <v>4.85</v>
      </c>
      <c r="I386" s="61">
        <v>1.21</v>
      </c>
      <c r="J386" s="61">
        <v>0.56</v>
      </c>
      <c r="K386" s="61">
        <v>1.36</v>
      </c>
      <c r="L386" s="61">
        <v>0.66</v>
      </c>
      <c r="M386" s="61"/>
      <c r="N386" s="61">
        <v>0.03</v>
      </c>
      <c r="O386" s="61">
        <v>16.67</v>
      </c>
      <c r="P386" s="61">
        <v>0.45</v>
      </c>
      <c r="Q386" s="61">
        <v>16.17</v>
      </c>
      <c r="R386" s="61">
        <v>0.04</v>
      </c>
      <c r="S386" s="61"/>
      <c r="T386" s="61"/>
      <c r="U386" s="61"/>
      <c r="V386" s="61"/>
      <c r="W386" s="61"/>
      <c r="X386" s="61"/>
    </row>
    <row r="387" ht="11.25" customHeight="1">
      <c r="A387" s="66">
        <f t="shared" si="22"/>
        <v>558</v>
      </c>
      <c r="B387" s="62" t="s">
        <v>618</v>
      </c>
      <c r="C387" s="72">
        <v>9.74</v>
      </c>
      <c r="D387" s="72">
        <v>29.06</v>
      </c>
      <c r="E387" s="72">
        <v>14.233333333333334</v>
      </c>
      <c r="F387" s="65"/>
      <c r="G387" s="64">
        <v>0.04</v>
      </c>
      <c r="H387" s="64">
        <v>5.276666666666666</v>
      </c>
      <c r="I387" s="64">
        <v>1.2766666666666666</v>
      </c>
      <c r="J387" s="64">
        <v>0.6266666666666666</v>
      </c>
      <c r="K387" s="64">
        <v>1.52</v>
      </c>
      <c r="L387" s="64">
        <v>0.9366666666666666</v>
      </c>
      <c r="M387" s="65"/>
      <c r="N387" s="65"/>
      <c r="O387" s="65">
        <v>28.153333333333336</v>
      </c>
      <c r="P387" s="64">
        <v>0.7933333333333333</v>
      </c>
      <c r="Q387" s="64">
        <v>14.176666666666668</v>
      </c>
      <c r="R387" s="64">
        <v>0.06333333333333334</v>
      </c>
      <c r="S387" s="65"/>
      <c r="T387" s="65"/>
      <c r="U387" s="65"/>
      <c r="V387" s="65"/>
      <c r="W387" s="65"/>
      <c r="X387" s="65"/>
    </row>
    <row r="388" ht="11.25" customHeight="1">
      <c r="A388" s="66">
        <f t="shared" si="22"/>
        <v>559</v>
      </c>
      <c r="B388" s="59" t="s">
        <v>619</v>
      </c>
      <c r="C388" s="60" t="s">
        <v>45</v>
      </c>
      <c r="D388" s="60">
        <v>0.1</v>
      </c>
      <c r="E388" s="60">
        <v>0.3</v>
      </c>
      <c r="F388" s="61"/>
      <c r="G388" s="61" t="s">
        <v>45</v>
      </c>
      <c r="H388" s="61"/>
      <c r="I388" s="61">
        <v>0.02</v>
      </c>
      <c r="J388" s="61" t="s">
        <v>45</v>
      </c>
      <c r="K388" s="61" t="s">
        <v>45</v>
      </c>
      <c r="L388" s="61">
        <v>0.01</v>
      </c>
      <c r="M388" s="61"/>
      <c r="N388" s="61" t="s">
        <v>45</v>
      </c>
      <c r="O388" s="61">
        <v>0.08</v>
      </c>
      <c r="P388" s="61" t="s">
        <v>45</v>
      </c>
      <c r="Q388" s="61">
        <v>0.27</v>
      </c>
      <c r="R388" s="61">
        <v>0.04</v>
      </c>
      <c r="S388" s="61"/>
      <c r="T388" s="61"/>
      <c r="U388" s="61"/>
      <c r="V388" s="61"/>
      <c r="W388" s="61"/>
      <c r="X388" s="61"/>
    </row>
    <row r="389" ht="11.25" customHeight="1">
      <c r="A389" s="66">
        <f t="shared" si="22"/>
        <v>560</v>
      </c>
      <c r="B389" s="59" t="s">
        <v>620</v>
      </c>
      <c r="C389" s="60">
        <v>0.1</v>
      </c>
      <c r="D389" s="60">
        <v>0.1</v>
      </c>
      <c r="E389" s="60">
        <v>0.2</v>
      </c>
      <c r="F389" s="61"/>
      <c r="G389" s="61" t="s">
        <v>45</v>
      </c>
      <c r="H389" s="61">
        <v>0.06</v>
      </c>
      <c r="I389" s="61">
        <v>0.02</v>
      </c>
      <c r="J389" s="61" t="s">
        <v>45</v>
      </c>
      <c r="K389" s="61" t="s">
        <v>45</v>
      </c>
      <c r="L389" s="61" t="s">
        <v>45</v>
      </c>
      <c r="M389" s="61"/>
      <c r="N389" s="61"/>
      <c r="O389" s="61">
        <v>0.1</v>
      </c>
      <c r="P389" s="61" t="s">
        <v>45</v>
      </c>
      <c r="Q389" s="61">
        <v>0.15</v>
      </c>
      <c r="R389" s="61">
        <v>0.02</v>
      </c>
      <c r="S389" s="61"/>
      <c r="T389" s="61"/>
      <c r="U389" s="61"/>
      <c r="V389" s="61"/>
      <c r="W389" s="61"/>
      <c r="X389" s="61"/>
    </row>
    <row r="390" ht="11.25" customHeight="1">
      <c r="A390" s="1">
        <f t="shared" si="22"/>
        <v>561</v>
      </c>
      <c r="B390" s="59" t="s">
        <v>621</v>
      </c>
      <c r="C390" s="60">
        <v>0.1</v>
      </c>
      <c r="D390" s="60">
        <v>0.1</v>
      </c>
      <c r="E390" s="60">
        <v>0.3</v>
      </c>
      <c r="F390" s="61"/>
      <c r="G390" s="61"/>
      <c r="H390" s="61">
        <v>0.11</v>
      </c>
      <c r="I390" s="61">
        <v>0.02</v>
      </c>
      <c r="J390" s="61" t="s">
        <v>45</v>
      </c>
      <c r="K390" s="61" t="s">
        <v>45</v>
      </c>
      <c r="L390" s="61">
        <v>0.01</v>
      </c>
      <c r="M390" s="61"/>
      <c r="N390" s="61" t="s">
        <v>45</v>
      </c>
      <c r="O390" s="61">
        <v>0.08</v>
      </c>
      <c r="P390" s="61" t="s">
        <v>54</v>
      </c>
      <c r="Q390" s="61">
        <v>0.16</v>
      </c>
      <c r="R390" s="61">
        <v>0.14</v>
      </c>
      <c r="S390" s="61"/>
      <c r="T390" s="61"/>
      <c r="U390" s="61"/>
      <c r="V390" s="61"/>
      <c r="W390" s="61"/>
      <c r="X390" s="61"/>
    </row>
    <row r="391" ht="11.25" customHeight="1">
      <c r="A391" s="1">
        <f t="shared" si="22"/>
        <v>562</v>
      </c>
      <c r="B391" s="59" t="s">
        <v>622</v>
      </c>
      <c r="C391" s="60">
        <v>0.2</v>
      </c>
      <c r="D391" s="60">
        <v>0.1</v>
      </c>
      <c r="E391" s="60">
        <v>0.9</v>
      </c>
      <c r="F391" s="61"/>
      <c r="G391" s="61"/>
      <c r="H391" s="61">
        <v>0.14</v>
      </c>
      <c r="I391" s="61">
        <v>0.03</v>
      </c>
      <c r="J391" s="61" t="s">
        <v>45</v>
      </c>
      <c r="K391" s="61">
        <v>0.01</v>
      </c>
      <c r="L391" s="61">
        <v>0.01</v>
      </c>
      <c r="M391" s="61"/>
      <c r="N391" s="61"/>
      <c r="O391" s="61">
        <v>0.11</v>
      </c>
      <c r="P391" s="61"/>
      <c r="Q391" s="61">
        <v>0.4</v>
      </c>
      <c r="R391" s="61">
        <v>0.49</v>
      </c>
      <c r="S391" s="61"/>
      <c r="T391" s="61"/>
      <c r="U391" s="61"/>
      <c r="V391" s="61"/>
      <c r="W391" s="61"/>
      <c r="X391" s="61"/>
    </row>
    <row r="392" ht="11.25" customHeight="1">
      <c r="A392" s="1">
        <f t="shared" si="22"/>
        <v>563</v>
      </c>
      <c r="B392" s="71" t="s">
        <v>623</v>
      </c>
      <c r="C392" s="60">
        <v>0.2</v>
      </c>
      <c r="D392" s="60">
        <v>0.1</v>
      </c>
      <c r="E392" s="60">
        <v>0.3</v>
      </c>
      <c r="F392" s="61"/>
      <c r="G392" s="68" t="s">
        <v>45</v>
      </c>
      <c r="H392" s="68">
        <v>0.18</v>
      </c>
      <c r="I392" s="68">
        <v>0.03</v>
      </c>
      <c r="J392" s="68">
        <v>0.01</v>
      </c>
      <c r="K392" s="68">
        <v>0.02</v>
      </c>
      <c r="L392" s="68">
        <v>0.01</v>
      </c>
      <c r="M392" s="61"/>
      <c r="N392" s="68" t="s">
        <v>45</v>
      </c>
      <c r="O392" s="61">
        <v>0.05</v>
      </c>
      <c r="P392" s="68" t="s">
        <v>45</v>
      </c>
      <c r="Q392" s="68">
        <v>0.21</v>
      </c>
      <c r="R392" s="68">
        <v>0.1</v>
      </c>
      <c r="S392" s="68"/>
      <c r="T392" s="61"/>
      <c r="U392" s="61"/>
      <c r="V392" s="61"/>
      <c r="W392" s="61"/>
      <c r="X392" s="68"/>
    </row>
    <row r="393" ht="11.25" customHeight="1">
      <c r="A393" s="1">
        <f t="shared" si="22"/>
        <v>564</v>
      </c>
      <c r="B393" s="59" t="s">
        <v>624</v>
      </c>
      <c r="C393" s="60">
        <v>0.7</v>
      </c>
      <c r="D393" s="60">
        <v>0.2</v>
      </c>
      <c r="E393" s="60">
        <v>0.9</v>
      </c>
      <c r="F393" s="61" t="s">
        <v>45</v>
      </c>
      <c r="G393" s="61" t="s">
        <v>45</v>
      </c>
      <c r="H393" s="61">
        <v>0.5</v>
      </c>
      <c r="I393" s="61">
        <v>0.08</v>
      </c>
      <c r="J393" s="61">
        <v>0.02</v>
      </c>
      <c r="K393" s="61">
        <v>0.04</v>
      </c>
      <c r="L393" s="61">
        <v>0.03</v>
      </c>
      <c r="M393" s="61"/>
      <c r="N393" s="61"/>
      <c r="O393" s="61">
        <v>0.15</v>
      </c>
      <c r="P393" s="61">
        <v>0.01</v>
      </c>
      <c r="Q393" s="61">
        <v>0.58</v>
      </c>
      <c r="R393" s="61">
        <v>0.28</v>
      </c>
      <c r="S393" s="61"/>
      <c r="T393" s="61"/>
      <c r="U393" s="61"/>
      <c r="V393" s="61"/>
      <c r="W393" s="61"/>
      <c r="X393" s="61"/>
    </row>
    <row r="394" ht="11.25" customHeight="1">
      <c r="A394" s="1">
        <f t="shared" si="22"/>
        <v>565</v>
      </c>
      <c r="B394" s="71" t="s">
        <v>625</v>
      </c>
      <c r="C394" s="60">
        <v>0.1</v>
      </c>
      <c r="D394" s="60">
        <v>0.1</v>
      </c>
      <c r="E394" s="60">
        <v>0.3</v>
      </c>
      <c r="F394" s="61"/>
      <c r="G394" s="68" t="s">
        <v>45</v>
      </c>
      <c r="H394" s="68">
        <v>0.1</v>
      </c>
      <c r="I394" s="68">
        <v>0.01</v>
      </c>
      <c r="J394" s="68" t="s">
        <v>45</v>
      </c>
      <c r="K394" s="68" t="s">
        <v>45</v>
      </c>
      <c r="L394" s="68">
        <v>0.01</v>
      </c>
      <c r="M394" s="61"/>
      <c r="N394" s="61" t="s">
        <v>45</v>
      </c>
      <c r="O394" s="61">
        <v>0.06</v>
      </c>
      <c r="P394" s="61"/>
      <c r="Q394" s="68">
        <v>0.11</v>
      </c>
      <c r="R394" s="68">
        <v>0.2</v>
      </c>
      <c r="S394" s="68"/>
      <c r="T394" s="61"/>
      <c r="U394" s="61"/>
      <c r="V394" s="61"/>
      <c r="W394" s="61"/>
      <c r="X394" s="68"/>
    </row>
    <row r="395" ht="11.25" customHeight="1">
      <c r="A395" s="1">
        <f t="shared" si="22"/>
        <v>566</v>
      </c>
      <c r="B395" s="59" t="s">
        <v>626</v>
      </c>
      <c r="C395" s="60">
        <v>0.3</v>
      </c>
      <c r="D395" s="60">
        <v>0.2</v>
      </c>
      <c r="E395" s="60">
        <v>0.6</v>
      </c>
      <c r="F395" s="61"/>
      <c r="G395" s="61" t="s">
        <v>45</v>
      </c>
      <c r="H395" s="61">
        <v>0.25</v>
      </c>
      <c r="I395" s="61">
        <v>0.03</v>
      </c>
      <c r="J395" s="61" t="s">
        <v>45</v>
      </c>
      <c r="K395" s="61">
        <v>0.01</v>
      </c>
      <c r="L395" s="61">
        <v>0.01</v>
      </c>
      <c r="M395" s="61"/>
      <c r="N395" s="61" t="s">
        <v>45</v>
      </c>
      <c r="O395" s="61">
        <v>0.15</v>
      </c>
      <c r="P395" s="61"/>
      <c r="Q395" s="61">
        <v>0.23</v>
      </c>
      <c r="R395" s="61">
        <v>0.41</v>
      </c>
      <c r="S395" s="61"/>
      <c r="T395" s="61"/>
      <c r="U395" s="61"/>
      <c r="V395" s="61"/>
      <c r="W395" s="61"/>
      <c r="X395" s="61"/>
    </row>
    <row r="396" ht="11.25" customHeight="1">
      <c r="A396" s="1">
        <f t="shared" si="22"/>
        <v>567</v>
      </c>
      <c r="B396" s="59" t="s">
        <v>627</v>
      </c>
      <c r="C396" s="60">
        <v>0.1</v>
      </c>
      <c r="D396" s="60">
        <v>0.1</v>
      </c>
      <c r="E396" s="60">
        <v>0.3</v>
      </c>
      <c r="F396" s="61"/>
      <c r="G396" s="61"/>
      <c r="H396" s="61">
        <v>0.11</v>
      </c>
      <c r="I396" s="61">
        <v>0.02</v>
      </c>
      <c r="J396" s="68" t="s">
        <v>45</v>
      </c>
      <c r="K396" s="61">
        <v>0.01</v>
      </c>
      <c r="L396" s="61">
        <v>0.01</v>
      </c>
      <c r="M396" s="61"/>
      <c r="N396" s="61"/>
      <c r="O396" s="61">
        <v>0.09</v>
      </c>
      <c r="P396" s="61"/>
      <c r="Q396" s="61">
        <v>0.16</v>
      </c>
      <c r="R396" s="61">
        <v>0.11</v>
      </c>
      <c r="S396" s="61"/>
      <c r="T396" s="61"/>
      <c r="U396" s="61"/>
      <c r="V396" s="61"/>
      <c r="W396" s="61"/>
      <c r="X396" s="61"/>
    </row>
    <row r="397" ht="11.25" customHeight="1">
      <c r="A397" s="1">
        <f t="shared" si="22"/>
        <v>568</v>
      </c>
      <c r="B397" s="59" t="s">
        <v>628</v>
      </c>
      <c r="C397" s="60">
        <v>0.2</v>
      </c>
      <c r="D397" s="60">
        <v>0.1</v>
      </c>
      <c r="E397" s="60">
        <v>0.8</v>
      </c>
      <c r="F397" s="61"/>
      <c r="G397" s="61" t="s">
        <v>45</v>
      </c>
      <c r="H397" s="61">
        <v>0.15</v>
      </c>
      <c r="I397" s="61">
        <v>0.03</v>
      </c>
      <c r="J397" s="61">
        <v>0.01</v>
      </c>
      <c r="K397" s="61">
        <v>0.01</v>
      </c>
      <c r="L397" s="61">
        <v>0.01</v>
      </c>
      <c r="M397" s="61" t="s">
        <v>45</v>
      </c>
      <c r="N397" s="61" t="s">
        <v>45</v>
      </c>
      <c r="O397" s="61">
        <v>0.13</v>
      </c>
      <c r="P397" s="61"/>
      <c r="Q397" s="61">
        <v>0.38</v>
      </c>
      <c r="R397" s="61">
        <v>0.47</v>
      </c>
      <c r="S397" s="61"/>
      <c r="T397" s="61"/>
      <c r="U397" s="61"/>
      <c r="V397" s="61"/>
      <c r="W397" s="61"/>
      <c r="X397" s="61"/>
    </row>
    <row r="398" ht="11.25" customHeight="1">
      <c r="A398" s="1">
        <f t="shared" si="22"/>
        <v>569</v>
      </c>
      <c r="B398" s="71" t="s">
        <v>629</v>
      </c>
      <c r="C398" s="60">
        <v>0.1</v>
      </c>
      <c r="D398" s="60" t="s">
        <v>45</v>
      </c>
      <c r="E398" s="60">
        <v>0.2</v>
      </c>
      <c r="F398" s="61"/>
      <c r="G398" s="68" t="s">
        <v>45</v>
      </c>
      <c r="H398" s="68">
        <v>0.1</v>
      </c>
      <c r="I398" s="68">
        <v>0.02</v>
      </c>
      <c r="J398" s="68" t="s">
        <v>45</v>
      </c>
      <c r="K398" s="68" t="s">
        <v>45</v>
      </c>
      <c r="L398" s="68" t="s">
        <v>45</v>
      </c>
      <c r="M398" s="61"/>
      <c r="N398" s="68" t="s">
        <v>45</v>
      </c>
      <c r="O398" s="61">
        <v>0.03</v>
      </c>
      <c r="P398" s="61"/>
      <c r="Q398" s="68">
        <v>0.09</v>
      </c>
      <c r="R398" s="68">
        <v>0.13</v>
      </c>
      <c r="S398" s="68"/>
      <c r="T398" s="61"/>
      <c r="U398" s="61"/>
      <c r="V398" s="61"/>
      <c r="W398" s="61"/>
      <c r="X398" s="68"/>
    </row>
    <row r="399" ht="11.25" customHeight="1">
      <c r="A399" s="1">
        <f t="shared" si="22"/>
        <v>570</v>
      </c>
      <c r="B399" s="59" t="s">
        <v>630</v>
      </c>
      <c r="C399" s="60">
        <v>0.4</v>
      </c>
      <c r="D399" s="60">
        <v>0.1</v>
      </c>
      <c r="E399" s="60">
        <v>0.8</v>
      </c>
      <c r="F399" s="61"/>
      <c r="G399" s="61" t="s">
        <v>45</v>
      </c>
      <c r="H399" s="61">
        <v>0.3</v>
      </c>
      <c r="I399" s="61">
        <v>0.04</v>
      </c>
      <c r="J399" s="61">
        <v>0.01</v>
      </c>
      <c r="K399" s="61">
        <v>0.01</v>
      </c>
      <c r="L399" s="61">
        <v>0.01</v>
      </c>
      <c r="M399" s="61"/>
      <c r="N399" s="61" t="s">
        <v>45</v>
      </c>
      <c r="O399" s="61">
        <v>0.14</v>
      </c>
      <c r="P399" s="61"/>
      <c r="Q399" s="61">
        <v>0.29</v>
      </c>
      <c r="R399" s="61">
        <v>0.46</v>
      </c>
      <c r="S399" s="61"/>
      <c r="T399" s="61"/>
      <c r="U399" s="61"/>
      <c r="V399" s="61"/>
      <c r="W399" s="61"/>
      <c r="X399" s="61"/>
    </row>
    <row r="400" ht="11.25" customHeight="1">
      <c r="A400" s="1">
        <f t="shared" si="22"/>
        <v>571</v>
      </c>
      <c r="B400" s="59" t="s">
        <v>631</v>
      </c>
      <c r="C400" s="60">
        <v>0.2</v>
      </c>
      <c r="D400" s="60" t="s">
        <v>45</v>
      </c>
      <c r="E400" s="60">
        <v>0.2</v>
      </c>
      <c r="F400" s="61"/>
      <c r="G400" s="68" t="s">
        <v>45</v>
      </c>
      <c r="H400" s="61">
        <v>0.12</v>
      </c>
      <c r="I400" s="61">
        <v>0.02</v>
      </c>
      <c r="J400" s="61">
        <v>0.01</v>
      </c>
      <c r="K400" s="61">
        <v>0.02</v>
      </c>
      <c r="L400" s="61">
        <v>0.01</v>
      </c>
      <c r="M400" s="61"/>
      <c r="N400" s="61" t="s">
        <v>45</v>
      </c>
      <c r="O400" s="61">
        <v>0.04</v>
      </c>
      <c r="P400" s="68" t="s">
        <v>45</v>
      </c>
      <c r="Q400" s="61">
        <v>0.16</v>
      </c>
      <c r="R400" s="61">
        <v>0.07</v>
      </c>
      <c r="S400" s="68"/>
      <c r="T400" s="61"/>
      <c r="U400" s="61"/>
      <c r="V400" s="61"/>
      <c r="W400" s="61"/>
      <c r="X400" s="61"/>
    </row>
    <row r="401" ht="11.25" customHeight="1">
      <c r="A401" s="1">
        <f t="shared" si="22"/>
        <v>572</v>
      </c>
      <c r="B401" s="59" t="s">
        <v>632</v>
      </c>
      <c r="C401" s="60">
        <v>0.6</v>
      </c>
      <c r="D401" s="60">
        <v>0.1</v>
      </c>
      <c r="E401" s="60">
        <v>0.7</v>
      </c>
      <c r="F401" s="61"/>
      <c r="G401" s="61" t="s">
        <v>45</v>
      </c>
      <c r="H401" s="61">
        <v>0.28</v>
      </c>
      <c r="I401" s="61">
        <v>0.05</v>
      </c>
      <c r="J401" s="61">
        <v>0.01</v>
      </c>
      <c r="K401" s="61">
        <v>0.03</v>
      </c>
      <c r="L401" s="61">
        <v>0.02</v>
      </c>
      <c r="M401" s="61"/>
      <c r="N401" s="61"/>
      <c r="O401" s="61">
        <v>0.09</v>
      </c>
      <c r="P401" s="61">
        <v>0.01</v>
      </c>
      <c r="Q401" s="61">
        <v>0.33</v>
      </c>
      <c r="R401" s="61">
        <v>0.14</v>
      </c>
      <c r="S401" s="61"/>
      <c r="T401" s="61"/>
      <c r="U401" s="61"/>
      <c r="V401" s="61"/>
      <c r="W401" s="61"/>
      <c r="X401" s="61"/>
    </row>
    <row r="402" ht="11.25" customHeight="1">
      <c r="A402" s="1">
        <f t="shared" si="22"/>
        <v>573</v>
      </c>
      <c r="B402" s="71" t="s">
        <v>633</v>
      </c>
      <c r="C402" s="60">
        <v>0.1</v>
      </c>
      <c r="D402" s="60">
        <v>0.1</v>
      </c>
      <c r="E402" s="60">
        <v>0.3</v>
      </c>
      <c r="F402" s="61"/>
      <c r="G402" s="68" t="s">
        <v>45</v>
      </c>
      <c r="H402" s="68">
        <v>0.1</v>
      </c>
      <c r="I402" s="68">
        <v>0.01</v>
      </c>
      <c r="J402" s="68" t="s">
        <v>45</v>
      </c>
      <c r="K402" s="68" t="s">
        <v>45</v>
      </c>
      <c r="L402" s="68" t="s">
        <v>45</v>
      </c>
      <c r="M402" s="61"/>
      <c r="N402" s="68" t="s">
        <v>45</v>
      </c>
      <c r="O402" s="61">
        <v>0.06</v>
      </c>
      <c r="P402" s="68" t="s">
        <v>45</v>
      </c>
      <c r="Q402" s="68">
        <v>0.14</v>
      </c>
      <c r="R402" s="68">
        <v>0.19</v>
      </c>
      <c r="S402" s="68"/>
      <c r="T402" s="61"/>
      <c r="U402" s="61"/>
      <c r="V402" s="61"/>
      <c r="W402" s="61"/>
      <c r="X402" s="68"/>
    </row>
    <row r="403" ht="11.25" customHeight="1">
      <c r="A403" s="1">
        <f t="shared" si="22"/>
        <v>574</v>
      </c>
      <c r="B403" s="59" t="s">
        <v>634</v>
      </c>
      <c r="C403" s="60">
        <v>0.3</v>
      </c>
      <c r="D403" s="60">
        <v>0.2</v>
      </c>
      <c r="E403" s="60">
        <v>0.8</v>
      </c>
      <c r="F403" s="61"/>
      <c r="G403" s="61" t="s">
        <v>45</v>
      </c>
      <c r="H403" s="61">
        <v>0.27</v>
      </c>
      <c r="I403" s="61">
        <v>0.03</v>
      </c>
      <c r="J403" s="61" t="s">
        <v>45</v>
      </c>
      <c r="K403" s="61">
        <v>0.01</v>
      </c>
      <c r="L403" s="61">
        <v>0.01</v>
      </c>
      <c r="M403" s="61"/>
      <c r="N403" s="61" t="s">
        <v>45</v>
      </c>
      <c r="O403" s="61">
        <v>0.16</v>
      </c>
      <c r="P403" s="61"/>
      <c r="Q403" s="61">
        <v>0.34</v>
      </c>
      <c r="R403" s="61">
        <v>0.46</v>
      </c>
      <c r="S403" s="61"/>
      <c r="T403" s="61"/>
      <c r="U403" s="61"/>
      <c r="V403" s="61"/>
      <c r="W403" s="61"/>
      <c r="X403" s="61"/>
    </row>
    <row r="404" ht="11.25" customHeight="1">
      <c r="A404" s="1">
        <f t="shared" si="22"/>
        <v>575</v>
      </c>
      <c r="B404" s="59" t="s">
        <v>635</v>
      </c>
      <c r="C404" s="60">
        <v>0.9</v>
      </c>
      <c r="D404" s="60">
        <v>1.4</v>
      </c>
      <c r="E404" s="60">
        <v>2.8</v>
      </c>
      <c r="F404" s="61"/>
      <c r="G404" s="61">
        <v>0.01</v>
      </c>
      <c r="H404" s="61">
        <v>0.57</v>
      </c>
      <c r="I404" s="61">
        <v>0.2</v>
      </c>
      <c r="J404" s="61">
        <v>0.05</v>
      </c>
      <c r="K404" s="61">
        <v>0.02</v>
      </c>
      <c r="L404" s="61">
        <v>0.01</v>
      </c>
      <c r="M404" s="61"/>
      <c r="N404" s="61">
        <v>0.01</v>
      </c>
      <c r="O404" s="61">
        <v>1.42</v>
      </c>
      <c r="P404" s="61">
        <v>0.02</v>
      </c>
      <c r="Q404" s="61">
        <v>2.71</v>
      </c>
      <c r="R404" s="61">
        <v>0.13</v>
      </c>
      <c r="S404" s="61"/>
      <c r="T404" s="61"/>
      <c r="U404" s="61"/>
      <c r="V404" s="61"/>
      <c r="W404" s="61"/>
      <c r="X404" s="61"/>
    </row>
    <row r="405" ht="11.25" customHeight="1">
      <c r="A405" s="1">
        <f t="shared" si="22"/>
        <v>576</v>
      </c>
      <c r="B405" s="59" t="s">
        <v>636</v>
      </c>
      <c r="C405" s="60">
        <v>0.6</v>
      </c>
      <c r="D405" s="60">
        <v>0.2</v>
      </c>
      <c r="E405" s="60">
        <v>0.9</v>
      </c>
      <c r="F405" s="61"/>
      <c r="G405" s="61" t="s">
        <v>45</v>
      </c>
      <c r="H405" s="61">
        <v>0.44</v>
      </c>
      <c r="I405" s="61">
        <v>0.08</v>
      </c>
      <c r="J405" s="61">
        <v>0.02</v>
      </c>
      <c r="K405" s="61">
        <v>0.02</v>
      </c>
      <c r="L405" s="61">
        <v>0.02</v>
      </c>
      <c r="M405" s="61"/>
      <c r="N405" s="61" t="s">
        <v>45</v>
      </c>
      <c r="O405" s="61">
        <v>0.13</v>
      </c>
      <c r="P405" s="61" t="s">
        <v>45</v>
      </c>
      <c r="Q405" s="61">
        <v>0.86</v>
      </c>
      <c r="R405" s="61">
        <v>0.06</v>
      </c>
      <c r="S405" s="61"/>
      <c r="T405" s="61"/>
      <c r="U405" s="61"/>
      <c r="V405" s="61"/>
      <c r="W405" s="61" t="s">
        <v>45</v>
      </c>
      <c r="X405" s="61"/>
    </row>
    <row r="406" ht="11.25" customHeight="1">
      <c r="A406" s="1">
        <f t="shared" si="22"/>
        <v>577</v>
      </c>
      <c r="B406" s="59" t="s">
        <v>637</v>
      </c>
      <c r="C406" s="60">
        <v>0.1</v>
      </c>
      <c r="D406" s="60">
        <v>0.1</v>
      </c>
      <c r="E406" s="60">
        <v>0.3</v>
      </c>
      <c r="F406" s="61"/>
      <c r="G406" s="61" t="s">
        <v>45</v>
      </c>
      <c r="H406" s="61">
        <v>0.08</v>
      </c>
      <c r="I406" s="61">
        <v>0.01</v>
      </c>
      <c r="J406" s="61" t="s">
        <v>45</v>
      </c>
      <c r="K406" s="61" t="s">
        <v>45</v>
      </c>
      <c r="L406" s="61" t="s">
        <v>45</v>
      </c>
      <c r="M406" s="61"/>
      <c r="N406" s="61" t="s">
        <v>45</v>
      </c>
      <c r="O406" s="61">
        <v>0.14</v>
      </c>
      <c r="P406" s="61" t="s">
        <v>45</v>
      </c>
      <c r="Q406" s="61">
        <v>0.21</v>
      </c>
      <c r="R406" s="61">
        <v>0.04</v>
      </c>
      <c r="S406" s="61"/>
      <c r="T406" s="61"/>
      <c r="U406" s="61"/>
      <c r="V406" s="61"/>
      <c r="W406" s="61"/>
      <c r="X406" s="61"/>
    </row>
    <row r="407" ht="11.25" customHeight="1">
      <c r="A407" s="1">
        <f t="shared" si="22"/>
        <v>578</v>
      </c>
      <c r="B407" s="59" t="s">
        <v>638</v>
      </c>
      <c r="C407" s="60">
        <v>0.1</v>
      </c>
      <c r="D407" s="60">
        <v>0.2</v>
      </c>
      <c r="E407" s="60">
        <v>0.4</v>
      </c>
      <c r="F407" s="61"/>
      <c r="G407" s="61">
        <v>0.01</v>
      </c>
      <c r="H407" s="61">
        <v>0.1</v>
      </c>
      <c r="I407" s="61">
        <v>0.01</v>
      </c>
      <c r="J407" s="61">
        <v>0.01</v>
      </c>
      <c r="K407" s="61" t="s">
        <v>45</v>
      </c>
      <c r="L407" s="61" t="s">
        <v>45</v>
      </c>
      <c r="M407" s="61" t="s">
        <v>45</v>
      </c>
      <c r="N407" s="61" t="s">
        <v>45</v>
      </c>
      <c r="O407" s="61">
        <v>0.16</v>
      </c>
      <c r="P407" s="61">
        <v>0.01</v>
      </c>
      <c r="Q407" s="61">
        <v>0.33</v>
      </c>
      <c r="R407" s="61">
        <v>0.09</v>
      </c>
      <c r="S407" s="61"/>
      <c r="T407" s="61"/>
      <c r="U407" s="61"/>
      <c r="V407" s="61"/>
      <c r="W407" s="61"/>
      <c r="X407" s="61"/>
    </row>
    <row r="408" ht="11.25" customHeight="1">
      <c r="A408" s="1">
        <f t="shared" si="22"/>
        <v>579</v>
      </c>
      <c r="B408" s="59" t="s">
        <v>639</v>
      </c>
      <c r="C408" s="60">
        <v>4.1</v>
      </c>
      <c r="D408" s="60">
        <v>10.0</v>
      </c>
      <c r="E408" s="60">
        <v>7.3</v>
      </c>
      <c r="F408" s="61"/>
      <c r="G408" s="61"/>
      <c r="H408" s="61">
        <v>2.24</v>
      </c>
      <c r="I408" s="61">
        <v>0.56</v>
      </c>
      <c r="J408" s="61">
        <v>0.27</v>
      </c>
      <c r="K408" s="61">
        <v>0.65</v>
      </c>
      <c r="L408" s="61">
        <v>0.34</v>
      </c>
      <c r="M408" s="61"/>
      <c r="N408" s="61">
        <v>0.01</v>
      </c>
      <c r="O408" s="61">
        <v>9.73</v>
      </c>
      <c r="P408" s="61">
        <v>0.26</v>
      </c>
      <c r="Q408" s="61">
        <v>7.25</v>
      </c>
      <c r="R408" s="61">
        <v>0.02</v>
      </c>
      <c r="S408" s="61"/>
      <c r="T408" s="61"/>
      <c r="U408" s="61"/>
      <c r="V408" s="61"/>
      <c r="W408" s="61"/>
      <c r="X408" s="61"/>
    </row>
    <row r="409" ht="11.25" customHeight="1">
      <c r="A409" s="1">
        <f t="shared" si="22"/>
        <v>580</v>
      </c>
      <c r="B409" s="62" t="s">
        <v>640</v>
      </c>
      <c r="C409" s="72">
        <v>5.08</v>
      </c>
      <c r="D409" s="72">
        <v>14.39</v>
      </c>
      <c r="E409" s="72">
        <v>8.25</v>
      </c>
      <c r="F409" s="65"/>
      <c r="G409" s="65"/>
      <c r="H409" s="64">
        <v>2.7</v>
      </c>
      <c r="I409" s="64">
        <v>0.6366666666666667</v>
      </c>
      <c r="J409" s="64">
        <v>0.3466666666666667</v>
      </c>
      <c r="K409" s="64">
        <v>0.8433333333333334</v>
      </c>
      <c r="L409" s="64">
        <v>0.5133333333333333</v>
      </c>
      <c r="M409" s="65"/>
      <c r="N409" s="64">
        <v>0.016666666666666666</v>
      </c>
      <c r="O409" s="65">
        <v>13.906666666666666</v>
      </c>
      <c r="P409" s="64">
        <v>0.41</v>
      </c>
      <c r="Q409" s="64">
        <v>8.25</v>
      </c>
      <c r="R409" s="65"/>
      <c r="S409" s="65"/>
      <c r="T409" s="65"/>
      <c r="U409" s="65"/>
      <c r="V409" s="65"/>
      <c r="W409" s="65"/>
      <c r="X409" s="65"/>
    </row>
    <row r="410" ht="11.25" customHeight="1">
      <c r="A410" s="58">
        <v>582.0</v>
      </c>
      <c r="B410" s="59" t="s">
        <v>642</v>
      </c>
      <c r="C410" s="60">
        <v>0.2</v>
      </c>
      <c r="D410" s="60">
        <v>0.3</v>
      </c>
      <c r="E410" s="60">
        <v>0.6</v>
      </c>
      <c r="F410" s="61"/>
      <c r="G410" s="61" t="s">
        <v>45</v>
      </c>
      <c r="H410" s="61">
        <v>0.12</v>
      </c>
      <c r="I410" s="61">
        <v>0.05</v>
      </c>
      <c r="J410" s="61" t="s">
        <v>45</v>
      </c>
      <c r="K410" s="61">
        <v>0.01</v>
      </c>
      <c r="L410" s="61" t="s">
        <v>45</v>
      </c>
      <c r="M410" s="61"/>
      <c r="N410" s="61" t="s">
        <v>45</v>
      </c>
      <c r="O410" s="61">
        <v>0.25</v>
      </c>
      <c r="P410" s="61">
        <v>0.01</v>
      </c>
      <c r="Q410" s="61">
        <v>0.58</v>
      </c>
      <c r="R410" s="61">
        <v>0.06</v>
      </c>
      <c r="S410" s="61"/>
      <c r="T410" s="61"/>
      <c r="U410" s="61"/>
      <c r="V410" s="61"/>
      <c r="W410" s="61"/>
      <c r="X410" s="61">
        <v>0.01</v>
      </c>
    </row>
    <row r="411" ht="11.25" customHeight="1">
      <c r="A411" s="1">
        <f t="shared" ref="A411:A419" si="23">A410+1</f>
        <v>583</v>
      </c>
      <c r="B411" s="59" t="s">
        <v>643</v>
      </c>
      <c r="C411" s="60">
        <v>3.3</v>
      </c>
      <c r="D411" s="60">
        <v>6.4</v>
      </c>
      <c r="E411" s="60">
        <v>12.9</v>
      </c>
      <c r="F411" s="61"/>
      <c r="G411" s="61">
        <v>0.02</v>
      </c>
      <c r="H411" s="61">
        <v>2.53</v>
      </c>
      <c r="I411" s="61">
        <v>0.57</v>
      </c>
      <c r="J411" s="61">
        <v>0.06</v>
      </c>
      <c r="K411" s="61">
        <v>0.09</v>
      </c>
      <c r="L411" s="61">
        <v>0.03</v>
      </c>
      <c r="M411" s="61"/>
      <c r="N411" s="61">
        <v>0.02</v>
      </c>
      <c r="O411" s="61">
        <v>6.3</v>
      </c>
      <c r="P411" s="61">
        <v>0.05</v>
      </c>
      <c r="Q411" s="61">
        <v>11.67</v>
      </c>
      <c r="R411" s="61">
        <v>1.23</v>
      </c>
      <c r="S411" s="61"/>
      <c r="T411" s="61"/>
      <c r="U411" s="61"/>
      <c r="V411" s="61"/>
      <c r="W411" s="61"/>
      <c r="X411" s="61"/>
    </row>
    <row r="412" ht="11.25" customHeight="1">
      <c r="A412" s="1">
        <f t="shared" si="23"/>
        <v>584</v>
      </c>
      <c r="B412" s="59" t="s">
        <v>644</v>
      </c>
      <c r="C412" s="60">
        <v>0.4</v>
      </c>
      <c r="D412" s="60">
        <v>0.5</v>
      </c>
      <c r="E412" s="60">
        <v>1.7</v>
      </c>
      <c r="F412" s="61"/>
      <c r="G412" s="61">
        <v>0.01</v>
      </c>
      <c r="H412" s="61">
        <v>0.27</v>
      </c>
      <c r="I412" s="61">
        <v>0.1</v>
      </c>
      <c r="J412" s="61">
        <v>0.01</v>
      </c>
      <c r="K412" s="61">
        <v>0.01</v>
      </c>
      <c r="L412" s="61" t="s">
        <v>45</v>
      </c>
      <c r="M412" s="61"/>
      <c r="N412" s="61" t="s">
        <v>45</v>
      </c>
      <c r="O412" s="61">
        <v>0.51</v>
      </c>
      <c r="P412" s="61" t="s">
        <v>45</v>
      </c>
      <c r="Q412" s="61">
        <v>1.48</v>
      </c>
      <c r="R412" s="61">
        <v>0.2</v>
      </c>
      <c r="S412" s="61"/>
      <c r="T412" s="61"/>
      <c r="U412" s="61"/>
      <c r="V412" s="61"/>
      <c r="W412" s="61"/>
      <c r="X412" s="61"/>
    </row>
    <row r="413" ht="11.25" customHeight="1">
      <c r="A413" s="1">
        <f t="shared" si="23"/>
        <v>585</v>
      </c>
      <c r="B413" s="59" t="s">
        <v>645</v>
      </c>
      <c r="C413" s="60">
        <v>1.2</v>
      </c>
      <c r="D413" s="60">
        <v>5.4</v>
      </c>
      <c r="E413" s="60">
        <v>1.7</v>
      </c>
      <c r="F413" s="61"/>
      <c r="G413" s="61"/>
      <c r="H413" s="61">
        <v>0.61</v>
      </c>
      <c r="I413" s="61">
        <v>0.19</v>
      </c>
      <c r="J413" s="61">
        <v>0.1</v>
      </c>
      <c r="K413" s="61">
        <v>0.26</v>
      </c>
      <c r="L413" s="61">
        <v>0.05</v>
      </c>
      <c r="M413" s="61"/>
      <c r="N413" s="61">
        <v>0.02</v>
      </c>
      <c r="O413" s="61">
        <v>4.89</v>
      </c>
      <c r="P413" s="61">
        <v>0.33</v>
      </c>
      <c r="Q413" s="61">
        <v>1.08</v>
      </c>
      <c r="R413" s="61">
        <v>0.57</v>
      </c>
      <c r="S413" s="61"/>
      <c r="T413" s="61"/>
      <c r="U413" s="61"/>
      <c r="V413" s="61"/>
      <c r="W413" s="61"/>
      <c r="X413" s="61"/>
    </row>
    <row r="414" ht="11.25" customHeight="1">
      <c r="A414" s="1">
        <f t="shared" si="23"/>
        <v>586</v>
      </c>
      <c r="B414" s="59" t="s">
        <v>646</v>
      </c>
      <c r="C414" s="60">
        <v>0.4</v>
      </c>
      <c r="D414" s="60">
        <v>1.9</v>
      </c>
      <c r="E414" s="60">
        <v>0.6</v>
      </c>
      <c r="F414" s="61"/>
      <c r="G414" s="61"/>
      <c r="H414" s="61">
        <v>0.2</v>
      </c>
      <c r="I414" s="61">
        <v>0.06</v>
      </c>
      <c r="J414" s="61">
        <v>0.03</v>
      </c>
      <c r="K414" s="61">
        <v>0.09</v>
      </c>
      <c r="L414" s="61">
        <v>0.02</v>
      </c>
      <c r="M414" s="61"/>
      <c r="N414" s="61" t="s">
        <v>45</v>
      </c>
      <c r="O414" s="61">
        <v>1.82</v>
      </c>
      <c r="P414" s="61">
        <v>0.12</v>
      </c>
      <c r="Q414" s="61">
        <v>0.4</v>
      </c>
      <c r="R414" s="61">
        <v>0.22</v>
      </c>
      <c r="S414" s="61"/>
      <c r="T414" s="61"/>
      <c r="U414" s="61"/>
      <c r="V414" s="61"/>
      <c r="W414" s="61"/>
      <c r="X414" s="61"/>
    </row>
    <row r="415" ht="11.25" customHeight="1">
      <c r="A415" s="1">
        <f t="shared" si="23"/>
        <v>587</v>
      </c>
      <c r="B415" s="59" t="s">
        <v>648</v>
      </c>
      <c r="C415" s="60">
        <v>4.8</v>
      </c>
      <c r="D415" s="60">
        <v>32.3</v>
      </c>
      <c r="E415" s="60">
        <v>16.2</v>
      </c>
      <c r="F415" s="61"/>
      <c r="G415" s="61">
        <v>0.04</v>
      </c>
      <c r="H415" s="61">
        <v>3.91</v>
      </c>
      <c r="I415" s="61">
        <v>0.77</v>
      </c>
      <c r="J415" s="61">
        <v>0.04</v>
      </c>
      <c r="K415" s="61">
        <v>0.02</v>
      </c>
      <c r="L415" s="61"/>
      <c r="M415" s="61"/>
      <c r="N415" s="61">
        <v>0.22</v>
      </c>
      <c r="O415" s="61">
        <v>31.95</v>
      </c>
      <c r="P415" s="61">
        <v>0.03</v>
      </c>
      <c r="Q415" s="61">
        <v>16.17</v>
      </c>
      <c r="R415" s="61">
        <v>0.03</v>
      </c>
      <c r="S415" s="61"/>
      <c r="T415" s="61"/>
      <c r="U415" s="61"/>
      <c r="V415" s="61"/>
      <c r="W415" s="61">
        <v>0.1</v>
      </c>
      <c r="X415" s="61">
        <v>0.02</v>
      </c>
    </row>
    <row r="416" ht="11.25" customHeight="1">
      <c r="A416" s="1">
        <f t="shared" si="23"/>
        <v>588</v>
      </c>
      <c r="B416" s="59" t="s">
        <v>649</v>
      </c>
      <c r="C416" s="60">
        <v>7.7</v>
      </c>
      <c r="D416" s="60">
        <v>26.5</v>
      </c>
      <c r="E416" s="60">
        <v>8.1</v>
      </c>
      <c r="F416" s="61"/>
      <c r="G416" s="61"/>
      <c r="H416" s="61">
        <v>3.95</v>
      </c>
      <c r="I416" s="61">
        <v>3.42</v>
      </c>
      <c r="J416" s="61">
        <v>0.23</v>
      </c>
      <c r="K416" s="61">
        <v>0.06</v>
      </c>
      <c r="L416" s="61">
        <v>0.06</v>
      </c>
      <c r="M416" s="61"/>
      <c r="N416" s="61">
        <v>0.13</v>
      </c>
      <c r="O416" s="61">
        <v>26.27</v>
      </c>
      <c r="P416" s="61">
        <v>0.08</v>
      </c>
      <c r="Q416" s="61">
        <v>8.0</v>
      </c>
      <c r="R416" s="61">
        <v>0.08</v>
      </c>
      <c r="S416" s="61"/>
      <c r="T416" s="61"/>
      <c r="U416" s="61"/>
      <c r="V416" s="61"/>
      <c r="W416" s="61">
        <v>0.11</v>
      </c>
      <c r="X416" s="61"/>
    </row>
    <row r="417" ht="11.25" customHeight="1">
      <c r="A417" s="1">
        <f t="shared" si="23"/>
        <v>589</v>
      </c>
      <c r="B417" s="59" t="s">
        <v>650</v>
      </c>
      <c r="C417" s="60">
        <v>15.3</v>
      </c>
      <c r="D417" s="60">
        <v>27.4</v>
      </c>
      <c r="E417" s="60">
        <v>21.0</v>
      </c>
      <c r="F417" s="61"/>
      <c r="G417" s="61">
        <v>0.04</v>
      </c>
      <c r="H417" s="61">
        <v>0.04</v>
      </c>
      <c r="I417" s="61">
        <v>6.14</v>
      </c>
      <c r="J417" s="61">
        <v>0.16</v>
      </c>
      <c r="K417" s="61">
        <v>0.03</v>
      </c>
      <c r="L417" s="61"/>
      <c r="M417" s="61"/>
      <c r="N417" s="61">
        <v>0.18</v>
      </c>
      <c r="O417" s="61">
        <v>27.14</v>
      </c>
      <c r="P417" s="61">
        <v>0.04</v>
      </c>
      <c r="Q417" s="61">
        <v>20.97</v>
      </c>
      <c r="R417" s="61">
        <v>0.04</v>
      </c>
      <c r="S417" s="61"/>
      <c r="T417" s="61"/>
      <c r="U417" s="61"/>
      <c r="V417" s="61"/>
      <c r="W417" s="61"/>
      <c r="X417" s="61"/>
    </row>
    <row r="418" ht="11.25" customHeight="1">
      <c r="A418" s="1">
        <f t="shared" si="23"/>
        <v>590</v>
      </c>
      <c r="B418" s="59" t="s">
        <v>651</v>
      </c>
      <c r="C418" s="60">
        <v>30.0</v>
      </c>
      <c r="D418" s="60">
        <v>1.5</v>
      </c>
      <c r="E418" s="60">
        <v>0.3</v>
      </c>
      <c r="F418" s="61">
        <v>15.37</v>
      </c>
      <c r="G418" s="61">
        <v>6.12</v>
      </c>
      <c r="H418" s="61">
        <v>2.74</v>
      </c>
      <c r="I418" s="61">
        <v>0.97</v>
      </c>
      <c r="J418" s="61"/>
      <c r="K418" s="61"/>
      <c r="L418" s="61"/>
      <c r="M418" s="61"/>
      <c r="N418" s="61"/>
      <c r="O418" s="61">
        <v>1.47</v>
      </c>
      <c r="P418" s="61"/>
      <c r="Q418" s="61">
        <v>0.32</v>
      </c>
      <c r="R418" s="61"/>
      <c r="S418" s="61"/>
      <c r="T418" s="61"/>
      <c r="U418" s="61"/>
      <c r="V418" s="61"/>
      <c r="W418" s="61"/>
      <c r="X418" s="61"/>
    </row>
    <row r="419" ht="11.25" customHeight="1">
      <c r="A419" s="1">
        <f t="shared" si="23"/>
        <v>591</v>
      </c>
      <c r="B419" s="59" t="s">
        <v>683</v>
      </c>
      <c r="C419" s="60">
        <v>3.140333333333333</v>
      </c>
      <c r="D419" s="60">
        <v>1.1476666666666666</v>
      </c>
      <c r="E419" s="60">
        <v>0.2773333333333334</v>
      </c>
      <c r="F419" s="61">
        <v>1.2396666666666667</v>
      </c>
      <c r="G419" s="61">
        <v>0.8033333333333333</v>
      </c>
      <c r="H419" s="61">
        <v>0.7743333333333334</v>
      </c>
      <c r="I419" s="61">
        <v>0.1376666666666667</v>
      </c>
      <c r="J419" s="61" t="s">
        <v>45</v>
      </c>
      <c r="K419" s="61" t="s">
        <v>45</v>
      </c>
      <c r="L419" s="61">
        <v>0.014</v>
      </c>
      <c r="M419" s="61"/>
      <c r="N419" s="61" t="s">
        <v>45</v>
      </c>
      <c r="O419" s="61">
        <v>1.1476666666666666</v>
      </c>
      <c r="P419" s="61" t="s">
        <v>45</v>
      </c>
      <c r="Q419" s="61">
        <v>0.2773333333333334</v>
      </c>
      <c r="R419" s="61"/>
      <c r="S419" s="61"/>
      <c r="T419" s="61"/>
      <c r="U419" s="61"/>
      <c r="V419" s="61"/>
      <c r="W419" s="61"/>
      <c r="X419" s="61"/>
    </row>
    <row r="420" ht="11.25" customHeight="1">
      <c r="A420" s="58">
        <v>593.0</v>
      </c>
      <c r="B420" s="59" t="s">
        <v>654</v>
      </c>
      <c r="C420" s="60">
        <v>7.8</v>
      </c>
      <c r="D420" s="60">
        <v>19.9</v>
      </c>
      <c r="E420" s="60">
        <v>22.5</v>
      </c>
      <c r="F420" s="61"/>
      <c r="G420" s="61">
        <v>0.03</v>
      </c>
      <c r="H420" s="61">
        <v>4.86</v>
      </c>
      <c r="I420" s="61">
        <v>2.58</v>
      </c>
      <c r="J420" s="61">
        <v>0.26</v>
      </c>
      <c r="K420" s="61"/>
      <c r="L420" s="61">
        <v>0.04</v>
      </c>
      <c r="M420" s="61"/>
      <c r="N420" s="61">
        <v>0.07</v>
      </c>
      <c r="O420" s="61">
        <v>19.72</v>
      </c>
      <c r="P420" s="61">
        <v>0.09</v>
      </c>
      <c r="Q420" s="61">
        <v>22.39</v>
      </c>
      <c r="R420" s="61">
        <v>0.16</v>
      </c>
      <c r="S420" s="61"/>
      <c r="T420" s="61"/>
      <c r="U420" s="61"/>
      <c r="V420" s="61"/>
      <c r="W420" s="61"/>
      <c r="X420" s="61"/>
    </row>
    <row r="421" ht="11.25" customHeight="1">
      <c r="A421" s="1">
        <f t="shared" ref="A421:A424" si="24">A420+1</f>
        <v>594</v>
      </c>
      <c r="B421" s="59" t="s">
        <v>655</v>
      </c>
      <c r="C421" s="60">
        <v>4.2</v>
      </c>
      <c r="D421" s="60">
        <v>7.1</v>
      </c>
      <c r="E421" s="60">
        <v>25.3</v>
      </c>
      <c r="F421" s="61"/>
      <c r="G421" s="61">
        <v>0.03</v>
      </c>
      <c r="H421" s="61">
        <v>2.49</v>
      </c>
      <c r="I421" s="61">
        <v>1.62</v>
      </c>
      <c r="J421" s="61">
        <v>0.06</v>
      </c>
      <c r="K421" s="61"/>
      <c r="L421" s="61">
        <v>0.04</v>
      </c>
      <c r="M421" s="61"/>
      <c r="N421" s="61">
        <v>0.03</v>
      </c>
      <c r="O421" s="61">
        <v>7.06</v>
      </c>
      <c r="P421" s="61">
        <v>0.04</v>
      </c>
      <c r="Q421" s="61">
        <v>5.42</v>
      </c>
      <c r="R421" s="61">
        <v>19.81</v>
      </c>
      <c r="S421" s="61"/>
      <c r="T421" s="61"/>
      <c r="U421" s="61"/>
      <c r="V421" s="61"/>
      <c r="W421" s="61"/>
      <c r="X421" s="61"/>
    </row>
    <row r="422" ht="11.25" customHeight="1">
      <c r="A422" s="1">
        <f t="shared" si="24"/>
        <v>595</v>
      </c>
      <c r="B422" s="59" t="s">
        <v>656</v>
      </c>
      <c r="C422" s="60">
        <v>0.3</v>
      </c>
      <c r="D422" s="60">
        <v>0.1</v>
      </c>
      <c r="E422" s="60">
        <v>0.2</v>
      </c>
      <c r="F422" s="61"/>
      <c r="G422" s="61"/>
      <c r="H422" s="61">
        <v>0.18</v>
      </c>
      <c r="I422" s="61">
        <v>0.04</v>
      </c>
      <c r="J422" s="61">
        <v>0.03</v>
      </c>
      <c r="K422" s="61">
        <v>0.02</v>
      </c>
      <c r="L422" s="61"/>
      <c r="M422" s="61"/>
      <c r="N422" s="61"/>
      <c r="O422" s="61">
        <v>0.09</v>
      </c>
      <c r="P422" s="61"/>
      <c r="Q422" s="61">
        <v>0.22</v>
      </c>
      <c r="R422" s="61"/>
      <c r="S422" s="61"/>
      <c r="T422" s="61"/>
      <c r="U422" s="61"/>
      <c r="V422" s="61"/>
      <c r="W422" s="61"/>
      <c r="X422" s="61"/>
    </row>
    <row r="423" ht="11.25" customHeight="1">
      <c r="A423" s="1">
        <f t="shared" si="24"/>
        <v>596</v>
      </c>
      <c r="B423" s="70" t="s">
        <v>657</v>
      </c>
      <c r="C423" s="63">
        <v>3.066</v>
      </c>
      <c r="D423" s="63">
        <v>6.782333333333334</v>
      </c>
      <c r="E423" s="63">
        <v>0.3606666666666667</v>
      </c>
      <c r="F423" s="65"/>
      <c r="G423" s="65"/>
      <c r="H423" s="64">
        <v>2.77</v>
      </c>
      <c r="I423" s="64">
        <v>0.25533333333333336</v>
      </c>
      <c r="J423" s="64">
        <v>0.030666666666666665</v>
      </c>
      <c r="K423" s="65"/>
      <c r="L423" s="65"/>
      <c r="M423" s="65"/>
      <c r="N423" s="64">
        <v>0.3233333333333333</v>
      </c>
      <c r="O423" s="65">
        <v>6.449000000000001</v>
      </c>
      <c r="P423" s="64">
        <v>0.01</v>
      </c>
      <c r="Q423" s="64">
        <v>0.279</v>
      </c>
      <c r="R423" s="64">
        <v>0.08166666666666667</v>
      </c>
      <c r="S423" s="65"/>
      <c r="T423" s="65"/>
      <c r="U423" s="65"/>
      <c r="V423" s="65"/>
      <c r="W423" s="65"/>
      <c r="X423" s="65"/>
    </row>
    <row r="424" ht="11.25" customHeight="1">
      <c r="A424" s="1">
        <f t="shared" si="24"/>
        <v>597</v>
      </c>
      <c r="B424" s="59" t="s">
        <v>658</v>
      </c>
      <c r="C424" s="60">
        <v>5.6</v>
      </c>
      <c r="D424" s="60">
        <v>8.7</v>
      </c>
      <c r="E424" s="60">
        <v>44.1</v>
      </c>
      <c r="F424" s="61"/>
      <c r="G424" s="61"/>
      <c r="H424" s="61">
        <v>4.26</v>
      </c>
      <c r="I424" s="61">
        <v>1.34</v>
      </c>
      <c r="J424" s="61"/>
      <c r="K424" s="61"/>
      <c r="L424" s="61"/>
      <c r="M424" s="61"/>
      <c r="N424" s="61"/>
      <c r="O424" s="61">
        <v>8.66</v>
      </c>
      <c r="P424" s="61">
        <v>0.09</v>
      </c>
      <c r="Q424" s="61">
        <v>35.3</v>
      </c>
      <c r="R424" s="61">
        <v>8.82</v>
      </c>
      <c r="S424" s="61"/>
      <c r="T424" s="61"/>
      <c r="U424" s="61"/>
      <c r="V424" s="61"/>
      <c r="W424" s="61"/>
      <c r="X424" s="6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0"/>
    <col customWidth="1" min="2" max="2" width="41.57"/>
    <col customWidth="1" min="3" max="3" width="15.86"/>
    <col customWidth="1" min="4" max="4" width="14.29"/>
    <col customWidth="1" min="5" max="5" width="15.86"/>
    <col customWidth="1" min="6" max="6" width="13.29"/>
    <col customWidth="1" min="7" max="7" width="10.71"/>
    <col customWidth="1" min="8" max="8" width="14.71"/>
    <col customWidth="1" min="9" max="9" width="12.29"/>
    <col customWidth="1" min="10" max="10" width="17.86"/>
    <col customWidth="1" min="11" max="11" width="13.57"/>
    <col customWidth="1" min="12" max="12" width="11.29"/>
    <col customWidth="1" min="13" max="13" width="14.0"/>
    <col customWidth="1" min="14" max="14" width="14.29"/>
    <col customWidth="1" min="15" max="15" width="13.0"/>
    <col customWidth="1" min="16" max="16" width="22.29"/>
    <col customWidth="1" min="17" max="17" width="22.86"/>
    <col customWidth="1" min="18" max="18" width="12.29"/>
    <col customWidth="1" min="19" max="19" width="12.43"/>
    <col customWidth="1" min="20" max="20" width="11.71"/>
  </cols>
  <sheetData>
    <row r="1" ht="12.0" customHeight="1">
      <c r="A1" s="74" t="s">
        <v>13</v>
      </c>
      <c r="B1" s="74" t="s">
        <v>15</v>
      </c>
      <c r="C1" s="75" t="s">
        <v>684</v>
      </c>
      <c r="D1" s="74" t="s">
        <v>685</v>
      </c>
      <c r="E1" s="76" t="s">
        <v>686</v>
      </c>
      <c r="F1" s="75" t="s">
        <v>687</v>
      </c>
      <c r="G1" s="75" t="s">
        <v>688</v>
      </c>
      <c r="H1" s="76" t="s">
        <v>689</v>
      </c>
      <c r="I1" s="75" t="s">
        <v>690</v>
      </c>
      <c r="J1" s="75" t="s">
        <v>691</v>
      </c>
      <c r="K1" s="75" t="s">
        <v>692</v>
      </c>
      <c r="L1" s="76" t="s">
        <v>693</v>
      </c>
      <c r="M1" s="76" t="s">
        <v>694</v>
      </c>
      <c r="N1" s="76" t="s">
        <v>695</v>
      </c>
      <c r="O1" s="77" t="s">
        <v>696</v>
      </c>
      <c r="P1" s="76" t="s">
        <v>697</v>
      </c>
      <c r="Q1" s="76" t="s">
        <v>698</v>
      </c>
      <c r="R1" s="74" t="s">
        <v>699</v>
      </c>
      <c r="S1" s="76" t="s">
        <v>700</v>
      </c>
      <c r="T1" s="77" t="s">
        <v>701</v>
      </c>
    </row>
    <row r="2" ht="12.0" customHeight="1">
      <c r="A2" s="58">
        <v>56.0</v>
      </c>
      <c r="B2" s="62" t="s">
        <v>101</v>
      </c>
      <c r="C2" s="61">
        <v>0.11830502666666666</v>
      </c>
      <c r="D2" s="61">
        <v>0.30319896533333335</v>
      </c>
      <c r="E2" s="61">
        <v>0.4135465533333334</v>
      </c>
      <c r="F2" s="61">
        <v>0.8109206040000001</v>
      </c>
      <c r="G2" s="61">
        <v>0.388287692</v>
      </c>
      <c r="H2" s="61">
        <v>0.18852964000000003</v>
      </c>
      <c r="I2" s="61">
        <v>0.07132227093333333</v>
      </c>
      <c r="J2" s="61">
        <v>0.4958303480000001</v>
      </c>
      <c r="K2" s="61">
        <v>0.36014863733333335</v>
      </c>
      <c r="L2" s="61">
        <v>0.5030959613333333</v>
      </c>
      <c r="M2" s="61">
        <v>0.4131210373333334</v>
      </c>
      <c r="N2" s="61">
        <v>0.17601020666666667</v>
      </c>
      <c r="O2" s="61">
        <v>0.311139036</v>
      </c>
      <c r="P2" s="61">
        <v>0.5385353653333335</v>
      </c>
      <c r="Q2" s="61">
        <v>3.37078144</v>
      </c>
      <c r="R2" s="61">
        <v>0.29606361200000003</v>
      </c>
      <c r="S2" s="61">
        <v>1.1815450400000003</v>
      </c>
      <c r="T2" s="61">
        <v>0.4748382253333334</v>
      </c>
    </row>
    <row r="3" ht="12.0" customHeight="1">
      <c r="A3" s="66">
        <v>80.0</v>
      </c>
      <c r="B3" s="70" t="s">
        <v>126</v>
      </c>
      <c r="C3" s="64">
        <v>0.0018633333333333325</v>
      </c>
      <c r="D3" s="64">
        <v>0.025713569999999963</v>
      </c>
      <c r="E3" s="64">
        <v>0.03155626666666659</v>
      </c>
      <c r="F3" s="64">
        <v>0.06001079999999992</v>
      </c>
      <c r="G3" s="64">
        <v>0.05475619999999992</v>
      </c>
      <c r="H3" s="64">
        <v>0.006675176666666671</v>
      </c>
      <c r="I3" s="64">
        <v>0.0016479319999999978</v>
      </c>
      <c r="J3" s="64">
        <v>0.037060839999999984</v>
      </c>
      <c r="K3" s="64">
        <v>0.03601851999999998</v>
      </c>
      <c r="L3" s="64">
        <v>0.042147453333333286</v>
      </c>
      <c r="M3" s="64">
        <v>0.06295056666666661</v>
      </c>
      <c r="N3" s="64">
        <v>0.016078846666666664</v>
      </c>
      <c r="O3" s="64">
        <v>0.047191066666666615</v>
      </c>
      <c r="P3" s="64">
        <v>0.05255459999999997</v>
      </c>
      <c r="Q3" s="64">
        <v>0.10550336666666649</v>
      </c>
      <c r="R3" s="64">
        <v>0.03678363333333331</v>
      </c>
      <c r="S3" s="64">
        <v>0.029785669999999948</v>
      </c>
      <c r="T3" s="64">
        <v>0.030913846666666633</v>
      </c>
    </row>
    <row r="4" ht="12.0" customHeight="1">
      <c r="A4" s="58">
        <v>83.0</v>
      </c>
      <c r="B4" s="59" t="s">
        <v>129</v>
      </c>
      <c r="C4" s="68">
        <v>0.007799999999999997</v>
      </c>
      <c r="D4" s="68">
        <v>0.03289740000000004</v>
      </c>
      <c r="E4" s="68">
        <v>0.03875580000000001</v>
      </c>
      <c r="F4" s="68">
        <v>0.07059599999999999</v>
      </c>
      <c r="G4" s="68">
        <v>0.0756393</v>
      </c>
      <c r="H4" s="68">
        <v>0.009521699999999994</v>
      </c>
      <c r="I4" s="68">
        <v>0.0036745800000000015</v>
      </c>
      <c r="J4" s="68">
        <v>0.04859670000000003</v>
      </c>
      <c r="K4" s="68">
        <v>0.05521499999999998</v>
      </c>
      <c r="L4" s="68">
        <v>0.0507012</v>
      </c>
      <c r="M4" s="68">
        <v>0.08287650000000002</v>
      </c>
      <c r="N4" s="68">
        <v>0.022205399999999997</v>
      </c>
      <c r="O4" s="68">
        <v>0.06452759999999998</v>
      </c>
      <c r="P4" s="68">
        <v>0.05421480000000001</v>
      </c>
      <c r="Q4" s="68">
        <v>0.18196199999999996</v>
      </c>
      <c r="R4" s="68">
        <v>0.04686389999999999</v>
      </c>
      <c r="S4" s="68">
        <v>0.03357899999999999</v>
      </c>
      <c r="T4" s="68">
        <v>0.04344600000000002</v>
      </c>
    </row>
    <row r="5" ht="12.0" customHeight="1">
      <c r="A5" s="58">
        <v>123.0</v>
      </c>
      <c r="B5" s="70" t="s">
        <v>169</v>
      </c>
      <c r="C5" s="68">
        <v>0.0</v>
      </c>
      <c r="D5" s="68">
        <v>0.006935933333333334</v>
      </c>
      <c r="E5" s="68">
        <v>0.026614666666666665</v>
      </c>
      <c r="F5" s="68">
        <v>0.04116166666666667</v>
      </c>
      <c r="G5" s="68">
        <v>0.024508000000000002</v>
      </c>
      <c r="H5" s="68">
        <v>6.184233333333334E-4</v>
      </c>
      <c r="I5" s="68">
        <v>0.01982</v>
      </c>
      <c r="J5" s="68">
        <v>0.023054</v>
      </c>
      <c r="K5" s="68">
        <v>0.004122533333333333</v>
      </c>
      <c r="L5" s="68">
        <v>0.017557333333333335</v>
      </c>
      <c r="M5" s="68">
        <v>0.023051666666666665</v>
      </c>
      <c r="N5" s="68">
        <v>0.03726466666666667</v>
      </c>
      <c r="O5" s="68">
        <v>0.039829333333333335</v>
      </c>
      <c r="P5" s="68">
        <v>0.088487</v>
      </c>
      <c r="Q5" s="68">
        <v>0.3187</v>
      </c>
      <c r="R5" s="68">
        <v>0.008561299999999999</v>
      </c>
      <c r="S5" s="68">
        <v>0.06191733333333333</v>
      </c>
      <c r="T5" s="68">
        <v>0.010600333333333335</v>
      </c>
    </row>
    <row r="6" ht="12.0" customHeight="1">
      <c r="A6" s="58">
        <v>147.0</v>
      </c>
      <c r="B6" s="70" t="s">
        <v>193</v>
      </c>
      <c r="C6" s="68">
        <v>0.0056539000000000025</v>
      </c>
      <c r="D6" s="68">
        <v>0.04983903000000001</v>
      </c>
      <c r="E6" s="68">
        <v>0.044872988333333357</v>
      </c>
      <c r="F6" s="68">
        <v>0.07650692000000002</v>
      </c>
      <c r="G6" s="68">
        <v>0.06663754833333337</v>
      </c>
      <c r="H6" s="68">
        <v>0.009292818333333336</v>
      </c>
      <c r="I6" s="68">
        <v>0.003676249833333334</v>
      </c>
      <c r="J6" s="68">
        <v>0.04858676666666669</v>
      </c>
      <c r="K6" s="68">
        <v>0.025379181666666677</v>
      </c>
      <c r="L6" s="68">
        <v>0.058856048333333355</v>
      </c>
      <c r="M6" s="68">
        <v>0.10873415000000003</v>
      </c>
      <c r="N6" s="68">
        <v>0.023005988333333338</v>
      </c>
      <c r="O6" s="68">
        <v>0.06693600333333335</v>
      </c>
      <c r="P6" s="68">
        <v>0.27017565000000004</v>
      </c>
      <c r="Q6" s="68">
        <v>0.3281363333333334</v>
      </c>
      <c r="R6" s="68">
        <v>0.04915281333333335</v>
      </c>
      <c r="S6" s="68">
        <v>0.040642741666666676</v>
      </c>
      <c r="T6" s="68">
        <v>0.05564856000000002</v>
      </c>
    </row>
    <row r="7" ht="12.0" customHeight="1">
      <c r="A7" s="66">
        <v>151.0</v>
      </c>
      <c r="B7" s="71" t="s">
        <v>197</v>
      </c>
      <c r="C7" s="64">
        <v>0.008287133333333335</v>
      </c>
      <c r="D7" s="64">
        <v>0.032547821333333345</v>
      </c>
      <c r="E7" s="64">
        <v>0.05969764800000003</v>
      </c>
      <c r="F7" s="64">
        <v>0.07210016333333336</v>
      </c>
      <c r="G7" s="64">
        <v>0.06739500666666669</v>
      </c>
      <c r="H7" s="64">
        <v>0.009562762933333338</v>
      </c>
      <c r="I7" s="64">
        <v>0.0037528514666666673</v>
      </c>
      <c r="J7" s="64">
        <v>0.04739903733333337</v>
      </c>
      <c r="K7" s="64">
        <v>0.04439758066666669</v>
      </c>
      <c r="L7" s="64">
        <v>0.07116796600000003</v>
      </c>
      <c r="M7" s="64">
        <v>0.06701598599999999</v>
      </c>
      <c r="N7" s="64">
        <v>0.04341364133333334</v>
      </c>
      <c r="O7" s="64">
        <v>0.09548712666666674</v>
      </c>
      <c r="P7" s="64">
        <v>0.16896918000000008</v>
      </c>
      <c r="Q7" s="64">
        <v>0.5256776866666669</v>
      </c>
      <c r="R7" s="64">
        <v>0.06060502600000003</v>
      </c>
      <c r="S7" s="64">
        <v>0.08362390600000007</v>
      </c>
      <c r="T7" s="64">
        <v>0.08100988333333341</v>
      </c>
    </row>
    <row r="8" ht="12.0" customHeight="1">
      <c r="A8" s="66">
        <v>176.0</v>
      </c>
      <c r="B8" s="62" t="s">
        <v>223</v>
      </c>
      <c r="C8" s="64">
        <v>0.00448392</v>
      </c>
      <c r="D8" s="64">
        <v>0.00786804872</v>
      </c>
      <c r="E8" s="64">
        <v>0.018766084399999997</v>
      </c>
      <c r="F8" s="64">
        <v>0.03852522519999999</v>
      </c>
      <c r="G8" s="64">
        <v>0.0036774243010399992</v>
      </c>
      <c r="H8" s="64">
        <v>0.00356357344</v>
      </c>
      <c r="I8" s="64">
        <v>0.0203064428</v>
      </c>
      <c r="J8" s="64">
        <v>0.0124261732</v>
      </c>
      <c r="K8" s="64">
        <v>0.0143186512</v>
      </c>
      <c r="L8" s="64">
        <v>0.0265711824</v>
      </c>
      <c r="M8" s="64">
        <v>0.0112001288</v>
      </c>
      <c r="N8" s="64">
        <v>0.0280754936</v>
      </c>
      <c r="O8" s="64">
        <v>0.020723183599999997</v>
      </c>
      <c r="P8" s="64">
        <v>0.0801219356</v>
      </c>
      <c r="Q8" s="64">
        <v>0.08895174119999999</v>
      </c>
      <c r="R8" s="64">
        <v>8.32576024E-4</v>
      </c>
      <c r="S8" s="64">
        <v>0.00475154848</v>
      </c>
      <c r="T8" s="64">
        <v>0.0272758612</v>
      </c>
    </row>
    <row r="9" ht="12.0" customHeight="1">
      <c r="A9" s="78">
        <v>185.0</v>
      </c>
      <c r="B9" s="62" t="s">
        <v>232</v>
      </c>
      <c r="C9" s="65">
        <v>0.0</v>
      </c>
      <c r="D9" s="65">
        <v>0.02036191200000001</v>
      </c>
      <c r="E9" s="65">
        <v>0.021099584000000008</v>
      </c>
      <c r="F9" s="65">
        <v>0.03544564800000002</v>
      </c>
      <c r="G9" s="65">
        <v>0.03483884800000001</v>
      </c>
      <c r="H9" s="65">
        <v>0.0056871592000000025</v>
      </c>
      <c r="I9" s="65">
        <v>0.0034025080000000007</v>
      </c>
      <c r="J9" s="65">
        <v>0.018780952000000007</v>
      </c>
      <c r="K9" s="65">
        <v>0.01698056000000001</v>
      </c>
      <c r="L9" s="65">
        <v>0.02629969600000001</v>
      </c>
      <c r="M9" s="65">
        <v>0.03367772800000002</v>
      </c>
      <c r="N9" s="65">
        <v>0.006828664800000003</v>
      </c>
      <c r="O9" s="65">
        <v>0.06183554400000002</v>
      </c>
      <c r="P9" s="65">
        <v>0.06594702400000002</v>
      </c>
      <c r="Q9" s="65">
        <v>0.08171726400000003</v>
      </c>
      <c r="R9" s="65">
        <v>0.021965176000000013</v>
      </c>
      <c r="S9" s="65">
        <v>0.02244307200000001</v>
      </c>
      <c r="T9" s="65">
        <v>0.024876832000000012</v>
      </c>
    </row>
    <row r="10" ht="12.0" customHeight="1">
      <c r="A10" s="66">
        <v>224.0</v>
      </c>
      <c r="B10" s="62" t="s">
        <v>271</v>
      </c>
      <c r="C10" s="65">
        <v>0.0</v>
      </c>
      <c r="D10" s="65">
        <v>0.012533971999999999</v>
      </c>
      <c r="E10" s="65">
        <v>0.0074503385000000005</v>
      </c>
      <c r="F10" s="65">
        <v>0.00922841975</v>
      </c>
      <c r="G10" s="65">
        <v>0.0016085010573499998</v>
      </c>
      <c r="H10" s="65">
        <v>0.00544197665</v>
      </c>
      <c r="I10" s="65">
        <v>0.013722005</v>
      </c>
      <c r="J10" s="65">
        <v>0.0038950307</v>
      </c>
      <c r="K10" s="65">
        <v>0.01622536025</v>
      </c>
      <c r="L10" s="65">
        <v>0.0024455480225</v>
      </c>
      <c r="M10" s="65">
        <v>0.019824013550000002</v>
      </c>
      <c r="N10" s="65">
        <v>0.0343453055</v>
      </c>
      <c r="O10" s="65">
        <v>0.0055344674</v>
      </c>
      <c r="P10" s="65">
        <v>0.036658184749999996</v>
      </c>
      <c r="Q10" s="65">
        <v>0.021463450250000002</v>
      </c>
      <c r="R10" s="65">
        <v>0.0015072431000000004</v>
      </c>
      <c r="S10" s="65">
        <v>0.004112368700000001</v>
      </c>
      <c r="T10" s="65">
        <v>0.028845066800000003</v>
      </c>
    </row>
    <row r="11" ht="12.0" customHeight="1">
      <c r="A11" s="66">
        <v>227.0</v>
      </c>
      <c r="B11" s="62" t="s">
        <v>274</v>
      </c>
      <c r="C11" s="65">
        <v>0.0</v>
      </c>
      <c r="D11" s="65">
        <v>0.0168082432</v>
      </c>
      <c r="E11" s="65">
        <v>0.0010672582576</v>
      </c>
      <c r="F11" s="65">
        <v>0.004034243512</v>
      </c>
      <c r="G11" s="65">
        <v>0.003966700960000001</v>
      </c>
      <c r="H11" s="65">
        <v>0.005519135848000001</v>
      </c>
      <c r="I11" s="65">
        <v>0.0115146904</v>
      </c>
      <c r="J11" s="65">
        <v>0.00589318696</v>
      </c>
      <c r="K11" s="65">
        <v>0.0189543376</v>
      </c>
      <c r="L11" s="65">
        <v>0.009924455200000001</v>
      </c>
      <c r="M11" s="65">
        <v>0.018785504800000002</v>
      </c>
      <c r="N11" s="65">
        <v>0.0368688496</v>
      </c>
      <c r="O11" s="65">
        <v>0.007087856656000001</v>
      </c>
      <c r="P11" s="65">
        <v>0.006991103200000001</v>
      </c>
      <c r="Q11" s="65">
        <v>0.00633916336</v>
      </c>
      <c r="R11" s="65">
        <v>0.0138198712</v>
      </c>
      <c r="S11" s="65">
        <v>0.006815202688000001</v>
      </c>
      <c r="T11" s="65">
        <v>0.032525728000000004</v>
      </c>
    </row>
    <row r="12" ht="12.0" customHeight="1">
      <c r="A12" s="66">
        <v>229.0</v>
      </c>
      <c r="B12" s="62" t="s">
        <v>276</v>
      </c>
      <c r="C12" s="64">
        <v>0.023526466666666652</v>
      </c>
      <c r="D12" s="64">
        <v>0.01421843966666666</v>
      </c>
      <c r="E12" s="64">
        <v>0.016603525333333338</v>
      </c>
      <c r="F12" s="64">
        <v>0.028223896</v>
      </c>
      <c r="G12" s="64">
        <v>0.023443239333333334</v>
      </c>
      <c r="H12" s="64">
        <v>0.005896033999999998</v>
      </c>
      <c r="I12" s="64">
        <v>0.0012275900599999997</v>
      </c>
      <c r="J12" s="64">
        <v>0.017135131733333333</v>
      </c>
      <c r="K12" s="64">
        <v>0.008613111533333334</v>
      </c>
      <c r="L12" s="64">
        <v>0.018821632066666663</v>
      </c>
      <c r="M12" s="64">
        <v>0.022399948666666673</v>
      </c>
      <c r="N12" s="64">
        <v>0.009545126599999997</v>
      </c>
      <c r="O12" s="64">
        <v>0.028853671333333327</v>
      </c>
      <c r="P12" s="64">
        <v>0.03194881066666666</v>
      </c>
      <c r="Q12" s="64">
        <v>0.044689146000000006</v>
      </c>
      <c r="R12" s="64">
        <v>0.02239732733333333</v>
      </c>
      <c r="S12" s="64">
        <v>0.015840061999999995</v>
      </c>
      <c r="T12" s="64">
        <v>0.021417604000000003</v>
      </c>
    </row>
    <row r="13" ht="12.0" customHeight="1">
      <c r="A13" s="66">
        <v>248.0</v>
      </c>
      <c r="B13" s="62" t="s">
        <v>295</v>
      </c>
      <c r="C13" s="64">
        <v>0.0017316599999999997</v>
      </c>
      <c r="D13" s="64">
        <v>0.009742648999999997</v>
      </c>
      <c r="E13" s="64">
        <v>0.011527774999999997</v>
      </c>
      <c r="F13" s="64">
        <v>0.02126656699999999</v>
      </c>
      <c r="G13" s="64">
        <v>0.018141598999999994</v>
      </c>
      <c r="H13" s="64">
        <v>0.0025258960999999997</v>
      </c>
      <c r="I13" s="64">
        <v>0.0022449202999999993</v>
      </c>
      <c r="J13" s="64">
        <v>0.011219347999999997</v>
      </c>
      <c r="K13" s="64">
        <v>0.011638696999999998</v>
      </c>
      <c r="L13" s="64">
        <v>0.014792791999999994</v>
      </c>
      <c r="M13" s="64">
        <v>0.015674980999999994</v>
      </c>
      <c r="N13" s="64">
        <v>0.0030653041999999992</v>
      </c>
      <c r="O13" s="64">
        <v>0.016237969999999994</v>
      </c>
      <c r="P13" s="64">
        <v>0.029608459999999993</v>
      </c>
      <c r="Q13" s="64">
        <v>0.03988989199999999</v>
      </c>
      <c r="R13" s="64">
        <v>0.013588210999999998</v>
      </c>
      <c r="S13" s="64">
        <v>0.012141835999999996</v>
      </c>
      <c r="T13" s="64">
        <v>0.012444277999999996</v>
      </c>
    </row>
    <row r="14" ht="12.0" customHeight="1">
      <c r="A14" s="66">
        <v>323.0</v>
      </c>
      <c r="B14" s="70" t="s">
        <v>373</v>
      </c>
      <c r="C14" s="64">
        <v>0.1605788281858527</v>
      </c>
      <c r="D14" s="64">
        <v>0.6715948002898285</v>
      </c>
      <c r="E14" s="64">
        <v>0.7419811285209671</v>
      </c>
      <c r="F14" s="64">
        <v>1.157377860701023</v>
      </c>
      <c r="G14" s="64">
        <v>1.260165379041753</v>
      </c>
      <c r="H14" s="64">
        <v>0.4456848011955437</v>
      </c>
      <c r="I14" s="64">
        <v>0.24165121999818853</v>
      </c>
      <c r="J14" s="64">
        <v>0.6935835096458653</v>
      </c>
      <c r="K14" s="64">
        <v>0.590408075355493</v>
      </c>
      <c r="L14" s="64">
        <v>0.7917058282764239</v>
      </c>
      <c r="M14" s="64">
        <v>1.1870023892763333</v>
      </c>
      <c r="N14" s="64">
        <v>0.7687371207318177</v>
      </c>
      <c r="O14" s="64">
        <v>0.8634192373879174</v>
      </c>
      <c r="P14" s="64">
        <v>1.3552252033330312</v>
      </c>
      <c r="Q14" s="64">
        <v>2.5419009265465076</v>
      </c>
      <c r="R14" s="64">
        <v>0.7637044217009326</v>
      </c>
      <c r="S14" s="64">
        <v>0.6668581423784076</v>
      </c>
      <c r="T14" s="64">
        <v>0.6410515234127342</v>
      </c>
    </row>
    <row r="15" ht="12.0" customHeight="1">
      <c r="A15" s="66">
        <v>424.0</v>
      </c>
      <c r="B15" s="62" t="s">
        <v>475</v>
      </c>
      <c r="C15" s="64">
        <v>0.13502373870120457</v>
      </c>
      <c r="D15" s="64">
        <v>0.5746493016936871</v>
      </c>
      <c r="E15" s="64">
        <v>0.6087471660175708</v>
      </c>
      <c r="F15" s="64">
        <v>0.937777723938049</v>
      </c>
      <c r="G15" s="64">
        <v>1.0547513812154694</v>
      </c>
      <c r="H15" s="64">
        <v>0.3850672509736435</v>
      </c>
      <c r="I15" s="64">
        <v>0.29581107671406576</v>
      </c>
      <c r="J15" s="64">
        <v>0.5928567312743409</v>
      </c>
      <c r="K15" s="64">
        <v>0.5225895400778914</v>
      </c>
      <c r="L15" s="64">
        <v>0.66374985689702</v>
      </c>
      <c r="M15" s="64">
        <v>1.0772642713522325</v>
      </c>
      <c r="N15" s="64">
        <v>0.4772352306856262</v>
      </c>
      <c r="O15" s="64">
        <v>0.8780891703650031</v>
      </c>
      <c r="P15" s="64">
        <v>1.179454118286387</v>
      </c>
      <c r="Q15" s="64">
        <v>2.1555141300606824</v>
      </c>
      <c r="R15" s="64">
        <v>0.9987976849923011</v>
      </c>
      <c r="S15" s="64">
        <v>0.7402798505570147</v>
      </c>
      <c r="T15" s="64">
        <v>0.6041650493614709</v>
      </c>
    </row>
    <row r="16" ht="12.0" customHeight="1">
      <c r="A16" s="66">
        <v>438.0</v>
      </c>
      <c r="B16" s="62" t="s">
        <v>489</v>
      </c>
      <c r="C16" s="64">
        <v>0.11082853065845483</v>
      </c>
      <c r="D16" s="64">
        <v>0.730056912643782</v>
      </c>
      <c r="E16" s="64">
        <v>0.7100863393261477</v>
      </c>
      <c r="F16" s="64">
        <v>1.169980113440811</v>
      </c>
      <c r="G16" s="64">
        <v>1.347728405035775</v>
      </c>
      <c r="H16" s="64">
        <v>0.4710915598677656</v>
      </c>
      <c r="I16" s="64">
        <v>0.22880469253237923</v>
      </c>
      <c r="J16" s="64">
        <v>0.6715207168734714</v>
      </c>
      <c r="K16" s="64">
        <v>0.5774654299882256</v>
      </c>
      <c r="L16" s="64">
        <v>0.7378413606104518</v>
      </c>
      <c r="M16" s="64">
        <v>1.221720200842315</v>
      </c>
      <c r="N16" s="64">
        <v>0.91158534847387</v>
      </c>
      <c r="O16" s="64">
        <v>0.9040658162756993</v>
      </c>
      <c r="P16" s="64">
        <v>1.4075891796485822</v>
      </c>
      <c r="Q16" s="64">
        <v>2.3941966359478304</v>
      </c>
      <c r="R16" s="64">
        <v>0.8137091610814234</v>
      </c>
      <c r="S16" s="64">
        <v>0.7039423313105696</v>
      </c>
      <c r="T16" s="64">
        <v>0.6813939237840773</v>
      </c>
    </row>
    <row r="17" ht="12.0" customHeight="1">
      <c r="A17" s="66">
        <v>439.0</v>
      </c>
      <c r="B17" s="62" t="s">
        <v>490</v>
      </c>
      <c r="C17" s="64">
        <v>0.1504161878453038</v>
      </c>
      <c r="D17" s="64">
        <v>0.7080174658092561</v>
      </c>
      <c r="E17" s="64">
        <v>0.6856551637079972</v>
      </c>
      <c r="F17" s="64">
        <v>1.1502603559460185</v>
      </c>
      <c r="G17" s="64">
        <v>1.2775905715062035</v>
      </c>
      <c r="H17" s="64">
        <v>0.4772202823566704</v>
      </c>
      <c r="I17" s="64">
        <v>0.21713232485734976</v>
      </c>
      <c r="J17" s="64">
        <v>0.6331220688796302</v>
      </c>
      <c r="K17" s="64">
        <v>0.5493728799474683</v>
      </c>
      <c r="L17" s="64">
        <v>0.7246797484376412</v>
      </c>
      <c r="M17" s="64">
        <v>1.2009887424146355</v>
      </c>
      <c r="N17" s="64">
        <v>0.8932680986776554</v>
      </c>
      <c r="O17" s="64">
        <v>0.8839943992844845</v>
      </c>
      <c r="P17" s="64">
        <v>1.3668432275156228</v>
      </c>
      <c r="Q17" s="64">
        <v>2.358256191264377</v>
      </c>
      <c r="R17" s="64">
        <v>0.7284231781541523</v>
      </c>
      <c r="S17" s="64">
        <v>0.6472291703650029</v>
      </c>
      <c r="T17" s="64">
        <v>0.6791153294538534</v>
      </c>
    </row>
    <row r="18" ht="12.0" customHeight="1">
      <c r="A18" s="66">
        <v>441.0</v>
      </c>
      <c r="B18" s="59" t="s">
        <v>492</v>
      </c>
      <c r="C18" s="64">
        <v>0.016999999999999998</v>
      </c>
      <c r="D18" s="64">
        <v>0.351526</v>
      </c>
      <c r="E18" s="64">
        <v>0.3956665</v>
      </c>
      <c r="F18" s="64">
        <v>0.7841929999999998</v>
      </c>
      <c r="G18" s="64">
        <v>0.9318889999999999</v>
      </c>
      <c r="H18" s="64">
        <v>0.23497739999999998</v>
      </c>
      <c r="I18" s="64">
        <v>0.041958550000000004</v>
      </c>
      <c r="J18" s="64">
        <v>0.4638195</v>
      </c>
      <c r="K18" s="64">
        <v>0.45350899999999994</v>
      </c>
      <c r="L18" s="64">
        <v>0.4773600000000002</v>
      </c>
      <c r="M18" s="64">
        <v>0.853145</v>
      </c>
      <c r="N18" s="64">
        <v>0.4987715</v>
      </c>
      <c r="O18" s="64">
        <v>0.6483885</v>
      </c>
      <c r="P18" s="64">
        <v>0.9982315</v>
      </c>
      <c r="Q18" s="64">
        <v>2.1646525000000003</v>
      </c>
      <c r="R18" s="64">
        <v>0.514505</v>
      </c>
      <c r="S18" s="64">
        <v>0.474844</v>
      </c>
      <c r="T18" s="64">
        <v>0.44653049999999994</v>
      </c>
    </row>
    <row r="19" ht="12.0" customHeight="1">
      <c r="A19" s="66">
        <v>443.0</v>
      </c>
      <c r="B19" s="70" t="s">
        <v>494</v>
      </c>
      <c r="C19" s="64">
        <v>0.2830652836020287</v>
      </c>
      <c r="D19" s="64">
        <v>1.2196391289285389</v>
      </c>
      <c r="E19" s="64">
        <v>1.2115977255230501</v>
      </c>
      <c r="F19" s="64">
        <v>2.017314811837695</v>
      </c>
      <c r="G19" s="64">
        <v>0.0725678843333937</v>
      </c>
      <c r="H19" s="64">
        <v>0.7906223735168915</v>
      </c>
      <c r="I19" s="64">
        <v>0.34885237276967657</v>
      </c>
      <c r="J19" s="64">
        <v>1.0832243410922922</v>
      </c>
      <c r="K19" s="64">
        <v>0.9672284109229233</v>
      </c>
      <c r="L19" s="64">
        <v>1.299107115523956</v>
      </c>
      <c r="M19" s="64">
        <v>1.960735917942215</v>
      </c>
      <c r="N19" s="64">
        <v>1.3001845584639071</v>
      </c>
      <c r="O19" s="64">
        <v>1.612275103704374</v>
      </c>
      <c r="P19" s="64">
        <v>2.338208854270446</v>
      </c>
      <c r="Q19" s="64">
        <v>4.242628669278144</v>
      </c>
      <c r="R19" s="64">
        <v>1.5544873713884606</v>
      </c>
      <c r="S19" s="64">
        <v>1.3834892930893936</v>
      </c>
      <c r="T19" s="64">
        <v>1.1500520824653562</v>
      </c>
    </row>
    <row r="20" ht="12.0" customHeight="1">
      <c r="A20" s="66">
        <v>463.0</v>
      </c>
      <c r="B20" s="62" t="s">
        <v>515</v>
      </c>
      <c r="C20" s="64">
        <v>0.38050003453038667</v>
      </c>
      <c r="D20" s="64">
        <v>1.048989930939226</v>
      </c>
      <c r="E20" s="64">
        <v>1.3862102900552482</v>
      </c>
      <c r="F20" s="64">
        <v>2.38208085635359</v>
      </c>
      <c r="G20" s="64">
        <v>2.058984350828729</v>
      </c>
      <c r="H20" s="64">
        <v>0.851619226519337</v>
      </c>
      <c r="I20" s="64">
        <v>0.3580813549723756</v>
      </c>
      <c r="J20" s="64">
        <v>1.2720015193370162</v>
      </c>
      <c r="K20" s="64">
        <v>1.6137517679558007</v>
      </c>
      <c r="L20" s="64">
        <v>1.7700756906077342</v>
      </c>
      <c r="M20" s="64">
        <v>1.1273228314917125</v>
      </c>
      <c r="N20" s="64">
        <v>0.8639909530386737</v>
      </c>
      <c r="O20" s="64">
        <v>0.7940768093922651</v>
      </c>
      <c r="P20" s="64">
        <v>1.7614646270718228</v>
      </c>
      <c r="Q20" s="64">
        <v>5.908172486187843</v>
      </c>
      <c r="R20" s="64">
        <v>0.5524905372928175</v>
      </c>
      <c r="S20" s="64">
        <v>2.7559676795580104</v>
      </c>
      <c r="T20" s="64">
        <v>1.4979831767955798</v>
      </c>
    </row>
    <row r="21" ht="12.0" customHeight="1">
      <c r="A21" s="66">
        <v>467.0</v>
      </c>
      <c r="B21" s="62" t="s">
        <v>519</v>
      </c>
      <c r="C21" s="64">
        <v>0.48048036301059677</v>
      </c>
      <c r="D21" s="64">
        <v>1.0062956380762609</v>
      </c>
      <c r="E21" s="64">
        <v>1.209489519971017</v>
      </c>
      <c r="F21" s="64">
        <v>2.18808197898741</v>
      </c>
      <c r="G21" s="64">
        <v>1.9366979702925455</v>
      </c>
      <c r="H21" s="64">
        <v>0.8177352902816772</v>
      </c>
      <c r="I21" s="64">
        <v>0.3604317643329407</v>
      </c>
      <c r="J21" s="64">
        <v>1.134333476134408</v>
      </c>
      <c r="K21" s="64">
        <v>1.4312490000905713</v>
      </c>
      <c r="L21" s="64">
        <v>1.4711281731727197</v>
      </c>
      <c r="M21" s="64">
        <v>1.1356962938139659</v>
      </c>
      <c r="N21" s="64">
        <v>0.83893715877185</v>
      </c>
      <c r="O21" s="64">
        <v>0.8100722334933428</v>
      </c>
      <c r="P21" s="64">
        <v>1.6619449895842766</v>
      </c>
      <c r="Q21" s="64">
        <v>5.325042523322161</v>
      </c>
      <c r="R21" s="64">
        <v>0.5558821608549949</v>
      </c>
      <c r="S21" s="64">
        <v>2.7557513957069104</v>
      </c>
      <c r="T21" s="64">
        <v>1.5432681450955525</v>
      </c>
    </row>
    <row r="22" ht="12.0" customHeight="1">
      <c r="A22" s="4">
        <f>A21+1</f>
        <v>468</v>
      </c>
      <c r="B22" s="62" t="s">
        <v>560</v>
      </c>
      <c r="C22" s="64">
        <v>0.0</v>
      </c>
      <c r="D22" s="64">
        <v>0.032970789800000004</v>
      </c>
      <c r="E22" s="64">
        <v>0.05463671006666667</v>
      </c>
      <c r="F22" s="64">
        <v>0.10326566066666669</v>
      </c>
      <c r="G22" s="64">
        <v>0.10458138333333333</v>
      </c>
      <c r="H22" s="64">
        <v>0.02001702266666667</v>
      </c>
      <c r="I22" s="64">
        <v>0.018584052133333334</v>
      </c>
      <c r="J22" s="64">
        <v>0.06279339480000001</v>
      </c>
      <c r="K22" s="64">
        <v>0.016296127133333338</v>
      </c>
      <c r="L22" s="64">
        <v>0.06736500053333333</v>
      </c>
      <c r="M22" s="64">
        <v>0.3270472733333334</v>
      </c>
      <c r="N22" s="64">
        <v>0.030039858400000004</v>
      </c>
      <c r="O22" s="64">
        <v>0.4109007193333334</v>
      </c>
      <c r="P22" s="64">
        <v>0.227113362</v>
      </c>
      <c r="Q22" s="64">
        <v>0.4387696353333334</v>
      </c>
      <c r="R22" s="64">
        <v>0.9878795933333334</v>
      </c>
      <c r="S22" s="64">
        <v>0.5840880206666668</v>
      </c>
      <c r="T22" s="64">
        <v>0.09003681200000002</v>
      </c>
    </row>
    <row r="23" ht="12.0" customHeight="1">
      <c r="A23" s="79">
        <v>501.0</v>
      </c>
      <c r="B23" s="62" t="s">
        <v>557</v>
      </c>
      <c r="C23" s="64">
        <v>0.0253935</v>
      </c>
      <c r="D23" s="64">
        <v>0.22653438750000002</v>
      </c>
      <c r="E23" s="64">
        <v>0.28408914</v>
      </c>
      <c r="F23" s="64">
        <v>0.559793295</v>
      </c>
      <c r="G23" s="64">
        <v>0.33656519249999994</v>
      </c>
      <c r="H23" s="64">
        <v>0.11832845175</v>
      </c>
      <c r="I23" s="64">
        <v>0.0176766975</v>
      </c>
      <c r="J23" s="64">
        <v>0.22792333499999998</v>
      </c>
      <c r="K23" s="64">
        <v>0.20868198749999997</v>
      </c>
      <c r="L23" s="64">
        <v>0.3405973725</v>
      </c>
      <c r="M23" s="64">
        <v>0.17515487249999998</v>
      </c>
      <c r="N23" s="64">
        <v>0.06986187899999999</v>
      </c>
      <c r="O23" s="64">
        <v>0.22217516999999998</v>
      </c>
      <c r="P23" s="64">
        <v>0.44387966249999994</v>
      </c>
      <c r="Q23" s="64">
        <v>1.28488545</v>
      </c>
      <c r="R23" s="64">
        <v>0.0905021775</v>
      </c>
      <c r="S23" s="64">
        <v>0.57259008</v>
      </c>
      <c r="T23" s="64">
        <v>0.2806687125</v>
      </c>
    </row>
    <row r="24" ht="12.0" customHeight="1">
      <c r="A24" s="79">
        <v>506.0</v>
      </c>
      <c r="B24" s="70" t="s">
        <v>562</v>
      </c>
      <c r="C24" s="64">
        <v>0.19681282999999997</v>
      </c>
      <c r="D24" s="64">
        <v>0.020495854733333336</v>
      </c>
      <c r="E24" s="64">
        <v>0.0019266436133333334</v>
      </c>
      <c r="F24" s="64">
        <v>0.008002058333333333</v>
      </c>
      <c r="G24" s="64">
        <v>0.005505264913333333</v>
      </c>
      <c r="H24" s="64">
        <v>0.0071083481333333335</v>
      </c>
      <c r="I24" s="64">
        <v>0.014196785633333334</v>
      </c>
      <c r="J24" s="64">
        <v>0.007280360883333333</v>
      </c>
      <c r="K24" s="64">
        <v>0.02425442783333333</v>
      </c>
      <c r="L24" s="64">
        <v>0.011964778433333332</v>
      </c>
      <c r="M24" s="64">
        <v>0.022970570033333332</v>
      </c>
      <c r="N24" s="64">
        <v>0.04154870313333334</v>
      </c>
      <c r="O24" s="64">
        <v>0.010373187933333333</v>
      </c>
      <c r="P24" s="64">
        <v>0.050482780733333336</v>
      </c>
      <c r="Q24" s="64">
        <v>0.010478285833333335</v>
      </c>
      <c r="R24" s="64">
        <v>0.016619330033333334</v>
      </c>
      <c r="S24" s="64">
        <v>0.008984232233333334</v>
      </c>
      <c r="T24" s="64">
        <v>0.03700907873333333</v>
      </c>
    </row>
    <row r="25" ht="12.0" customHeight="1">
      <c r="A25" s="79">
        <v>509.0</v>
      </c>
      <c r="B25" s="70" t="s">
        <v>565</v>
      </c>
      <c r="C25" s="65">
        <v>0.0719648</v>
      </c>
      <c r="D25" s="65">
        <v>0.212978675</v>
      </c>
      <c r="E25" s="65">
        <v>0.22627333500000002</v>
      </c>
      <c r="F25" s="65">
        <v>0.42154846000000007</v>
      </c>
      <c r="G25" s="65">
        <v>0.32652982</v>
      </c>
      <c r="H25" s="65">
        <v>0.10317744</v>
      </c>
      <c r="I25" s="65">
        <v>0.0254593785</v>
      </c>
      <c r="J25" s="65">
        <v>0.19525682</v>
      </c>
      <c r="K25" s="65">
        <v>0.1607702</v>
      </c>
      <c r="L25" s="65">
        <v>0.26351616499999997</v>
      </c>
      <c r="M25" s="65">
        <v>0.481439805</v>
      </c>
      <c r="N25" s="65">
        <v>0.061464267499999996</v>
      </c>
      <c r="O25" s="65">
        <v>0.313452205</v>
      </c>
      <c r="P25" s="65">
        <v>0.35927746499999996</v>
      </c>
      <c r="Q25" s="65">
        <v>0.7536168499999999</v>
      </c>
      <c r="R25" s="65">
        <v>0.15521071</v>
      </c>
      <c r="S25" s="65">
        <v>0.22471218</v>
      </c>
      <c r="T25" s="65">
        <v>0.35835437000000003</v>
      </c>
    </row>
    <row r="26" ht="12.0" customHeight="1">
      <c r="A26" s="79">
        <v>510.0</v>
      </c>
      <c r="B26" s="70" t="s">
        <v>566</v>
      </c>
      <c r="C26" s="65">
        <v>0.0224375</v>
      </c>
      <c r="D26" s="65">
        <v>0.022748124999999998</v>
      </c>
      <c r="E26" s="65">
        <v>0.0032324999999999997</v>
      </c>
      <c r="F26" s="65">
        <v>0.008773999999999999</v>
      </c>
      <c r="G26" s="65">
        <v>0.0109515625</v>
      </c>
      <c r="H26" s="65">
        <v>0.00767375</v>
      </c>
      <c r="I26" s="65">
        <v>0.02406875</v>
      </c>
      <c r="J26" s="65">
        <v>0.0115631875</v>
      </c>
      <c r="K26" s="65">
        <v>0.03488375</v>
      </c>
      <c r="L26" s="65">
        <v>0.007621437499999999</v>
      </c>
      <c r="M26" s="65">
        <v>0.03308125</v>
      </c>
      <c r="N26" s="65">
        <v>0.062460625</v>
      </c>
      <c r="O26" s="65">
        <v>0.00284295</v>
      </c>
      <c r="P26" s="65">
        <v>0.160428125</v>
      </c>
      <c r="Q26" s="65">
        <v>0.0388159375</v>
      </c>
      <c r="R26" s="65">
        <v>0.02391125</v>
      </c>
      <c r="S26" s="65">
        <v>0.01812296875</v>
      </c>
      <c r="T26" s="65">
        <v>0.0536546875</v>
      </c>
    </row>
    <row r="27" ht="12.0" customHeight="1">
      <c r="A27" s="79">
        <v>580.0</v>
      </c>
      <c r="B27" s="62" t="s">
        <v>640</v>
      </c>
      <c r="C27" s="65">
        <v>0.06871577999999999</v>
      </c>
      <c r="D27" s="65">
        <v>0.33511799999999997</v>
      </c>
      <c r="E27" s="65">
        <v>0.504511854</v>
      </c>
      <c r="F27" s="65">
        <v>0.97174266</v>
      </c>
      <c r="G27" s="65">
        <v>0.47650793399999997</v>
      </c>
      <c r="H27" s="65">
        <v>0.14191086</v>
      </c>
      <c r="I27" s="65">
        <v>0.0908498262</v>
      </c>
      <c r="J27" s="65">
        <v>0.754350618</v>
      </c>
      <c r="K27" s="65">
        <v>0.537061434</v>
      </c>
      <c r="L27" s="65">
        <v>0.581436366</v>
      </c>
      <c r="M27" s="65">
        <v>1.87029024</v>
      </c>
      <c r="N27" s="65">
        <v>0.254178708</v>
      </c>
      <c r="O27" s="65">
        <v>0.6270024599999999</v>
      </c>
      <c r="P27" s="65">
        <v>1.79765922</v>
      </c>
      <c r="Q27" s="65">
        <v>3.0880957799999997</v>
      </c>
      <c r="R27" s="65">
        <v>0.9105985560000001</v>
      </c>
      <c r="S27" s="65">
        <v>0.618860088</v>
      </c>
      <c r="T27" s="65">
        <v>0.6851305019999999</v>
      </c>
    </row>
  </sheetData>
  <printOptions/>
  <pageMargins bottom="0.75" footer="0.0" header="0.0" left="0.7" right="0.7" top="0.75"/>
  <pageSetup orientation="landscape"/>
  <drawing r:id="rId1"/>
</worksheet>
</file>